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haw/Documents/"/>
    </mc:Choice>
  </mc:AlternateContent>
  <xr:revisionPtr revIDLastSave="0" documentId="8_{77F07529-139A-394B-AB1F-93C590EE24B9}" xr6:coauthVersionLast="47" xr6:coauthVersionMax="47" xr10:uidLastSave="{00000000-0000-0000-0000-000000000000}"/>
  <bookViews>
    <workbookView xWindow="13140" yWindow="0" windowWidth="20460" windowHeight="21000" xr2:uid="{E1BF444D-A2ED-614E-ACCD-35609FC30102}"/>
  </bookViews>
  <sheets>
    <sheet name="Sheet1" sheetId="1" r:id="rId1"/>
    <sheet name="Pay" sheetId="2" r:id="rId2"/>
    <sheet name="NROC" sheetId="3" r:id="rId3"/>
    <sheet name="Inflation" sheetId="4" r:id="rId4"/>
    <sheet name="Not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4" l="1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6" i="4"/>
  <c r="B5" i="4"/>
  <c r="C55" i="1"/>
  <c r="J53" i="1"/>
  <c r="E47" i="1"/>
  <c r="D44" i="1"/>
  <c r="E42" i="1"/>
  <c r="D42" i="1"/>
  <c r="B44" i="1"/>
  <c r="B42" i="1"/>
  <c r="B43" i="1" s="1"/>
  <c r="B40" i="1"/>
  <c r="B38" i="1"/>
  <c r="B36" i="1"/>
  <c r="B37" i="1" s="1"/>
  <c r="B39" i="1"/>
  <c r="Q27" i="1"/>
  <c r="P27" i="1"/>
  <c r="O27" i="1"/>
  <c r="N27" i="1"/>
  <c r="M27" i="1"/>
  <c r="L27" i="1"/>
  <c r="Q28" i="1"/>
  <c r="P28" i="1"/>
  <c r="P53" i="1" s="1"/>
  <c r="O28" i="1"/>
  <c r="O53" i="1" s="1"/>
  <c r="N28" i="1"/>
  <c r="N53" i="1" s="1"/>
  <c r="M28" i="1"/>
  <c r="M53" i="1" s="1"/>
  <c r="L28" i="1"/>
  <c r="C33" i="1"/>
  <c r="C40" i="1" s="1"/>
  <c r="C41" i="1" s="1"/>
  <c r="B33" i="1"/>
  <c r="D33" i="1"/>
  <c r="D38" i="1" s="1"/>
  <c r="E33" i="1"/>
  <c r="E38" i="1" s="1"/>
  <c r="F33" i="1"/>
  <c r="F38" i="1" s="1"/>
  <c r="G33" i="1"/>
  <c r="G38" i="1" s="1"/>
  <c r="H33" i="1"/>
  <c r="H42" i="1" s="1"/>
  <c r="I33" i="1"/>
  <c r="I42" i="1" s="1"/>
  <c r="I43" i="1" s="1"/>
  <c r="J33" i="1"/>
  <c r="J42" i="1" s="1"/>
  <c r="J43" i="1" s="1"/>
  <c r="K33" i="1"/>
  <c r="K38" i="1" s="1"/>
  <c r="L33" i="1"/>
  <c r="M33" i="1"/>
  <c r="N33" i="1"/>
  <c r="O33" i="1"/>
  <c r="P33" i="1"/>
  <c r="Q33" i="1"/>
  <c r="C34" i="1"/>
  <c r="C53" i="1" s="1"/>
  <c r="D34" i="1"/>
  <c r="D49" i="1" s="1"/>
  <c r="E34" i="1"/>
  <c r="E51" i="1" s="1"/>
  <c r="F34" i="1"/>
  <c r="F53" i="1" s="1"/>
  <c r="G34" i="1"/>
  <c r="G53" i="1" s="1"/>
  <c r="H34" i="1"/>
  <c r="H47" i="1" s="1"/>
  <c r="I34" i="1"/>
  <c r="I49" i="1" s="1"/>
  <c r="J34" i="1"/>
  <c r="J55" i="1" s="1"/>
  <c r="K34" i="1"/>
  <c r="K51" i="1" s="1"/>
  <c r="L34" i="1"/>
  <c r="M34" i="1"/>
  <c r="N34" i="1"/>
  <c r="O34" i="1"/>
  <c r="P34" i="1"/>
  <c r="Q34" i="1"/>
  <c r="B34" i="1"/>
  <c r="B55" i="1" s="1"/>
  <c r="B56" i="1" s="1"/>
  <c r="K53" i="1" l="1"/>
  <c r="C44" i="1"/>
  <c r="H43" i="1"/>
  <c r="F47" i="1"/>
  <c r="C42" i="1"/>
  <c r="C43" i="1" s="1"/>
  <c r="K39" i="1"/>
  <c r="K55" i="1"/>
  <c r="K56" i="1" s="1"/>
  <c r="C36" i="1"/>
  <c r="C37" i="1" s="1"/>
  <c r="J47" i="1"/>
  <c r="C38" i="1"/>
  <c r="C39" i="1" s="1"/>
  <c r="K47" i="1"/>
  <c r="J49" i="1"/>
  <c r="D40" i="1"/>
  <c r="K49" i="1"/>
  <c r="E40" i="1"/>
  <c r="J51" i="1"/>
  <c r="H36" i="1"/>
  <c r="H37" i="1" s="1"/>
  <c r="Q53" i="1"/>
  <c r="G39" i="1"/>
  <c r="D43" i="1"/>
  <c r="F39" i="1"/>
  <c r="E39" i="1"/>
  <c r="K42" i="1"/>
  <c r="K43" i="1" s="1"/>
  <c r="D39" i="1"/>
  <c r="I36" i="1"/>
  <c r="I37" i="1" s="1"/>
  <c r="C45" i="1"/>
  <c r="H51" i="1"/>
  <c r="K40" i="1"/>
  <c r="K41" i="1" s="1"/>
  <c r="E49" i="1"/>
  <c r="F49" i="1"/>
  <c r="D45" i="1"/>
  <c r="H38" i="1"/>
  <c r="H39" i="1" s="1"/>
  <c r="E44" i="1"/>
  <c r="E45" i="1" s="1"/>
  <c r="I38" i="1"/>
  <c r="I39" i="1" s="1"/>
  <c r="F44" i="1"/>
  <c r="F45" i="1" s="1"/>
  <c r="H53" i="1"/>
  <c r="J56" i="1"/>
  <c r="I53" i="1"/>
  <c r="H49" i="1"/>
  <c r="I47" i="1"/>
  <c r="F42" i="1"/>
  <c r="F43" i="1" s="1"/>
  <c r="J38" i="1"/>
  <c r="J39" i="1" s="1"/>
  <c r="E55" i="1"/>
  <c r="E56" i="1" s="1"/>
  <c r="K36" i="1"/>
  <c r="K37" i="1" s="1"/>
  <c r="G44" i="1"/>
  <c r="G45" i="1" s="1"/>
  <c r="D55" i="1"/>
  <c r="D56" i="1" s="1"/>
  <c r="D36" i="1"/>
  <c r="D37" i="1" s="1"/>
  <c r="H55" i="1"/>
  <c r="H56" i="1" s="1"/>
  <c r="I51" i="1"/>
  <c r="C56" i="1"/>
  <c r="E41" i="1"/>
  <c r="F40" i="1"/>
  <c r="F41" i="1" s="1"/>
  <c r="I44" i="1"/>
  <c r="I45" i="1" s="1"/>
  <c r="C51" i="1"/>
  <c r="F55" i="1"/>
  <c r="F56" i="1" s="1"/>
  <c r="B53" i="1"/>
  <c r="B54" i="1" s="1"/>
  <c r="D53" i="1"/>
  <c r="P42" i="1"/>
  <c r="P43" i="1" s="1"/>
  <c r="H40" i="1"/>
  <c r="H41" i="1" s="1"/>
  <c r="K44" i="1"/>
  <c r="K45" i="1" s="1"/>
  <c r="E53" i="1"/>
  <c r="Q51" i="1"/>
  <c r="F36" i="1"/>
  <c r="F37" i="1" s="1"/>
  <c r="I40" i="1"/>
  <c r="I41" i="1" s="1"/>
  <c r="C47" i="1"/>
  <c r="C48" i="1" s="1"/>
  <c r="C49" i="1"/>
  <c r="C50" i="1" s="1"/>
  <c r="F51" i="1"/>
  <c r="I55" i="1"/>
  <c r="I56" i="1" s="1"/>
  <c r="J36" i="1"/>
  <c r="J37" i="1" s="1"/>
  <c r="G47" i="1"/>
  <c r="G49" i="1"/>
  <c r="D41" i="1"/>
  <c r="B47" i="1"/>
  <c r="B48" i="1" s="1"/>
  <c r="E43" i="1"/>
  <c r="H44" i="1"/>
  <c r="H45" i="1" s="1"/>
  <c r="B49" i="1"/>
  <c r="B50" i="1" s="1"/>
  <c r="B51" i="1"/>
  <c r="K52" i="1" s="1"/>
  <c r="G40" i="1"/>
  <c r="G41" i="1" s="1"/>
  <c r="G42" i="1"/>
  <c r="G43" i="1" s="1"/>
  <c r="J44" i="1"/>
  <c r="J45" i="1" s="1"/>
  <c r="D51" i="1"/>
  <c r="G55" i="1"/>
  <c r="G56" i="1" s="1"/>
  <c r="E36" i="1"/>
  <c r="E37" i="1" s="1"/>
  <c r="G36" i="1"/>
  <c r="G37" i="1" s="1"/>
  <c r="J40" i="1"/>
  <c r="J41" i="1" s="1"/>
  <c r="D47" i="1"/>
  <c r="D48" i="1" s="1"/>
  <c r="G51" i="1"/>
  <c r="Q44" i="1"/>
  <c r="Q45" i="1" s="1"/>
  <c r="M36" i="1"/>
  <c r="M37" i="1" s="1"/>
  <c r="O47" i="1"/>
  <c r="N36" i="1"/>
  <c r="N37" i="1" s="1"/>
  <c r="P47" i="1"/>
  <c r="M40" i="1"/>
  <c r="M41" i="1" s="1"/>
  <c r="O36" i="1"/>
  <c r="O37" i="1" s="1"/>
  <c r="O40" i="1"/>
  <c r="O41" i="1" s="1"/>
  <c r="Q47" i="1"/>
  <c r="Q48" i="1" s="1"/>
  <c r="N47" i="1"/>
  <c r="N48" i="1" s="1"/>
  <c r="P36" i="1"/>
  <c r="P37" i="1" s="1"/>
  <c r="P40" i="1"/>
  <c r="P41" i="1" s="1"/>
  <c r="O55" i="1"/>
  <c r="O56" i="1" s="1"/>
  <c r="Q36" i="1"/>
  <c r="Q37" i="1" s="1"/>
  <c r="Q40" i="1"/>
  <c r="Q41" i="1" s="1"/>
  <c r="L44" i="1"/>
  <c r="L45" i="1" s="1"/>
  <c r="N42" i="1"/>
  <c r="N43" i="1" s="1"/>
  <c r="M55" i="1"/>
  <c r="M56" i="1" s="1"/>
  <c r="Q42" i="1"/>
  <c r="Q43" i="1" s="1"/>
  <c r="M49" i="1"/>
  <c r="P49" i="1"/>
  <c r="M44" i="1"/>
  <c r="M45" i="1" s="1"/>
  <c r="M51" i="1"/>
  <c r="O38" i="1"/>
  <c r="O39" i="1" s="1"/>
  <c r="N44" i="1"/>
  <c r="N45" i="1" s="1"/>
  <c r="N51" i="1"/>
  <c r="N52" i="1" s="1"/>
  <c r="Q55" i="1"/>
  <c r="Q56" i="1" s="1"/>
  <c r="N49" i="1"/>
  <c r="O42" i="1"/>
  <c r="O43" i="1" s="1"/>
  <c r="N55" i="1"/>
  <c r="N56" i="1" s="1"/>
  <c r="Q49" i="1"/>
  <c r="P55" i="1"/>
  <c r="P56" i="1" s="1"/>
  <c r="P38" i="1"/>
  <c r="P39" i="1" s="1"/>
  <c r="O44" i="1"/>
  <c r="O45" i="1" s="1"/>
  <c r="O51" i="1"/>
  <c r="M38" i="1"/>
  <c r="M39" i="1" s="1"/>
  <c r="Q38" i="1"/>
  <c r="Q39" i="1" s="1"/>
  <c r="P44" i="1"/>
  <c r="P45" i="1" s="1"/>
  <c r="M47" i="1"/>
  <c r="P51" i="1"/>
  <c r="M42" i="1"/>
  <c r="M43" i="1" s="1"/>
  <c r="O49" i="1"/>
  <c r="N38" i="1"/>
  <c r="N39" i="1" s="1"/>
  <c r="N40" i="1"/>
  <c r="N41" i="1" s="1"/>
  <c r="L47" i="1"/>
  <c r="L48" i="1" s="1"/>
  <c r="L42" i="1"/>
  <c r="L43" i="1" s="1"/>
  <c r="L51" i="1"/>
  <c r="L38" i="1"/>
  <c r="L39" i="1" s="1"/>
  <c r="L55" i="1"/>
  <c r="L56" i="1" s="1"/>
  <c r="L49" i="1"/>
  <c r="L50" i="1" s="1"/>
  <c r="L53" i="1"/>
  <c r="L36" i="1"/>
  <c r="L37" i="1" s="1"/>
  <c r="L40" i="1"/>
  <c r="L41" i="1" s="1"/>
  <c r="B45" i="1"/>
  <c r="B41" i="1"/>
  <c r="H54" i="1" l="1"/>
  <c r="P54" i="1"/>
  <c r="E50" i="1"/>
  <c r="I54" i="1"/>
  <c r="K54" i="1"/>
  <c r="Q54" i="1"/>
  <c r="I52" i="1"/>
  <c r="P52" i="1"/>
  <c r="N50" i="1"/>
  <c r="F50" i="1"/>
  <c r="E48" i="1"/>
  <c r="I48" i="1"/>
  <c r="L54" i="1"/>
  <c r="M48" i="1"/>
  <c r="O48" i="1"/>
  <c r="N54" i="1"/>
  <c r="D54" i="1"/>
  <c r="H52" i="1"/>
  <c r="C54" i="1"/>
  <c r="D50" i="1"/>
  <c r="G52" i="1"/>
  <c r="L52" i="1"/>
  <c r="F54" i="1"/>
  <c r="F52" i="1"/>
  <c r="O52" i="1"/>
  <c r="K50" i="1"/>
  <c r="P50" i="1"/>
  <c r="K48" i="1"/>
  <c r="J54" i="1"/>
  <c r="E52" i="1"/>
  <c r="M54" i="1"/>
  <c r="M52" i="1"/>
  <c r="M50" i="1"/>
  <c r="E54" i="1"/>
  <c r="C52" i="1"/>
  <c r="H50" i="1"/>
  <c r="J50" i="1"/>
  <c r="F48" i="1"/>
  <c r="Q52" i="1"/>
  <c r="Q50" i="1"/>
  <c r="G50" i="1"/>
  <c r="O54" i="1"/>
  <c r="G54" i="1"/>
  <c r="B52" i="1"/>
  <c r="O50" i="1"/>
  <c r="D52" i="1"/>
  <c r="G48" i="1"/>
  <c r="J48" i="1"/>
  <c r="J52" i="1"/>
  <c r="H48" i="1"/>
  <c r="P48" i="1"/>
  <c r="I50" i="1"/>
</calcChain>
</file>

<file path=xl/sharedStrings.xml><?xml version="1.0" encoding="utf-8"?>
<sst xmlns="http://schemas.openxmlformats.org/spreadsheetml/2006/main" count="98" uniqueCount="69">
  <si>
    <t>FY1</t>
  </si>
  <si>
    <t>FY2</t>
  </si>
  <si>
    <t>CT1</t>
  </si>
  <si>
    <t>CT2</t>
  </si>
  <si>
    <t>CT3</t>
  </si>
  <si>
    <t>ST4</t>
  </si>
  <si>
    <t>ST5</t>
  </si>
  <si>
    <t>ST6</t>
  </si>
  <si>
    <t>ST7</t>
  </si>
  <si>
    <t>ST8</t>
  </si>
  <si>
    <t>Freddo</t>
  </si>
  <si>
    <t>Circular</t>
  </si>
  <si>
    <t>MD1/2022</t>
  </si>
  <si>
    <t>MD1/2021</t>
  </si>
  <si>
    <t>MD1/2020</t>
  </si>
  <si>
    <t>NB Nodal point 5 was introduced in October 2020 for ST6-8 at 52036</t>
  </si>
  <si>
    <t>MD2/2019</t>
  </si>
  <si>
    <t>CPI</t>
  </si>
  <si>
    <t>RPI</t>
  </si>
  <si>
    <t>MD3/2018</t>
  </si>
  <si>
    <t>MD1/2017</t>
  </si>
  <si>
    <t>MD1/2016</t>
  </si>
  <si>
    <t>MD1/2015</t>
  </si>
  <si>
    <t>MD2/2014</t>
  </si>
  <si>
    <t>The previous SpR Grade MN25 closed and was replaced with MN37</t>
  </si>
  <si>
    <t>MD1/2013</t>
  </si>
  <si>
    <t>NB New 2016 contract structure introduced</t>
  </si>
  <si>
    <t>New nodal point 5 Introduced</t>
  </si>
  <si>
    <t>NB</t>
  </si>
  <si>
    <t>2008-2016 pay is reported as basic pay without banding</t>
  </si>
  <si>
    <t>2016 onwards pay is reported as basic pay without OOH or on-call supplement</t>
  </si>
  <si>
    <t>MD1/2012</t>
  </si>
  <si>
    <t>Start of Pay Freeze</t>
  </si>
  <si>
    <t>MD1/2011</t>
  </si>
  <si>
    <t>MD1/2010</t>
  </si>
  <si>
    <t>MD1/2009</t>
  </si>
  <si>
    <t>MD3/2008</t>
  </si>
  <si>
    <t>New Contract (2008)</t>
  </si>
  <si>
    <t>MD4/2007</t>
  </si>
  <si>
    <t>Base Year for CPI is 2015</t>
  </si>
  <si>
    <t>Base Year for RPI is 1987</t>
  </si>
  <si>
    <t>FY1 (2007, CPI)</t>
  </si>
  <si>
    <t>FY1 (2007, RPI)</t>
  </si>
  <si>
    <t>%</t>
  </si>
  <si>
    <t>Banding</t>
  </si>
  <si>
    <t>Weekend Allowance (1:4)</t>
  </si>
  <si>
    <t>FY2 (2007, CPI)</t>
  </si>
  <si>
    <t>CPI Multiplier</t>
  </si>
  <si>
    <t>RPI Multiplier</t>
  </si>
  <si>
    <t>(Hourly rate is 1/40th of basic salary e.g. 40,000pa -&gt; 1,000 per hour per week; enhanced hours have an additional 37% uplift.)</t>
  </si>
  <si>
    <t>Additional Hours Premium</t>
  </si>
  <si>
    <t>Enhanced Hours Premium</t>
  </si>
  <si>
    <t>On-Call Allowance (1)</t>
  </si>
  <si>
    <t>On-Call Allowance (2)</t>
  </si>
  <si>
    <t>On-Call Allowance (3)</t>
  </si>
  <si>
    <t>On-Call Allowance (4)</t>
  </si>
  <si>
    <t>On-Call Allowance (5)</t>
  </si>
  <si>
    <t>Additional Hours</t>
  </si>
  <si>
    <t>Unsociable Hours</t>
  </si>
  <si>
    <t>CT6 (2007, CPI)</t>
  </si>
  <si>
    <t>CT3 (2007, CPI)</t>
  </si>
  <si>
    <t>CT1 (2007, CPI)</t>
  </si>
  <si>
    <t>FY2 (2007, RPI)</t>
  </si>
  <si>
    <t>CT1 (2007, RPI)</t>
  </si>
  <si>
    <t>CT3 (2007, RPI)</t>
  </si>
  <si>
    <t>CT6 (2007, RPI)</t>
  </si>
  <si>
    <t>Grade</t>
  </si>
  <si>
    <t>Nodal Point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</si>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</sst>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164" fontId="0" fillId="0" borderId="0" xfId="0" applyNumberFormat="1"/>
    <xf numFmtId="10" fontId="0" fillId="0" borderId="0" xfId="1" applyNumberFormat="1" applyFont="1"/>
    <xf numFmtId="3" fontId="0" fillId="2" borderId="0" xfId="0" applyNumberFormat="1" applyFill="1"/>
    <xf numFmtId="3" fontId="0" fillId="4" borderId="0" xfId="0" applyNumberFormat="1" applyFill="1"/>
    <xf numFmtId="3" fontId="2" fillId="5" borderId="0" xfId="0" applyNumberFormat="1" applyFont="1" applyFill="1"/>
    <xf numFmtId="3" fontId="2" fillId="0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 applyFill="1"/>
    <xf numFmtId="3" fontId="4" fillId="0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042D-364E-CE44-842E-2AA03D01A8E4}">
  <dimension ref="A1:Q56"/>
  <sheetViews>
    <sheetView tabSelected="1" zoomScale="11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58" sqref="H58"/>
    </sheetView>
  </sheetViews>
  <sheetFormatPr baseColWidth="10" defaultColWidth="10.83203125" defaultRowHeight="16" x14ac:dyDescent="0.2"/>
  <cols>
    <col min="1" max="1" width="22.5" bestFit="1" customWidth="1"/>
    <col min="2" max="2" width="12.1640625" bestFit="1" customWidth="1"/>
  </cols>
  <sheetData>
    <row r="1" spans="1:17" x14ac:dyDescent="0.2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spans="1:17" x14ac:dyDescent="0.2">
      <c r="A2" t="s">
        <v>11</v>
      </c>
      <c r="B2" t="s">
        <v>38</v>
      </c>
      <c r="C2" t="s">
        <v>36</v>
      </c>
      <c r="D2" t="s">
        <v>35</v>
      </c>
      <c r="E2" t="s">
        <v>34</v>
      </c>
      <c r="F2" t="s">
        <v>33</v>
      </c>
      <c r="G2" t="s">
        <v>31</v>
      </c>
      <c r="H2" t="s">
        <v>25</v>
      </c>
      <c r="I2" t="s">
        <v>23</v>
      </c>
      <c r="J2" t="s">
        <v>22</v>
      </c>
      <c r="K2" t="s">
        <v>21</v>
      </c>
      <c r="L2" t="s">
        <v>20</v>
      </c>
      <c r="M2" t="s">
        <v>19</v>
      </c>
      <c r="N2" t="s">
        <v>16</v>
      </c>
      <c r="O2" t="s">
        <v>14</v>
      </c>
      <c r="P2" t="s">
        <v>13</v>
      </c>
      <c r="Q2" t="s">
        <v>12</v>
      </c>
    </row>
    <row r="3" spans="1:17" x14ac:dyDescent="0.2">
      <c r="C3" t="s">
        <v>37</v>
      </c>
      <c r="F3" t="s">
        <v>32</v>
      </c>
      <c r="J3" t="s">
        <v>24</v>
      </c>
      <c r="L3" t="s">
        <v>26</v>
      </c>
      <c r="O3" t="s">
        <v>15</v>
      </c>
      <c r="P3" t="s">
        <v>27</v>
      </c>
    </row>
    <row r="4" spans="1:17" x14ac:dyDescent="0.2">
      <c r="A4" t="s">
        <v>0</v>
      </c>
      <c r="B4">
        <v>21052</v>
      </c>
      <c r="C4">
        <v>21862</v>
      </c>
      <c r="D4">
        <v>22190</v>
      </c>
      <c r="E4">
        <v>22412</v>
      </c>
      <c r="F4">
        <v>22412</v>
      </c>
      <c r="G4">
        <v>22412</v>
      </c>
      <c r="H4">
        <v>22636</v>
      </c>
      <c r="I4">
        <v>22636</v>
      </c>
      <c r="J4">
        <v>22636</v>
      </c>
      <c r="K4">
        <v>22862</v>
      </c>
      <c r="L4" s="1">
        <v>26614</v>
      </c>
      <c r="M4" s="1">
        <v>27146</v>
      </c>
      <c r="N4" s="1">
        <v>27689</v>
      </c>
      <c r="O4" s="1">
        <v>28243</v>
      </c>
      <c r="P4" s="1">
        <v>28808</v>
      </c>
      <c r="Q4" s="1">
        <v>29384</v>
      </c>
    </row>
    <row r="5" spans="1:17" x14ac:dyDescent="0.2">
      <c r="A5" t="s">
        <v>1</v>
      </c>
      <c r="B5">
        <v>26270</v>
      </c>
      <c r="C5">
        <v>27116</v>
      </c>
      <c r="D5">
        <v>27523</v>
      </c>
      <c r="E5">
        <v>27798</v>
      </c>
      <c r="F5">
        <v>27798</v>
      </c>
      <c r="G5">
        <v>27798</v>
      </c>
      <c r="H5">
        <v>28076</v>
      </c>
      <c r="I5">
        <v>28076</v>
      </c>
      <c r="J5">
        <v>28076</v>
      </c>
      <c r="K5">
        <v>28357</v>
      </c>
      <c r="L5" s="2">
        <v>30805</v>
      </c>
      <c r="M5" s="2">
        <v>31422</v>
      </c>
      <c r="N5" s="2">
        <v>32050</v>
      </c>
      <c r="O5" s="2">
        <v>32691</v>
      </c>
      <c r="P5" s="2">
        <v>33345</v>
      </c>
      <c r="Q5" s="2">
        <v>34012</v>
      </c>
    </row>
    <row r="6" spans="1:17" x14ac:dyDescent="0.2">
      <c r="A6" t="s">
        <v>2</v>
      </c>
      <c r="B6">
        <v>28118</v>
      </c>
      <c r="C6">
        <v>28976</v>
      </c>
      <c r="D6">
        <v>29411</v>
      </c>
      <c r="E6">
        <v>29705</v>
      </c>
      <c r="F6">
        <v>29705</v>
      </c>
      <c r="G6">
        <v>29705</v>
      </c>
      <c r="H6">
        <v>30002</v>
      </c>
      <c r="I6">
        <v>30002</v>
      </c>
      <c r="J6">
        <v>30002</v>
      </c>
      <c r="K6">
        <v>30302</v>
      </c>
      <c r="L6" s="3">
        <v>36461</v>
      </c>
      <c r="M6" s="3">
        <v>37191</v>
      </c>
      <c r="N6" s="3">
        <v>37935</v>
      </c>
      <c r="O6" s="3">
        <v>38694</v>
      </c>
      <c r="P6" s="3">
        <v>39467</v>
      </c>
      <c r="Q6" s="3">
        <v>40257</v>
      </c>
    </row>
    <row r="7" spans="1:17" x14ac:dyDescent="0.2">
      <c r="A7" t="s">
        <v>3</v>
      </c>
      <c r="B7">
        <v>29879</v>
      </c>
      <c r="C7">
        <v>30749</v>
      </c>
      <c r="D7">
        <v>31211</v>
      </c>
      <c r="E7">
        <v>31523</v>
      </c>
      <c r="F7">
        <v>31523</v>
      </c>
      <c r="G7">
        <v>31523</v>
      </c>
      <c r="H7">
        <v>31838</v>
      </c>
      <c r="I7">
        <v>31838</v>
      </c>
      <c r="J7">
        <v>31838</v>
      </c>
      <c r="K7">
        <v>32156</v>
      </c>
      <c r="L7" s="3">
        <v>36461</v>
      </c>
      <c r="M7" s="3">
        <v>37191</v>
      </c>
      <c r="N7" s="3">
        <v>37935</v>
      </c>
      <c r="O7" s="3">
        <v>38694</v>
      </c>
      <c r="P7" s="3">
        <v>39467</v>
      </c>
      <c r="Q7" s="3">
        <v>40257</v>
      </c>
    </row>
    <row r="8" spans="1:17" x14ac:dyDescent="0.2">
      <c r="A8" t="s">
        <v>4</v>
      </c>
      <c r="B8">
        <v>32338</v>
      </c>
      <c r="C8">
        <v>33226</v>
      </c>
      <c r="D8">
        <v>33724</v>
      </c>
      <c r="E8">
        <v>34061</v>
      </c>
      <c r="F8">
        <v>34061</v>
      </c>
      <c r="G8">
        <v>34061</v>
      </c>
      <c r="H8">
        <v>34402</v>
      </c>
      <c r="I8">
        <v>34402</v>
      </c>
      <c r="J8">
        <v>34402</v>
      </c>
      <c r="K8">
        <v>34746</v>
      </c>
      <c r="L8" s="4">
        <v>46208</v>
      </c>
      <c r="M8" s="4">
        <v>47132</v>
      </c>
      <c r="N8" s="4">
        <v>48075</v>
      </c>
      <c r="O8" s="4">
        <v>49036</v>
      </c>
      <c r="P8" s="4">
        <v>50017</v>
      </c>
      <c r="Q8" s="4">
        <v>51017</v>
      </c>
    </row>
    <row r="9" spans="1:17" x14ac:dyDescent="0.2">
      <c r="A9" t="s">
        <v>5</v>
      </c>
      <c r="B9">
        <v>33825</v>
      </c>
      <c r="C9">
        <v>34723</v>
      </c>
      <c r="D9">
        <v>35244</v>
      </c>
      <c r="E9">
        <v>35596</v>
      </c>
      <c r="F9">
        <v>35596</v>
      </c>
      <c r="G9">
        <v>35596</v>
      </c>
      <c r="H9">
        <v>35952</v>
      </c>
      <c r="I9">
        <v>35952</v>
      </c>
      <c r="J9">
        <v>35952</v>
      </c>
      <c r="K9">
        <v>36312</v>
      </c>
      <c r="L9" s="4">
        <v>46208</v>
      </c>
      <c r="M9" s="4">
        <v>47132</v>
      </c>
      <c r="N9" s="4">
        <v>48075</v>
      </c>
      <c r="O9" s="4">
        <v>49036</v>
      </c>
      <c r="P9" s="4">
        <v>50017</v>
      </c>
      <c r="Q9" s="4">
        <v>51017</v>
      </c>
    </row>
    <row r="10" spans="1:17" x14ac:dyDescent="0.2">
      <c r="A10" t="s">
        <v>6</v>
      </c>
      <c r="B10">
        <v>35619</v>
      </c>
      <c r="C10">
        <v>36529</v>
      </c>
      <c r="D10">
        <v>37077</v>
      </c>
      <c r="E10">
        <v>37448</v>
      </c>
      <c r="F10">
        <v>37448</v>
      </c>
      <c r="G10">
        <v>37448</v>
      </c>
      <c r="H10">
        <v>37822</v>
      </c>
      <c r="I10">
        <v>37822</v>
      </c>
      <c r="J10">
        <v>37822</v>
      </c>
      <c r="K10">
        <v>38200</v>
      </c>
      <c r="L10" s="4">
        <v>46208</v>
      </c>
      <c r="M10" s="4">
        <v>47132</v>
      </c>
      <c r="N10" s="4">
        <v>48075</v>
      </c>
      <c r="O10" s="4">
        <v>49036</v>
      </c>
      <c r="P10" s="4">
        <v>50017</v>
      </c>
      <c r="Q10" s="4">
        <v>51017</v>
      </c>
    </row>
    <row r="11" spans="1:17" x14ac:dyDescent="0.2">
      <c r="A11" t="s">
        <v>7</v>
      </c>
      <c r="B11">
        <v>37413</v>
      </c>
      <c r="C11">
        <v>38336</v>
      </c>
      <c r="D11">
        <v>38911</v>
      </c>
      <c r="E11">
        <v>39300</v>
      </c>
      <c r="F11">
        <v>39300</v>
      </c>
      <c r="G11">
        <v>39300</v>
      </c>
      <c r="H11">
        <v>39693</v>
      </c>
      <c r="I11">
        <v>39693</v>
      </c>
      <c r="J11">
        <v>39693</v>
      </c>
      <c r="K11">
        <v>40090</v>
      </c>
      <c r="L11" s="4">
        <v>46208</v>
      </c>
      <c r="M11" s="4">
        <v>47132</v>
      </c>
      <c r="N11" s="4">
        <v>48075</v>
      </c>
      <c r="O11" s="4">
        <v>49036</v>
      </c>
      <c r="P11" s="5">
        <v>53077</v>
      </c>
      <c r="Q11" s="5">
        <v>58398</v>
      </c>
    </row>
    <row r="12" spans="1:17" x14ac:dyDescent="0.2">
      <c r="A12" t="s">
        <v>8</v>
      </c>
      <c r="B12">
        <v>39207</v>
      </c>
      <c r="C12">
        <v>40143</v>
      </c>
      <c r="D12">
        <v>40745</v>
      </c>
      <c r="E12">
        <v>41152</v>
      </c>
      <c r="F12">
        <v>41152</v>
      </c>
      <c r="G12">
        <v>41152</v>
      </c>
      <c r="H12">
        <v>41564</v>
      </c>
      <c r="I12">
        <v>41564</v>
      </c>
      <c r="J12">
        <v>41564</v>
      </c>
      <c r="K12">
        <v>41979</v>
      </c>
      <c r="L12" s="4">
        <v>46208</v>
      </c>
      <c r="M12" s="4">
        <v>47132</v>
      </c>
      <c r="N12" s="4">
        <v>48075</v>
      </c>
      <c r="O12" s="4">
        <v>49036</v>
      </c>
      <c r="P12" s="5">
        <v>53077</v>
      </c>
      <c r="Q12" s="5">
        <v>58398</v>
      </c>
    </row>
    <row r="13" spans="1:17" x14ac:dyDescent="0.2">
      <c r="A13" t="s">
        <v>9</v>
      </c>
      <c r="B13">
        <v>41001</v>
      </c>
      <c r="C13">
        <v>41948</v>
      </c>
      <c r="D13">
        <v>42578</v>
      </c>
      <c r="E13">
        <v>43003</v>
      </c>
      <c r="F13">
        <v>43003</v>
      </c>
      <c r="G13">
        <v>43003</v>
      </c>
      <c r="H13">
        <v>43434</v>
      </c>
      <c r="I13">
        <v>43434</v>
      </c>
      <c r="J13">
        <v>43434</v>
      </c>
      <c r="K13">
        <v>43868</v>
      </c>
      <c r="L13" s="4">
        <v>46208</v>
      </c>
      <c r="M13" s="4">
        <v>47132</v>
      </c>
      <c r="N13" s="4">
        <v>48075</v>
      </c>
      <c r="O13" s="4">
        <v>49036</v>
      </c>
      <c r="P13" s="5">
        <v>53077</v>
      </c>
      <c r="Q13" s="5">
        <v>58398</v>
      </c>
    </row>
    <row r="14" spans="1:17" x14ac:dyDescent="0.2">
      <c r="L14" s="12"/>
      <c r="M14" s="12"/>
      <c r="N14" s="12"/>
      <c r="O14" s="12"/>
      <c r="P14" s="12"/>
      <c r="Q14" s="12"/>
    </row>
    <row r="15" spans="1:17" x14ac:dyDescent="0.2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8">
        <v>2130</v>
      </c>
      <c r="M15" s="8">
        <v>2172</v>
      </c>
      <c r="N15" s="8">
        <v>2216</v>
      </c>
      <c r="O15" s="8">
        <v>2260</v>
      </c>
      <c r="P15" s="8">
        <v>2305</v>
      </c>
      <c r="Q15" s="8">
        <v>2351</v>
      </c>
    </row>
    <row r="16" spans="1:17" x14ac:dyDescent="0.2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8">
        <v>2465</v>
      </c>
      <c r="M16" s="8">
        <v>2514</v>
      </c>
      <c r="N16" s="8">
        <v>2564</v>
      </c>
      <c r="O16" s="8">
        <v>2616</v>
      </c>
      <c r="P16" s="8">
        <v>2668</v>
      </c>
      <c r="Q16" s="8">
        <v>2721</v>
      </c>
    </row>
    <row r="17" spans="1:17" x14ac:dyDescent="0.2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9">
        <v>2917</v>
      </c>
      <c r="M17" s="9">
        <v>2976</v>
      </c>
      <c r="N17" s="9">
        <v>3035</v>
      </c>
      <c r="O17" s="9">
        <v>3096</v>
      </c>
      <c r="P17" s="3">
        <v>3158</v>
      </c>
      <c r="Q17" s="3">
        <v>3221</v>
      </c>
    </row>
    <row r="18" spans="1:17" x14ac:dyDescent="0.2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0">
        <v>3697</v>
      </c>
      <c r="M18" s="10">
        <v>3771</v>
      </c>
      <c r="N18" s="10">
        <v>3846</v>
      </c>
      <c r="O18" s="10">
        <v>3923</v>
      </c>
      <c r="P18" s="4">
        <v>4002</v>
      </c>
      <c r="Q18" s="4">
        <v>4082</v>
      </c>
    </row>
    <row r="19" spans="1:17" x14ac:dyDescent="0.2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0">
        <v>3697</v>
      </c>
      <c r="M19" s="10">
        <v>3771</v>
      </c>
      <c r="N19" s="10">
        <v>3846</v>
      </c>
      <c r="O19" s="10">
        <v>3923</v>
      </c>
      <c r="P19" s="5">
        <v>4247</v>
      </c>
      <c r="Q19" s="5">
        <v>4672</v>
      </c>
    </row>
    <row r="20" spans="1:17" x14ac:dyDescent="0.2">
      <c r="L20" s="11"/>
      <c r="M20" s="11"/>
      <c r="N20" s="11"/>
      <c r="O20" s="11"/>
      <c r="P20" s="12"/>
      <c r="Q20" s="12"/>
    </row>
    <row r="21" spans="1:17" x14ac:dyDescent="0.2">
      <c r="A21" t="s">
        <v>44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 x14ac:dyDescent="0.2">
      <c r="L22" s="13"/>
      <c r="M22" s="13"/>
      <c r="N22" s="13"/>
      <c r="O22" s="13"/>
      <c r="P22" s="13"/>
      <c r="Q22" s="13"/>
    </row>
    <row r="23" spans="1:17" x14ac:dyDescent="0.2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</row>
    <row r="24" spans="1:17" x14ac:dyDescent="0.2">
      <c r="A24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</row>
    <row r="25" spans="1:17" x14ac:dyDescent="0.2"/>
    <row r="26" spans="1:17" x14ac:dyDescent="0.2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7.4999999999999997E-2</v>
      </c>
      <c r="M26" s="1">
        <v>7.4999999999999997E-2</v>
      </c>
      <c r="N26" s="1">
        <v>7.4999999999999997E-2</v>
      </c>
      <c r="O26" s="1">
        <v>7.4999999999999997E-2</v>
      </c>
      <c r="P26" s="1">
        <v>7.4999999999999997E-2</v>
      </c>
      <c r="Q26" s="1">
        <v>7.4999999999999997E-2</v>
      </c>
    </row>
    <row r="27" spans="1:17" x14ac:dyDescent="0.2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f>L23/40</f>
        <v>0.125</v>
      </c>
      <c r="M27" s="1">
        <f>M23/40</f>
        <v>0.125</v>
      </c>
      <c r="N27" s="1">
        <f>N23/40</f>
        <v>0.125</v>
      </c>
      <c r="O27" s="1">
        <f>O23/40</f>
        <v>0.125</v>
      </c>
      <c r="P27" s="1">
        <f>P23/40</f>
        <v>0.125</v>
      </c>
      <c r="Q27" s="1">
        <f>Q23/40</f>
        <v>0.125</v>
      </c>
    </row>
    <row r="28" spans="1:17" x14ac:dyDescent="0.2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f>L24*(1/40)*0.37</f>
        <v>0.11100000000000002</v>
      </c>
      <c r="M28" s="1">
        <f>M24*(1/40)*0.37</f>
        <v>0.11100000000000002</v>
      </c>
      <c r="N28" s="1">
        <f>N24*(1/40)*0.37</f>
        <v>0.11100000000000002</v>
      </c>
      <c r="O28" s="1">
        <f>O24*(1/40)*0.37</f>
        <v>0.11100000000000002</v>
      </c>
      <c r="P28" s="1">
        <f>P24*(1/40)*0.37</f>
        <v>0.11100000000000002</v>
      </c>
      <c r="Q28" s="1">
        <f>Q24*(1/40)*0.37</f>
        <v>0.11100000000000002</v>
      </c>
    </row>
    <row r="29" spans="1:17" x14ac:dyDescent="0.2"/>
    <row r="30" spans="1:17" x14ac:dyDescent="0.2">
      <c r="A30" t="s">
        <v>10</v>
      </c>
      <c r="B30">
        <v>0.15</v>
      </c>
      <c r="C30">
        <v>0.15</v>
      </c>
      <c r="D30">
        <v>0.15</v>
      </c>
      <c r="E30">
        <v>0.17</v>
      </c>
      <c r="F30">
        <v>0.2</v>
      </c>
      <c r="G30">
        <v>0.2</v>
      </c>
      <c r="H30">
        <v>0.2</v>
      </c>
      <c r="I30">
        <v>0.25</v>
      </c>
      <c r="J30">
        <v>0.25</v>
      </c>
      <c r="K30">
        <v>0.25</v>
      </c>
      <c r="L30">
        <v>0.3</v>
      </c>
      <c r="M30">
        <v>0.25</v>
      </c>
      <c r="N30">
        <v>0.25</v>
      </c>
      <c r="O30">
        <v>0.25</v>
      </c>
      <c r="P30">
        <v>0.25</v>
      </c>
      <c r="Q30">
        <v>0.25</v>
      </c>
    </row>
    <row r="31" spans="1:17" x14ac:dyDescent="0.2">
      <c r="A31" t="s">
        <v>17</v>
      </c>
      <c r="B31" s="6">
        <v>81.8</v>
      </c>
      <c r="C31" s="6">
        <v>84.7</v>
      </c>
      <c r="D31" s="6">
        <v>86.6</v>
      </c>
      <c r="E31" s="6">
        <v>89.4</v>
      </c>
      <c r="F31" s="6">
        <v>93.4</v>
      </c>
      <c r="G31" s="6">
        <v>96.1</v>
      </c>
      <c r="H31" s="6">
        <v>98.5</v>
      </c>
      <c r="I31" s="6">
        <v>100</v>
      </c>
      <c r="J31" s="6">
        <v>100</v>
      </c>
      <c r="K31" s="6">
        <v>100.7</v>
      </c>
      <c r="L31" s="6">
        <v>103.4</v>
      </c>
      <c r="M31" s="6">
        <v>105.9</v>
      </c>
      <c r="N31" s="6">
        <v>107.8</v>
      </c>
      <c r="O31" s="6">
        <v>108.7</v>
      </c>
      <c r="P31" s="6">
        <v>111.6</v>
      </c>
      <c r="Q31" s="6">
        <v>121.7</v>
      </c>
    </row>
    <row r="32" spans="1:17" x14ac:dyDescent="0.2">
      <c r="A32" t="s">
        <v>18</v>
      </c>
      <c r="B32" s="6">
        <v>206.6</v>
      </c>
      <c r="C32" s="6">
        <v>214.8</v>
      </c>
      <c r="D32" s="6">
        <v>213.7</v>
      </c>
      <c r="E32" s="6">
        <v>223.6</v>
      </c>
      <c r="F32" s="6">
        <v>235.2</v>
      </c>
      <c r="G32" s="6">
        <v>242.7</v>
      </c>
      <c r="H32" s="6">
        <v>250.1</v>
      </c>
      <c r="I32" s="6">
        <v>256</v>
      </c>
      <c r="J32" s="6">
        <v>258.5</v>
      </c>
      <c r="K32" s="6">
        <v>263.10000000000002</v>
      </c>
      <c r="L32" s="6">
        <v>272.5</v>
      </c>
      <c r="M32" s="6">
        <v>281.60000000000002</v>
      </c>
      <c r="N32" s="6">
        <v>288.8</v>
      </c>
      <c r="O32" s="6">
        <v>293.10000000000002</v>
      </c>
      <c r="P32" s="6">
        <v>305</v>
      </c>
      <c r="Q32" s="6">
        <v>340.3</v>
      </c>
    </row>
    <row r="33" spans="1:17" x14ac:dyDescent="0.2">
      <c r="A33" t="s">
        <v>47</v>
      </c>
      <c r="B33">
        <f>$B$31/B31</f>
        <v>1</v>
      </c>
      <c r="C33">
        <f>$B$31/C31</f>
        <v>0.96576151121605658</v>
      </c>
      <c r="D33">
        <f>$B$31/D31</f>
        <v>0.94457274826789839</v>
      </c>
      <c r="E33">
        <f>$B$31/E31</f>
        <v>0.91498881431767332</v>
      </c>
      <c r="F33">
        <f>$B$31/F31</f>
        <v>0.87580299785867233</v>
      </c>
      <c r="G33">
        <f>$B$31/G31</f>
        <v>0.85119667013527578</v>
      </c>
      <c r="H33">
        <f>$B$31/H31</f>
        <v>0.8304568527918782</v>
      </c>
      <c r="I33">
        <f>$B$31/I31</f>
        <v>0.81799999999999995</v>
      </c>
      <c r="J33">
        <f>$B$31/J31</f>
        <v>0.81799999999999995</v>
      </c>
      <c r="K33">
        <f>$B$31/K31</f>
        <v>0.81231380337636538</v>
      </c>
      <c r="L33">
        <f>$B$31/L31</f>
        <v>0.79110251450676972</v>
      </c>
      <c r="M33">
        <f>$B$31/M31</f>
        <v>0.77242681775259669</v>
      </c>
      <c r="N33">
        <f>$B$31/N31</f>
        <v>0.75881261595547311</v>
      </c>
      <c r="O33">
        <f>$B$31/O31</f>
        <v>0.75252989880404775</v>
      </c>
      <c r="P33">
        <f>$B$31/P31</f>
        <v>0.73297491039426521</v>
      </c>
      <c r="Q33">
        <f>$B$31/Q31</f>
        <v>0.67214461791290059</v>
      </c>
    </row>
    <row r="34" spans="1:17" x14ac:dyDescent="0.2">
      <c r="A34" t="s">
        <v>48</v>
      </c>
      <c r="B34">
        <f>$B$32/B32</f>
        <v>1</v>
      </c>
      <c r="C34">
        <f>$B$32/C32</f>
        <v>0.96182495344506513</v>
      </c>
      <c r="D34">
        <f>$B$32/D32</f>
        <v>0.96677585400093591</v>
      </c>
      <c r="E34">
        <f>$B$32/E32</f>
        <v>0.92397137745974955</v>
      </c>
      <c r="F34">
        <f>$B$32/F32</f>
        <v>0.87840136054421769</v>
      </c>
      <c r="G34">
        <f>$B$32/G32</f>
        <v>0.85125669550885874</v>
      </c>
      <c r="H34">
        <f>$B$32/H32</f>
        <v>0.82606957217113153</v>
      </c>
      <c r="I34">
        <f>$B$32/I32</f>
        <v>0.80703124999999998</v>
      </c>
      <c r="J34">
        <f>$B$32/J32</f>
        <v>0.79922630560928432</v>
      </c>
      <c r="K34">
        <f>$B$32/K32</f>
        <v>0.78525275560623331</v>
      </c>
      <c r="L34">
        <f>$B$32/L32</f>
        <v>0.75816513761467885</v>
      </c>
      <c r="M34">
        <f>$B$32/M32</f>
        <v>0.7336647727272726</v>
      </c>
      <c r="N34">
        <f>$B$32/N32</f>
        <v>0.71537396121883656</v>
      </c>
      <c r="O34">
        <f>$B$32/O32</f>
        <v>0.70487888092801088</v>
      </c>
      <c r="P34">
        <f>$B$32/P32</f>
        <v>0.67737704918032782</v>
      </c>
      <c r="Q34">
        <f>$B$32/Q32</f>
        <v>0.6071113723185424</v>
      </c>
    </row>
    <row r="35" spans="1:17" x14ac:dyDescent="0.2"/>
    <row r="36" spans="1:17" x14ac:dyDescent="0.2">
      <c r="A36" t="s">
        <v>41</v>
      </c>
      <c r="B36">
        <f>(B$4*(1+B$21+B$26+B$27+B$28))*B$33</f>
        <v>31578</v>
      </c>
      <c r="C36">
        <f>(C$4*(1+C$21+C$26+C$27+C$28))*C$33</f>
        <v>31670.217237308145</v>
      </c>
      <c r="D36">
        <f>(D$4*(1+D$21+D$26+D$27+D$28))*D$33</f>
        <v>31440.103926096999</v>
      </c>
      <c r="E36">
        <f>(E$4*(1+E$21+E$26+E$27+E$28))*E$33</f>
        <v>30760.093959731541</v>
      </c>
      <c r="F36">
        <f>(F$4*(1+F$21+F$26+F$27+F$28))*F$33</f>
        <v>29442.745182012848</v>
      </c>
      <c r="G36">
        <f>(G$4*(1+G$21+G$26+G$27+G$28))*G$33</f>
        <v>28615.529656607701</v>
      </c>
      <c r="H36">
        <f>(H$4*(1+H$21+H$26+H$27+H$28))*H$33</f>
        <v>28197.331979695431</v>
      </c>
      <c r="I36">
        <f>(I$4*(1+I$21+I$26+I$27+I$28))*I$33</f>
        <v>27774.371999999999</v>
      </c>
      <c r="J36">
        <f>(J$4*(1+J$21+J$26+J$27+J$28))*J$33</f>
        <v>27774.371999999999</v>
      </c>
      <c r="K36">
        <f>(K$4*(1+K$21+K$26+K$27+K$28))*K$33</f>
        <v>27856.677259185697</v>
      </c>
      <c r="L36">
        <f>(L$4*(1+L$21+L$26+L$27+L$28))*L$33</f>
        <v>27602.321442940032</v>
      </c>
      <c r="M36">
        <f>(M$4*(1+M$21+M$26+M$27+M$28))*M$33</f>
        <v>27489.439195467414</v>
      </c>
      <c r="N36">
        <f>(N$4*(1+N$21+N$26+N$27+N$28))*N$33</f>
        <v>27545.109667903522</v>
      </c>
      <c r="O36">
        <f>(O$4*(1+O$21+O$26+O$27+O$28))*O$33</f>
        <v>27863.603232750684</v>
      </c>
      <c r="P36">
        <f>(P$4*(1+P$21+P$26+P$27+P$28))*P$33</f>
        <v>27682.474537634407</v>
      </c>
      <c r="Q36">
        <f>(Q$4*(1+Q$21+Q$26+Q$27+Q$28))*Q$33</f>
        <v>25892.63996055875</v>
      </c>
    </row>
    <row r="37" spans="1:17" x14ac:dyDescent="0.2">
      <c r="A37" t="s">
        <v>43</v>
      </c>
      <c r="B37" s="7">
        <f>B36/$B36</f>
        <v>1</v>
      </c>
      <c r="C37" s="7">
        <f t="shared" ref="C37" si="0">C36/$B36</f>
        <v>1.0029203001237617</v>
      </c>
      <c r="D37" s="7">
        <f t="shared" ref="D37" si="1">D36/$B36</f>
        <v>0.99563315998787127</v>
      </c>
      <c r="E37" s="7">
        <f t="shared" ref="E37" si="2">E36/$B36</f>
        <v>0.97409886502411613</v>
      </c>
      <c r="F37" s="7">
        <f t="shared" ref="F37" si="3">F36/$B36</f>
        <v>0.93238156887747314</v>
      </c>
      <c r="G37" s="7">
        <f t="shared" ref="G37" si="4">G36/$B36</f>
        <v>0.90618562469465136</v>
      </c>
      <c r="H37" s="7">
        <f t="shared" ref="H37" si="5">H36/$B36</f>
        <v>0.89294230095938409</v>
      </c>
      <c r="I37" s="7">
        <f t="shared" ref="I37" si="6">I36/$B36</f>
        <v>0.87954816644499334</v>
      </c>
      <c r="J37" s="7">
        <f t="shared" ref="J37" si="7">J36/$B36</f>
        <v>0.87954816644499334</v>
      </c>
      <c r="K37" s="7">
        <f t="shared" ref="K37" si="8">K36/$B36</f>
        <v>0.88215457784488238</v>
      </c>
      <c r="L37" s="7">
        <f t="shared" ref="L37" si="9">L36/$B36</f>
        <v>0.87409973535182828</v>
      </c>
      <c r="M37" s="7">
        <f t="shared" ref="M37" si="10">M36/$B36</f>
        <v>0.87052502360717632</v>
      </c>
      <c r="N37" s="7">
        <f t="shared" ref="N37" si="11">N36/$B36</f>
        <v>0.87228797478952191</v>
      </c>
      <c r="O37" s="7">
        <f t="shared" ref="O37" si="12">O36/$B36</f>
        <v>0.88237390692097928</v>
      </c>
      <c r="P37" s="7">
        <f t="shared" ref="P37" si="13">P36/$B36</f>
        <v>0.8766379928315412</v>
      </c>
      <c r="Q37" s="7">
        <f t="shared" ref="Q37" si="14">Q36/$B36</f>
        <v>0.81995819749695198</v>
      </c>
    </row>
    <row r="38" spans="1:17" x14ac:dyDescent="0.2">
      <c r="A38" t="s">
        <v>46</v>
      </c>
      <c r="B38">
        <f>(B$5*(1+B$21+B$26+B$27+B$28))*B$33</f>
        <v>39405</v>
      </c>
      <c r="C38">
        <f>(C$5*(1+C$21+C$26+C$27+C$28))*C$33</f>
        <v>39281.383707201887</v>
      </c>
      <c r="D38">
        <f>(D$5*(1+D$21+D$26+D$27+D$28))*D$33</f>
        <v>38996.213625866054</v>
      </c>
      <c r="E38">
        <f>(E$5*(1+E$21+E$26+E$27+E$28))*E$33</f>
        <v>38152.288590604025</v>
      </c>
      <c r="F38">
        <f>(F$5*(1+F$21+F$26+F$27+F$28))*F$33</f>
        <v>36518.357601713062</v>
      </c>
      <c r="G38">
        <f>(G$5*(1+G$21+G$26+G$27+G$28))*G$33</f>
        <v>35492.347554630593</v>
      </c>
      <c r="H38">
        <f>(H$5*(1+H$21+H$26+H$27+H$28))*H$33</f>
        <v>34973.85989847716</v>
      </c>
      <c r="I38">
        <f>(I$5*(1+I$21+I$26+I$27+I$28))*I$33</f>
        <v>34449.252</v>
      </c>
      <c r="J38">
        <f>(J$5*(1+J$21+J$26+J$27+J$28))*J$33</f>
        <v>34449.252</v>
      </c>
      <c r="K38">
        <f>(K$5*(1+K$21+K$26+K$27+K$28))*K$33</f>
        <v>34552.173783515391</v>
      </c>
      <c r="L38">
        <f>(L$5*(1+L$21+L$26+L$27+L$28))*L$33</f>
        <v>31948.95588974854</v>
      </c>
      <c r="M38">
        <f>(M$5*(1+M$21+M$26+M$27+M$28))*M$33</f>
        <v>31819.537257790362</v>
      </c>
      <c r="N38">
        <f>(N$5*(1+N$21+N$26+N$27+N$28))*N$33</f>
        <v>31883.447031539887</v>
      </c>
      <c r="O38">
        <f>(O$5*(1+O$21+O$26+O$27+O$28))*O$33</f>
        <v>32251.851902483897</v>
      </c>
      <c r="P38">
        <f>(P$5*(1+P$21+P$26+P$27+P$28))*P$33</f>
        <v>32042.214435483867</v>
      </c>
      <c r="Q38">
        <f>(Q$5*(1+Q$21+Q$26+Q$27+Q$28))*Q$33</f>
        <v>29970.748377978634</v>
      </c>
    </row>
    <row r="39" spans="1:17" x14ac:dyDescent="0.2">
      <c r="A39" t="s">
        <v>43</v>
      </c>
      <c r="B39" s="7">
        <f>B38/$B38</f>
        <v>1</v>
      </c>
      <c r="C39" s="7">
        <f t="shared" ref="C39" si="15">C38/$B38</f>
        <v>0.99686292874513105</v>
      </c>
      <c r="D39" s="7">
        <f t="shared" ref="D39" si="16">D38/$B38</f>
        <v>0.98962602781033004</v>
      </c>
      <c r="E39" s="7">
        <f t="shared" ref="E39" si="17">E38/$B38</f>
        <v>0.96820932852693886</v>
      </c>
      <c r="F39" s="7">
        <f t="shared" ref="F39" si="18">F38/$B38</f>
        <v>0.92674426092407214</v>
      </c>
      <c r="G39" s="7">
        <f t="shared" ref="G39" si="19">G38/$B38</f>
        <v>0.90070670104379125</v>
      </c>
      <c r="H39" s="7">
        <f t="shared" ref="H39" si="20">H38/$B38</f>
        <v>0.88754878564844963</v>
      </c>
      <c r="I39" s="7">
        <f t="shared" ref="I39" si="21">I38/$B38</f>
        <v>0.87423555386372287</v>
      </c>
      <c r="J39" s="7">
        <f t="shared" ref="J39" si="22">J38/$B38</f>
        <v>0.87423555386372287</v>
      </c>
      <c r="K39" s="7">
        <f t="shared" ref="K39" si="23">K38/$B38</f>
        <v>0.87684745041277479</v>
      </c>
      <c r="L39" s="7">
        <f t="shared" ref="L39" si="24">L38/$B38</f>
        <v>0.81078431391317196</v>
      </c>
      <c r="M39" s="7">
        <f t="shared" ref="M39" si="25">M38/$B38</f>
        <v>0.80749999385332727</v>
      </c>
      <c r="N39" s="7">
        <f t="shared" ref="N39" si="26">N38/$B38</f>
        <v>0.80912186350818138</v>
      </c>
      <c r="O39" s="7">
        <f t="shared" ref="O39" si="27">O38/$B38</f>
        <v>0.81847105449775148</v>
      </c>
      <c r="P39" s="7">
        <f t="shared" ref="P39" si="28">P38/$B38</f>
        <v>0.81315098174048639</v>
      </c>
      <c r="Q39" s="7">
        <f t="shared" ref="Q39" si="29">Q38/$B38</f>
        <v>0.76058237223648351</v>
      </c>
    </row>
    <row r="40" spans="1:17" x14ac:dyDescent="0.2">
      <c r="A40" t="s">
        <v>61</v>
      </c>
      <c r="B40">
        <f>(B$6*(1+B$21+B$26+B$27+B$28))*B$33</f>
        <v>42177</v>
      </c>
      <c r="C40">
        <f>(C$6*(1+C$21+C$26+C$27+C$28))*C$33</f>
        <v>41975.858323494685</v>
      </c>
      <c r="D40">
        <f>(D$6*(1+D$21+D$26+D$27+D$28))*D$33</f>
        <v>41671.243648960743</v>
      </c>
      <c r="E40">
        <f>(E$6*(1+E$21+E$26+E$27+E$28))*E$33</f>
        <v>40769.614093959732</v>
      </c>
      <c r="F40">
        <f>(F$6*(1+F$21+F$26+F$27+F$28))*F$33</f>
        <v>39023.592077087793</v>
      </c>
      <c r="G40">
        <f>(G$6*(1+G$21+G$26+G$27+G$28))*G$33</f>
        <v>37927.195629552552</v>
      </c>
      <c r="H40">
        <f>(H$6*(1+H$21+H$26+H$27+H$28))*H$33</f>
        <v>37373.049746192897</v>
      </c>
      <c r="I40">
        <f>(I$6*(1+I$21+I$26+I$27+I$28))*I$33</f>
        <v>36812.453999999998</v>
      </c>
      <c r="J40">
        <f>(J$6*(1+J$21+J$26+J$27+J$28))*J$33</f>
        <v>36812.453999999998</v>
      </c>
      <c r="K40">
        <f>(K$6*(1+K$21+K$26+K$27+K$28))*K$33</f>
        <v>36922.099304865937</v>
      </c>
      <c r="L40">
        <f>(L$6*(1+L$21+L$26+L$27+L$28))*L$33</f>
        <v>37814.993692456475</v>
      </c>
      <c r="M40">
        <f>(M$6*(1+M$21+M$26+M$27+M$28))*M$33</f>
        <v>37661.524096317276</v>
      </c>
      <c r="N40">
        <f>(N$6*(1+N$21+N$26+N$27+N$28))*N$33</f>
        <v>37737.864684601111</v>
      </c>
      <c r="O40">
        <f>(O$6*(1+O$21+O$26+O$27+O$28))*O$33</f>
        <v>38174.211786568529</v>
      </c>
      <c r="P40">
        <f>(P$6*(1+P$21+P$26+P$27+P$28))*P$33</f>
        <v>37925.028553763441</v>
      </c>
      <c r="Q40">
        <f>(Q$6*(1+Q$21+Q$26+Q$27+Q$28))*Q$33</f>
        <v>35473.727433032043</v>
      </c>
    </row>
    <row r="41" spans="1:17" x14ac:dyDescent="0.2">
      <c r="A41" t="s">
        <v>43</v>
      </c>
      <c r="B41" s="7">
        <f>B40/$B40</f>
        <v>1</v>
      </c>
      <c r="C41" s="7">
        <f t="shared" ref="C41:Q41" si="30">C40/$B40</f>
        <v>0.99523101034911643</v>
      </c>
      <c r="D41" s="7">
        <f t="shared" si="30"/>
        <v>0.98800871681155</v>
      </c>
      <c r="E41" s="7">
        <f t="shared" si="30"/>
        <v>0.9666314364217401</v>
      </c>
      <c r="F41" s="7">
        <f t="shared" si="30"/>
        <v>0.92523394449789675</v>
      </c>
      <c r="G41" s="7">
        <f t="shared" si="30"/>
        <v>0.89923881806559391</v>
      </c>
      <c r="H41" s="7">
        <f t="shared" si="30"/>
        <v>0.88610023819126293</v>
      </c>
      <c r="I41" s="7">
        <f t="shared" si="30"/>
        <v>0.87280873461839381</v>
      </c>
      <c r="J41" s="7">
        <f t="shared" si="30"/>
        <v>0.87280873461839381</v>
      </c>
      <c r="K41" s="7">
        <f t="shared" si="30"/>
        <v>0.87540838146065236</v>
      </c>
      <c r="L41" s="7">
        <f t="shared" si="30"/>
        <v>0.89657855448363977</v>
      </c>
      <c r="M41" s="7">
        <f t="shared" si="30"/>
        <v>0.89293985101636619</v>
      </c>
      <c r="N41" s="7">
        <f t="shared" si="30"/>
        <v>0.89474985619178959</v>
      </c>
      <c r="O41" s="7">
        <f t="shared" si="30"/>
        <v>0.90509547351799624</v>
      </c>
      <c r="P41" s="7">
        <f t="shared" si="30"/>
        <v>0.89918743755514718</v>
      </c>
      <c r="Q41" s="7">
        <f t="shared" si="30"/>
        <v>0.84106805683268238</v>
      </c>
    </row>
    <row r="42" spans="1:17" x14ac:dyDescent="0.2">
      <c r="A42" t="s">
        <v>60</v>
      </c>
      <c r="B42">
        <f>(B$8*(1+B$21+B$26+B$27+B$28))*B$33</f>
        <v>48507</v>
      </c>
      <c r="C42">
        <f>(C$8*(1+C$21+C$26+C$27+C$28))*C$33</f>
        <v>48132.587957497046</v>
      </c>
      <c r="D42">
        <f>(D$8*(1+D$21+D$26+D$27+D$28))*D$33</f>
        <v>47782.15704387991</v>
      </c>
      <c r="E42">
        <f>(E$8*(1+E$21+E$26+E$27+E$28))*E$33</f>
        <v>46748.151006711407</v>
      </c>
      <c r="F42">
        <f>(F$8*(1+F$21+F$26+F$27+F$28))*F$33</f>
        <v>44746.088865096361</v>
      </c>
      <c r="G42">
        <f>(G$8*(1+G$21+G$26+G$27+G$28))*G$33</f>
        <v>43488.914672216444</v>
      </c>
      <c r="H42">
        <f>(H$8*(1+H$21+H$26+H$27+H$28))*H$33</f>
        <v>42854.064974619294</v>
      </c>
      <c r="I42">
        <f>(I$8*(1+I$21+I$26+I$27+I$28))*I$33</f>
        <v>42211.254000000001</v>
      </c>
      <c r="J42">
        <f>(J$8*(1+J$21+J$26+J$27+J$28))*J$33</f>
        <v>42211.254000000001</v>
      </c>
      <c r="K42">
        <f>(K$8*(1+K$21+K$26+K$27+K$28))*K$33</f>
        <v>42336.983118172786</v>
      </c>
      <c r="L42">
        <f>(L$8*(1+L$21+L$26+L$27+L$28))*L$33</f>
        <v>47923.952402321069</v>
      </c>
      <c r="M42">
        <f>(M$8*(1+M$21+M$26+M$27+M$28))*M$33</f>
        <v>47728.293235127472</v>
      </c>
      <c r="N42">
        <f>(N$8*(1+N$21+N$26+N$27+N$28))*N$33</f>
        <v>47825.170547309834</v>
      </c>
      <c r="O42">
        <f>(O$8*(1+O$21+O$26+O$27+O$28))*O$33</f>
        <v>48377.284570377175</v>
      </c>
      <c r="P42">
        <f>(P$8*(1+P$21+P$26+P$27+P$28))*P$33</f>
        <v>48062.841188172039</v>
      </c>
      <c r="Q42">
        <f>(Q$8*(1+Q$21+Q$26+Q$27+Q$28))*Q$33</f>
        <v>44955.241385373869</v>
      </c>
    </row>
    <row r="43" spans="1:17" x14ac:dyDescent="0.2">
      <c r="A43" t="s">
        <v>43</v>
      </c>
      <c r="B43" s="7">
        <f>B42/$B42</f>
        <v>1</v>
      </c>
      <c r="C43" s="7">
        <f t="shared" ref="C43:Q43" si="31">C42/$B42</f>
        <v>0.992281278114438</v>
      </c>
      <c r="D43" s="7">
        <f t="shared" si="31"/>
        <v>0.98505694114003983</v>
      </c>
      <c r="E43" s="7">
        <f t="shared" si="31"/>
        <v>0.96374030566127378</v>
      </c>
      <c r="F43" s="7">
        <f t="shared" si="31"/>
        <v>0.92246663090061976</v>
      </c>
      <c r="G43" s="7">
        <f t="shared" si="31"/>
        <v>0.89654925417396347</v>
      </c>
      <c r="H43" s="7">
        <f t="shared" si="31"/>
        <v>0.88346145864760328</v>
      </c>
      <c r="I43" s="7">
        <f t="shared" si="31"/>
        <v>0.87020953676788915</v>
      </c>
      <c r="J43" s="7">
        <f t="shared" si="31"/>
        <v>0.87020953676788915</v>
      </c>
      <c r="K43" s="7">
        <f t="shared" si="31"/>
        <v>0.87280151561986485</v>
      </c>
      <c r="L43" s="7">
        <f t="shared" si="31"/>
        <v>0.98798013487375158</v>
      </c>
      <c r="M43" s="7">
        <f t="shared" si="31"/>
        <v>0.98394650741392942</v>
      </c>
      <c r="N43" s="7">
        <f t="shared" si="31"/>
        <v>0.98594368951511813</v>
      </c>
      <c r="O43" s="7">
        <f t="shared" si="31"/>
        <v>0.997325841020413</v>
      </c>
      <c r="P43" s="7">
        <f t="shared" si="31"/>
        <v>0.99084340792405301</v>
      </c>
      <c r="Q43" s="7">
        <f t="shared" si="31"/>
        <v>0.9267784316773634</v>
      </c>
    </row>
    <row r="44" spans="1:17" x14ac:dyDescent="0.2">
      <c r="A44" t="s">
        <v>59</v>
      </c>
      <c r="B44">
        <f>(B$11*(1+B$21+B$26+B$27+B$28))*B$33</f>
        <v>56119.5</v>
      </c>
      <c r="C44">
        <f>(C$11*(1+C$21+C$26+C$27+C$28))*C$33</f>
        <v>55535.14994096812</v>
      </c>
      <c r="D44">
        <f>(D$11*(1+D$21+D$26+D$27+D$28))*D$33</f>
        <v>55131.40531177829</v>
      </c>
      <c r="E44">
        <f>(E$11*(1+E$21+E$26+E$27+E$28))*E$33</f>
        <v>53938.590604026846</v>
      </c>
      <c r="F44">
        <f>(F$11*(1+F$21+F$26+F$27+F$28))*F$33</f>
        <v>51628.586723768734</v>
      </c>
      <c r="G44">
        <f>(G$11*(1+G$21+G$26+G$27+G$28))*G$33</f>
        <v>50178.043704474505</v>
      </c>
      <c r="H44">
        <f>(H$11*(1+H$21+H$26+H$27+H$28))*H$33</f>
        <v>49444.985786802034</v>
      </c>
      <c r="I44">
        <f>(I$11*(1+I$21+I$26+I$27+I$28))*I$33</f>
        <v>48703.310999999994</v>
      </c>
      <c r="J44">
        <f>(J$11*(1+J$21+J$26+J$27+J$28))*J$33</f>
        <v>48703.310999999994</v>
      </c>
      <c r="K44">
        <f>(K$11*(1+K$21+K$26+K$27+K$28))*K$33</f>
        <v>48848.490566037734</v>
      </c>
      <c r="L44">
        <f>(L$11*(1+L$21+L$26+L$27+L$28))*L$33</f>
        <v>47923.952402321069</v>
      </c>
      <c r="M44">
        <f>(M$11*(1+M$21+M$26+M$27+M$28))*M$33</f>
        <v>47728.293235127472</v>
      </c>
      <c r="N44">
        <f>(N$11*(1+N$21+N$26+N$27+N$28))*N$33</f>
        <v>47825.170547309834</v>
      </c>
      <c r="O44">
        <f>(O$11*(1+O$21+O$26+O$27+O$28))*O$33</f>
        <v>48377.284570377175</v>
      </c>
      <c r="P44">
        <f>(P$11*(1+P$21+P$26+P$27+P$28))*P$33</f>
        <v>51003.287317204296</v>
      </c>
      <c r="Q44">
        <f>(Q$11*(1+Q$21+Q$26+Q$27+Q$28))*Q$33</f>
        <v>51459.242731306484</v>
      </c>
    </row>
    <row r="45" spans="1:17" x14ac:dyDescent="0.2">
      <c r="A45" t="s">
        <v>43</v>
      </c>
      <c r="B45" s="7">
        <f>B44/$B44</f>
        <v>1</v>
      </c>
      <c r="C45" s="7">
        <f t="shared" ref="C45:Q45" si="32">C44/$B44</f>
        <v>0.98958739726776113</v>
      </c>
      <c r="D45" s="7">
        <f t="shared" si="32"/>
        <v>0.98239302402513007</v>
      </c>
      <c r="E45" s="7">
        <f t="shared" si="32"/>
        <v>0.9611381178383066</v>
      </c>
      <c r="F45" s="7">
        <f t="shared" si="32"/>
        <v>0.91997588581097001</v>
      </c>
      <c r="G45" s="7">
        <f t="shared" si="32"/>
        <v>0.89412848839484504</v>
      </c>
      <c r="H45" s="7">
        <f t="shared" si="32"/>
        <v>0.88106604276235589</v>
      </c>
      <c r="I45" s="7">
        <f t="shared" si="32"/>
        <v>0.86785005212092048</v>
      </c>
      <c r="J45" s="7">
        <f t="shared" si="32"/>
        <v>0.86785005212092048</v>
      </c>
      <c r="K45" s="7">
        <f t="shared" si="32"/>
        <v>0.87043702395847666</v>
      </c>
      <c r="L45" s="7">
        <f t="shared" si="32"/>
        <v>0.85396256920181168</v>
      </c>
      <c r="M45" s="7">
        <f t="shared" si="32"/>
        <v>0.85047609538801083</v>
      </c>
      <c r="N45" s="7">
        <f t="shared" si="32"/>
        <v>0.85220236365808377</v>
      </c>
      <c r="O45" s="7">
        <f t="shared" si="32"/>
        <v>0.86204054865736823</v>
      </c>
      <c r="P45" s="7">
        <f t="shared" si="32"/>
        <v>0.90883360181762662</v>
      </c>
      <c r="Q45" s="7">
        <f t="shared" si="32"/>
        <v>0.91695832520436715</v>
      </c>
    </row>
    <row r="47" spans="1:17" x14ac:dyDescent="0.2">
      <c r="A47" t="s">
        <v>42</v>
      </c>
      <c r="B47">
        <f>(B$4*(1+B$21+B$26+B$27+B$28))*B$34</f>
        <v>31578</v>
      </c>
      <c r="C47">
        <f>(C$4*(1+C$21+C$26+C$27+C$28))*C$34</f>
        <v>31541.12569832402</v>
      </c>
      <c r="D47">
        <f>(D$4*(1+D$21+D$26+D$27+D$28))*D$34</f>
        <v>32179.134300421152</v>
      </c>
      <c r="E47">
        <f>(E$4*(1+E$21+E$26+E$27+E$28))*E$34</f>
        <v>31062.069767441859</v>
      </c>
      <c r="F47">
        <f>(F$4*(1+F$21+F$26+F$27+F$28))*F$34</f>
        <v>29530.09693877551</v>
      </c>
      <c r="G47">
        <f>(G$4*(1+G$21+G$26+G$27+G$28))*G$34</f>
        <v>28617.547589616814</v>
      </c>
      <c r="H47">
        <f>(H$4*(1+H$21+H$26+H$27+H$28))*H$34</f>
        <v>28048.3662534986</v>
      </c>
      <c r="I47">
        <f>(I$4*(1+I$21+I$26+I$27+I$28))*I$34</f>
        <v>27401.939062499998</v>
      </c>
      <c r="J47">
        <f>(J$4*(1+J$21+J$26+J$27+J$28))*J$34</f>
        <v>27136.929980657638</v>
      </c>
      <c r="K47">
        <f>(K$4*(1+K$21+K$26+K$27+K$28))*K$34</f>
        <v>26928.672748004559</v>
      </c>
      <c r="L47">
        <f>(L$4*(1+L$21+L$26+L$27+L$28))*L$34</f>
        <v>26453.104940917427</v>
      </c>
      <c r="M47">
        <f>(M$4*(1+M$21+M$26+M$27+M$28))*M$34</f>
        <v>26109.9597997159</v>
      </c>
      <c r="N47">
        <f>(N$4*(1+N$21+N$26+N$27+N$28))*N$34</f>
        <v>25968.274381578944</v>
      </c>
      <c r="O47">
        <f>(O$4*(1+O$21+O$26+O$27+O$28))*O$34</f>
        <v>26099.249340839298</v>
      </c>
      <c r="P47">
        <f>(P$4*(1+P$21+P$26+P$27+P$28))*P$34</f>
        <v>25582.694100983605</v>
      </c>
      <c r="Q47">
        <f>(Q$4*(1+Q$21+Q$26+Q$27+Q$28))*Q$34</f>
        <v>23387.401699676753</v>
      </c>
    </row>
    <row r="48" spans="1:17" x14ac:dyDescent="0.2">
      <c r="A48" t="s">
        <v>43</v>
      </c>
      <c r="B48" s="7">
        <f t="shared" ref="B48" si="33">B47/$B47</f>
        <v>1</v>
      </c>
      <c r="C48" s="7">
        <f t="shared" ref="C48" si="34">C47/$B47</f>
        <v>0.99883227874862313</v>
      </c>
      <c r="D48" s="7">
        <f t="shared" ref="D48" si="35">D47/$B47</f>
        <v>1.0190364906080547</v>
      </c>
      <c r="E48" s="7">
        <f t="shared" ref="E48" si="36">E47/$B47</f>
        <v>0.9836617191539001</v>
      </c>
      <c r="F48" s="7">
        <f t="shared" ref="F48" si="37">F47/$B47</f>
        <v>0.9351477908282827</v>
      </c>
      <c r="G48" s="7">
        <f t="shared" ref="G48" si="38">G47/$B47</f>
        <v>0.9062495278237005</v>
      </c>
      <c r="H48" s="7">
        <f t="shared" ref="H48" si="39">H47/$B47</f>
        <v>0.88822491144146554</v>
      </c>
      <c r="I48" s="7">
        <f t="shared" ref="I48" si="40">I47/$B47</f>
        <v>0.86775410293558797</v>
      </c>
      <c r="J48" s="7">
        <f t="shared" ref="J48" si="41">J47/$B47</f>
        <v>0.8593618969110659</v>
      </c>
      <c r="K48" s="7">
        <f t="shared" ref="K48" si="42">K47/$B47</f>
        <v>0.85276688669341183</v>
      </c>
      <c r="L48" s="7">
        <f t="shared" ref="L48" si="43">L47/$B47</f>
        <v>0.83770678766601514</v>
      </c>
      <c r="M48" s="7">
        <f t="shared" ref="M48" si="44">M47/$B47</f>
        <v>0.82684019886363602</v>
      </c>
      <c r="N48" s="7">
        <f t="shared" ref="N48" si="45">N47/$B47</f>
        <v>0.82235335935078036</v>
      </c>
      <c r="O48" s="7">
        <f t="shared" ref="O48" si="46">O47/$B47</f>
        <v>0.82650102415730253</v>
      </c>
      <c r="P48" s="7">
        <f t="shared" ref="P48" si="47">P47/$B47</f>
        <v>0.81014295081967203</v>
      </c>
      <c r="Q48" s="7">
        <f t="shared" ref="Q48" si="48">Q47/$B47</f>
        <v>0.7406232725212728</v>
      </c>
    </row>
    <row r="49" spans="1:17" x14ac:dyDescent="0.2">
      <c r="A49" t="s">
        <v>62</v>
      </c>
      <c r="B49">
        <f>(B$5*(1+B$21+B$26+B$27+B$28))*B$34</f>
        <v>39405</v>
      </c>
      <c r="C49">
        <f>(C$5*(1+C$21+C$26+C$27+C$28))*C$34</f>
        <v>39121.26815642458</v>
      </c>
      <c r="D49">
        <f>(D$5*(1+D$21+D$26+D$27+D$28))*D$34</f>
        <v>39912.857744501642</v>
      </c>
      <c r="E49">
        <f>(E$5*(1+E$21+E$26+E$27+E$28))*E$34</f>
        <v>38526.834525939179</v>
      </c>
      <c r="F49">
        <f>(F$5*(1+F$21+F$26+F$27+F$28))*F$34</f>
        <v>36626.701530612248</v>
      </c>
      <c r="G49">
        <f>(G$5*(1+G$21+G$26+G$27+G$28))*G$34</f>
        <v>35494.850432632884</v>
      </c>
      <c r="H49">
        <f>(H$5*(1+H$21+H$26+H$27+H$28))*H$34</f>
        <v>34789.093962415034</v>
      </c>
      <c r="I49">
        <f>(I$5*(1+I$21+I$26+I$27+I$28))*I$34</f>
        <v>33987.314062500001</v>
      </c>
      <c r="J49">
        <f>(J$5*(1+J$21+J$26+J$27+J$28))*J$34</f>
        <v>33658.616634429396</v>
      </c>
      <c r="K49">
        <f>(K$5*(1+K$21+K$26+K$27+K$28))*K$34</f>
        <v>33401.118586088938</v>
      </c>
      <c r="L49">
        <f>(L$5*(1+L$21+L$26+L$27+L$28))*L$34</f>
        <v>30618.768231192655</v>
      </c>
      <c r="M49">
        <f>(M$5*(1+M$21+M$26+M$27+M$28))*M$34</f>
        <v>30222.764194602267</v>
      </c>
      <c r="N49">
        <f>(N$5*(1+N$21+N$26+N$27+N$28))*N$34</f>
        <v>30058.261184210522</v>
      </c>
      <c r="O49">
        <f>(O$5*(1+O$21+O$26+O$27+O$28))*O$34</f>
        <v>30209.629295803476</v>
      </c>
      <c r="P49">
        <f>(P$5*(1+P$21+P$26+P$27+P$28))*P$34</f>
        <v>29611.737531147537</v>
      </c>
      <c r="Q49">
        <f>(Q$5*(1+Q$21+Q$26+Q$27+Q$28))*Q$34</f>
        <v>27070.933385836022</v>
      </c>
    </row>
    <row r="50" spans="1:17" x14ac:dyDescent="0.2">
      <c r="A50" t="s">
        <v>43</v>
      </c>
      <c r="B50" s="7">
        <f t="shared" ref="B50" si="49">B49/$B49</f>
        <v>1</v>
      </c>
      <c r="C50" s="7">
        <f t="shared" ref="C50" si="50">C49/$B49</f>
        <v>0.99279959792982053</v>
      </c>
      <c r="D50" s="7">
        <f t="shared" ref="D50" si="51">D49/$B49</f>
        <v>1.0128881549169304</v>
      </c>
      <c r="E50" s="7">
        <f t="shared" ref="E50" si="52">E49/$B49</f>
        <v>0.97771436431770531</v>
      </c>
      <c r="F50" s="7">
        <f t="shared" ref="F50" si="53">F49/$B49</f>
        <v>0.92949375791428113</v>
      </c>
      <c r="G50" s="7">
        <f t="shared" ref="G50" si="54">G49/$B49</f>
        <v>0.90077021780568156</v>
      </c>
      <c r="H50" s="7">
        <f t="shared" ref="H50" si="55">H49/$B49</f>
        <v>0.88285988992298015</v>
      </c>
      <c r="I50" s="7">
        <f t="shared" ref="I50" si="56">I49/$B49</f>
        <v>0.86251272839741155</v>
      </c>
      <c r="J50" s="7">
        <f t="shared" ref="J50" si="57">J49/$B49</f>
        <v>0.85417121264888707</v>
      </c>
      <c r="K50" s="7">
        <f t="shared" ref="K50" si="58">K49/$B49</f>
        <v>0.84763655845930563</v>
      </c>
      <c r="L50" s="7">
        <f t="shared" ref="L50" si="59">L49/$B49</f>
        <v>0.77702748968893931</v>
      </c>
      <c r="M50" s="7">
        <f t="shared" ref="M50" si="60">M49/$B49</f>
        <v>0.76697790114458231</v>
      </c>
      <c r="N50" s="7">
        <f t="shared" ref="N50" si="61">N49/$B49</f>
        <v>0.76280322761605179</v>
      </c>
      <c r="O50" s="7">
        <f t="shared" ref="O50" si="62">O49/$B49</f>
        <v>0.76664457037948164</v>
      </c>
      <c r="P50" s="7">
        <f t="shared" ref="P50" si="63">P49/$B49</f>
        <v>0.75147157800146014</v>
      </c>
      <c r="Q50" s="7">
        <f t="shared" ref="Q50" si="64">Q49/$B49</f>
        <v>0.68699234578951962</v>
      </c>
    </row>
    <row r="51" spans="1:17" x14ac:dyDescent="0.2">
      <c r="A51" t="s">
        <v>63</v>
      </c>
      <c r="B51">
        <f>(B$6*(1+B$21+B$26+B$27+B$28))*B$34</f>
        <v>42177</v>
      </c>
      <c r="C51">
        <f>(C$6*(1+C$21+C$26+C$27+C$28))*C$34</f>
        <v>41804.75977653631</v>
      </c>
      <c r="D51">
        <f>(D$6*(1+D$21+D$26+D$27+D$28))*D$34</f>
        <v>42650.766963032293</v>
      </c>
      <c r="E51">
        <f>(E$6*(1+E$21+E$26+E$27+E$28))*E$34</f>
        <v>41169.854651162794</v>
      </c>
      <c r="F51">
        <f>(F$6*(1+F$21+F$26+F$27+F$28))*F$34</f>
        <v>39139.368622448979</v>
      </c>
      <c r="G51">
        <f>(G$6*(1+G$21+G$26+G$27+G$28))*G$34</f>
        <v>37929.870210135974</v>
      </c>
      <c r="H51">
        <f>(H$6*(1+H$21+H$26+H$27+H$28))*H$34</f>
        <v>37175.608956417433</v>
      </c>
      <c r="I51">
        <f>(I$6*(1+I$21+I$26+I$27+I$28))*I$34</f>
        <v>36318.827343749996</v>
      </c>
      <c r="J51">
        <f>(J$6*(1+J$21+J$26+J$27+J$28))*J$34</f>
        <v>35967.58143133462</v>
      </c>
      <c r="K51">
        <f>(K$6*(1+K$21+K$26+K$27+K$28))*K$34</f>
        <v>35692.093500570125</v>
      </c>
      <c r="L51">
        <f>(L$6*(1+L$21+L$26+L$27+L$28))*L$34</f>
        <v>36240.574857247702</v>
      </c>
      <c r="M51">
        <f>(M$6*(1+M$21+M$26+M$27+M$28))*M$34</f>
        <v>35771.587523437491</v>
      </c>
      <c r="N51">
        <f>(N$6*(1+N$21+N$26+N$27+N$28))*N$34</f>
        <v>35577.539407894736</v>
      </c>
      <c r="O51">
        <f>(O$6*(1+O$21+O$26+O$27+O$28))*O$34</f>
        <v>35756.978861821895</v>
      </c>
      <c r="P51">
        <f>(P$6*(1+P$21+P$26+P$27+P$28))*P$34</f>
        <v>35048.326439999997</v>
      </c>
      <c r="Q51">
        <f>(Q$6*(1+Q$21+Q$26+Q$27+Q$28))*Q$34</f>
        <v>32041.47257772553</v>
      </c>
    </row>
    <row r="52" spans="1:17" x14ac:dyDescent="0.2">
      <c r="A52" t="s">
        <v>43</v>
      </c>
      <c r="B52" s="7">
        <f>B51/$B51</f>
        <v>1</v>
      </c>
      <c r="C52" s="7">
        <f t="shared" ref="C52:Q52" si="65">C51/$B51</f>
        <v>0.99117433142557099</v>
      </c>
      <c r="D52" s="7">
        <f t="shared" si="65"/>
        <v>1.0112328274422622</v>
      </c>
      <c r="E52" s="7">
        <f t="shared" si="65"/>
        <v>0.97612098184230256</v>
      </c>
      <c r="F52" s="7">
        <f t="shared" si="65"/>
        <v>0.92797896062899166</v>
      </c>
      <c r="G52" s="7">
        <f t="shared" si="65"/>
        <v>0.8993022313141279</v>
      </c>
      <c r="H52" s="7">
        <f t="shared" si="65"/>
        <v>0.88141899510200894</v>
      </c>
      <c r="I52" s="7">
        <f t="shared" si="65"/>
        <v>0.86110504169926727</v>
      </c>
      <c r="J52" s="7">
        <f t="shared" si="65"/>
        <v>0.85277713994202098</v>
      </c>
      <c r="K52" s="7">
        <f t="shared" si="65"/>
        <v>0.84624542998719976</v>
      </c>
      <c r="L52" s="7">
        <f t="shared" si="65"/>
        <v>0.8592497061727411</v>
      </c>
      <c r="M52" s="7">
        <f t="shared" si="65"/>
        <v>0.84813020185023802</v>
      </c>
      <c r="N52" s="7">
        <f t="shared" si="65"/>
        <v>0.84352939772612412</v>
      </c>
      <c r="O52" s="7">
        <f t="shared" si="65"/>
        <v>0.84778383625724674</v>
      </c>
      <c r="P52" s="7">
        <f t="shared" si="65"/>
        <v>0.83098196742300301</v>
      </c>
      <c r="Q52" s="7">
        <f t="shared" si="65"/>
        <v>0.75969065077472386</v>
      </c>
    </row>
    <row r="53" spans="1:17" x14ac:dyDescent="0.2">
      <c r="A53" t="s">
        <v>64</v>
      </c>
      <c r="B53">
        <f>(B$8*(1+B$21+B$26+B$27+B$28))*B$34</f>
        <v>48507</v>
      </c>
      <c r="C53">
        <f>(C$8*(1+C$21+C$26+C$27+C$28))*C$34</f>
        <v>47936.393854748603</v>
      </c>
      <c r="D53">
        <f>(D$8*(1+D$21+D$26+D$27+D$28))*D$34</f>
        <v>48905.323350491344</v>
      </c>
      <c r="E53">
        <f>(E$8*(1+E$21+E$26+E$27+E$28))*E$34</f>
        <v>47207.083631484791</v>
      </c>
      <c r="F53">
        <f>(F$8*(1+F$21+F$26+F$27+F$28))*F$34</f>
        <v>44878.843112244896</v>
      </c>
      <c r="G53">
        <f>(G$8*(1+G$21+G$26+G$27+G$28))*G$34</f>
        <v>43491.981458590853</v>
      </c>
      <c r="H53">
        <f>(H$8*(1+H$21+H$26+H$27+H$28))*H$34</f>
        <v>42627.668132746898</v>
      </c>
      <c r="I53">
        <f>(I$8*(1+I$21+I$26+I$27+I$28))*I$34</f>
        <v>41645.233593749996</v>
      </c>
      <c r="J53">
        <f>(J$8*(1+J$21+J$26+J$27+J$28))*J$34</f>
        <v>41242.475048355896</v>
      </c>
      <c r="K53">
        <f>(K$8*(1+K$21+K$26+K$27+K$28))*K$34</f>
        <v>40926.588369441277</v>
      </c>
      <c r="L53">
        <f>(L$8*(1+L$21+L$26+L$27+L$28))*L$34</f>
        <v>45928.649324036691</v>
      </c>
      <c r="M53">
        <f>(M$8*(1+M$21+M$26+M$27+M$28))*M$34</f>
        <v>45333.184457386349</v>
      </c>
      <c r="N53">
        <f>(N$8*(1+N$21+N$26+N$27+N$28))*N$34</f>
        <v>45087.391776315788</v>
      </c>
      <c r="O53">
        <f>(O$8*(1+O$21+O$26+O$27+O$28))*O$34</f>
        <v>45313.981895598765</v>
      </c>
      <c r="P53">
        <f>(P$8*(1+P$21+P$26+P$27+P$28))*P$34</f>
    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="B54" s="7">
        <f>B53/$B53</f>
        <v>1</v>
      </c>
      <c r="C54" s="7">
        <f t="shared" ref="C54:Q54" si="66">C53/$B53</f>
        <v>0.98823662264721801</v>
      </c>
      <c r="D54" s="7">
        <f t="shared" si="66"/>
        <v>1.0082116673983414</v>
      </c>
      <c r="E54" s="7">
        <f t="shared" si="66"/>
        <v>0.97320146847846267</v>
      </c>
      <c r="F54" s="7">
        <f t="shared" si="66"/>
        <v>0.92520343686983109</v>
      </c>
      <c r="G54" s="7">
        <f t="shared" si="66"/>
        <v>0.89661247775766084</v>
      </c>
      <c r="H54" s="7">
        <f t="shared" si="66"/>
        <v>0.8787941561578102</v>
      </c>
      <c r="I54" s="7">
        <f t="shared" si="66"/>
        <v>0.8585406970901106</v>
      </c>
      <c r="J54" s="7">
        <f t="shared" si="66"/>
        <v>0.85023759557086398</v>
      </c>
      <c r="K54" s="7">
        <f t="shared" si="66"/>
        <v>0.84372540807391261</v>
      </c>
      <c r="L54" s="7">
        <f t="shared" si="66"/>
        <v>0.94684580213240754</v>
      </c>
      <c r="M54" s="7">
        <f t="shared" si="66"/>
        <v>0.93456994778869751</v>
      </c>
      <c r="N54" s="7">
        <f t="shared" si="66"/>
        <v>0.92950278879988013</v>
      </c>
      <c r="O54" s="7">
        <f t="shared" si="66"/>
        <v>0.93417407581583611</v>
      </c>
      <c r="P54" s="7">
        <f t="shared" si="66"/>
        <v>0.91568561807709337</v>
      </c>
      <c r="Q54" s="7">
        <f t="shared" si="66"/>
        <v>0.83710813193446154</v>
      </c>
    </row>
    <row r="55" spans="1:17" x14ac:dyDescent="0.2">
      <c r="A55" t="s">
        <v>65</v>
      </c>
      <c r="B55">
        <f>(B$11*(1+B$21+B$26+B$27+B$28))*B$34</f>
        <v>56119.5</v>
      </c>
      <c r="C55">
        <f>(C$11*(1+C$21+C$26+C$27+C$28))*C$34</f>
        <v>55308.782122905024</v>
      </c>
      <c r="D55">
        <f>(D$11*(1+D$21+D$26+D$27+D$28))*D$34</f>
        <v>56427.322882545624</v>
      </c>
      <c r="E55">
        <f>(E$11*(1+E$21+E$26+E$27+E$28))*E$34</f>
        <v>54468.112701252234</v>
      </c>
      <c r="F55">
        <f>(F$11*(1+F$21+F$26+F$27+F$28))*F$34</f>
        <v>51781.760204081635</v>
      </c>
      <c r="G55">
        <f>(G$11*(1+G$21+G$26+G$27+G$28))*G$34</f>
        <v>50181.58220024722</v>
      </c>
      <c r="H55">
        <f>(H$11*(1+H$21+H$26+H$27+H$28))*H$34</f>
        <v>49183.769292283083</v>
      </c>
      <c r="I55">
        <f>(I$11*(1+I$21+I$26+I$27+I$28))*I$34</f>
        <v>48050.237109374997</v>
      </c>
      <c r="J55">
        <f>(J$11*(1+J$21+J$26+J$27+J$28))*J$34</f>
        <v>47585.534622823987</v>
      </c>
      <c r="K55">
        <f>(K$11*(1+K$21+K$26+K$27+K$28))*K$34</f>
        <v>47221.174458380839</v>
      </c>
      <c r="L55">
        <f>(L$11*(1+L$21+L$26+L$27+L$28))*L$34</f>
        <v>45928.649324036691</v>
      </c>
      <c r="M55">
        <f>(M$11*(1+M$21+M$26+M$27+M$28))*M$34</f>
        <v>45333.184457386349</v>
      </c>
      <c r="N55">
        <f>(N$11*(1+N$21+N$26+N$27+N$28))*N$34</f>
        <v>45087.391776315788</v>
      </c>
      <c r="O55">
        <f>(O$11*(1+O$21+O$26+O$27+O$28))*O$34</f>
        <v>45313.981895598765</v>
      </c>
      <c r="P55">
        <f>(P$11*(1+P$21+P$26+P$27+P$28))*P$34</f>
        <v>47134.568689180327</v>
      </c>
      <c r="Q55">
        <f>(Q$11*(1+Q$21+Q$26+Q$27+Q$28))*Q$34</f>
        <v>46480.311885982948</v>
      </c>
    </row>
    <row r="56" spans="1:17" x14ac:dyDescent="0.2">
      <c r="A56" t="s">
        <v>43</v>
      </c>
      <c r="B56" s="7">
        <f>B55/$B55</f>
        <v>1</v>
      </c>
      <c r="C56" s="7">
        <f t="shared" ref="C56:Q56" si="67">C55/$B55</f>
        <v>0.98555372237644712</v>
      </c>
      <c r="D56" s="7">
        <f t="shared" si="67"/>
        <v>1.0054851323077652</v>
      </c>
      <c r="E56" s="7">
        <f t="shared" si="67"/>
        <v>0.97057373464218732</v>
      </c>
      <c r="F56" s="7">
        <f t="shared" si="67"/>
        <v>0.92270530215133129</v>
      </c>
      <c r="G56" s="7">
        <f t="shared" si="67"/>
        <v>0.894191541269028</v>
      </c>
      <c r="H56" s="7">
        <f t="shared" si="67"/>
        <v>0.87641139518853661</v>
      </c>
      <c r="I56" s="7">
        <f t="shared" si="67"/>
        <v>0.85621285131505087</v>
      </c>
      <c r="J56" s="7">
        <f t="shared" si="67"/>
        <v>0.84793226281103695</v>
      </c>
      <c r="K56" s="7">
        <f t="shared" si="67"/>
        <v>0.84143968599828656</v>
      </c>
      <c r="L56" s="7">
        <f t="shared" si="67"/>
        <v>0.81840802794103107</v>
      </c>
      <c r="M56" s="7">
        <f t="shared" si="67"/>
        <v>0.80779736913882605</v>
      </c>
      <c r="N56" s="7">
        <f t="shared" si="67"/>
        <v>0.80341756031888711</v>
      </c>
      <c r="O56" s="7">
        <f t="shared" si="67"/>
        <v>0.80745519642189911</v>
      </c>
      <c r="P56" s="7">
        <f t="shared" si="67"/>
        <v>0.83989644756600335</v>
      </c>
      <c r="Q56" s="7">
        <f t="shared" si="67"/>
        <v>0.82823816830126695</v>
      </c>
    </row>
  </sheetData>
  <conditionalFormatting sqref="A37:XFD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XFD3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1:XFD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:XFD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:Q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:Q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Q5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Q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Q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Q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9B62-7879-234B-B120-C29E3B50C1C2}">
  <dimension ref="A1:Q11"/>
  <sheetViews>
    <sheetView workbookViewId="0"/>
  </sheetViews>
  <sheetFormatPr baseColWidth="10" defaultRowHeight="16" x14ac:dyDescent="0.2"/>
  <sheetData>
    <row r="1" spans="1:17" x14ac:dyDescent="0.2">
      <c r="A1" s="14" t="s">
        <v>66</v>
      </c>
      <c r="B1" s="14">
        <v>2007</v>
      </c>
      <c r="C1" s="14">
        <v>2008</v>
      </c>
      <c r="D1" s="14">
        <v>2009</v>
      </c>
      <c r="E1" s="14">
        <v>2010</v>
      </c>
      <c r="F1" s="14">
        <v>2011</v>
      </c>
      <c r="G1" s="14">
        <v>2012</v>
      </c>
      <c r="H1" s="14">
        <v>2013</v>
      </c>
      <c r="I1" s="14">
        <v>2014</v>
      </c>
      <c r="J1" s="14">
        <v>2015</v>
      </c>
      <c r="K1" s="14">
        <v>2016</v>
      </c>
      <c r="L1" s="14">
        <v>2017</v>
      </c>
      <c r="M1" s="14">
        <v>2018</v>
      </c>
      <c r="N1" s="14">
        <v>2019</v>
      </c>
      <c r="O1" s="14">
        <v>2020</v>
      </c>
      <c r="P1" s="14">
        <v>2021</v>
      </c>
      <c r="Q1" s="14">
        <v>2022</v>
      </c>
    </row>
    <row r="2" spans="1:17" x14ac:dyDescent="0.2">
      <c r="A2" s="14" t="s">
        <v>0</v>
      </c>
      <c r="B2">
        <v>21052</v>
      </c>
      <c r="C2">
        <v>21862</v>
      </c>
      <c r="D2">
        <v>22190</v>
      </c>
      <c r="E2">
        <v>22412</v>
      </c>
      <c r="F2">
        <v>22412</v>
      </c>
      <c r="G2">
        <v>22412</v>
      </c>
      <c r="H2">
        <v>22636</v>
      </c>
      <c r="I2">
        <v>22636</v>
      </c>
      <c r="J2">
        <v>22636</v>
      </c>
      <c r="K2">
        <v>22862</v>
      </c>
      <c r="L2" s="13">
        <v>26614</v>
      </c>
      <c r="M2" s="13">
        <v>27146</v>
      </c>
      <c r="N2" s="13">
        <v>27689</v>
      </c>
      <c r="O2" s="13">
        <v>28243</v>
      </c>
      <c r="P2" s="13">
        <v>28808</v>
      </c>
      <c r="Q2" s="13">
        <v>29384</v>
      </c>
    </row>
    <row r="3" spans="1:17" x14ac:dyDescent="0.2">
      <c r="A3" s="14" t="s">
        <v>1</v>
      </c>
      <c r="B3">
        <v>26270</v>
      </c>
      <c r="C3">
        <v>27116</v>
      </c>
      <c r="D3">
        <v>27523</v>
      </c>
      <c r="E3">
        <v>27798</v>
      </c>
      <c r="F3">
        <v>27798</v>
      </c>
      <c r="G3">
        <v>27798</v>
      </c>
      <c r="H3">
        <v>28076</v>
      </c>
      <c r="I3">
        <v>28076</v>
      </c>
      <c r="J3">
        <v>28076</v>
      </c>
      <c r="K3">
        <v>28357</v>
      </c>
      <c r="L3" s="13">
        <v>30805</v>
      </c>
      <c r="M3" s="13">
        <v>31422</v>
      </c>
      <c r="N3" s="13">
        <v>32050</v>
      </c>
      <c r="O3" s="13">
        <v>32691</v>
      </c>
      <c r="P3" s="13">
        <v>33345</v>
      </c>
      <c r="Q3" s="13">
        <v>34012</v>
      </c>
    </row>
    <row r="4" spans="1:17" x14ac:dyDescent="0.2">
      <c r="A4" s="14" t="s">
        <v>2</v>
      </c>
      <c r="B4">
        <v>28118</v>
      </c>
      <c r="C4">
        <v>28976</v>
      </c>
      <c r="D4">
        <v>29411</v>
      </c>
      <c r="E4">
        <v>29705</v>
      </c>
      <c r="F4">
        <v>29705</v>
      </c>
      <c r="G4">
        <v>29705</v>
      </c>
      <c r="H4">
        <v>30002</v>
      </c>
      <c r="I4">
        <v>30002</v>
      </c>
      <c r="J4">
        <v>30002</v>
      </c>
      <c r="K4">
        <v>30302</v>
      </c>
      <c r="L4" s="13">
        <v>36461</v>
      </c>
      <c r="M4" s="13">
        <v>37191</v>
      </c>
      <c r="N4" s="13">
        <v>37935</v>
      </c>
      <c r="O4" s="13">
        <v>38694</v>
      </c>
      <c r="P4" s="13">
        <v>39467</v>
      </c>
      <c r="Q4" s="13">
        <v>40257</v>
      </c>
    </row>
    <row r="5" spans="1:17" x14ac:dyDescent="0.2">
      <c r="A5" s="14" t="s">
        <v>3</v>
      </c>
      <c r="B5">
        <v>29879</v>
      </c>
      <c r="C5">
        <v>30749</v>
      </c>
      <c r="D5">
        <v>31211</v>
      </c>
      <c r="E5">
        <v>31523</v>
      </c>
      <c r="F5">
        <v>31523</v>
      </c>
      <c r="G5">
        <v>31523</v>
      </c>
      <c r="H5">
        <v>31838</v>
      </c>
      <c r="I5">
        <v>31838</v>
      </c>
      <c r="J5">
        <v>31838</v>
      </c>
      <c r="K5">
        <v>32156</v>
      </c>
      <c r="L5" s="13">
        <v>36461</v>
      </c>
      <c r="M5" s="13">
        <v>37191</v>
      </c>
      <c r="N5" s="13">
        <v>37935</v>
      </c>
      <c r="O5" s="13">
        <v>38694</v>
      </c>
      <c r="P5" s="13">
        <v>39467</v>
      </c>
      <c r="Q5" s="13">
        <v>40257</v>
      </c>
    </row>
    <row r="6" spans="1:17" x14ac:dyDescent="0.2">
      <c r="A6" s="14" t="s">
        <v>4</v>
      </c>
      <c r="B6">
        <v>32338</v>
      </c>
      <c r="C6">
        <v>33226</v>
      </c>
      <c r="D6">
        <v>33724</v>
      </c>
      <c r="E6">
        <v>34061</v>
      </c>
      <c r="F6">
        <v>34061</v>
      </c>
      <c r="G6">
        <v>34061</v>
      </c>
      <c r="H6">
        <v>34402</v>
      </c>
      <c r="I6">
        <v>34402</v>
      </c>
      <c r="J6">
        <v>34402</v>
      </c>
      <c r="K6">
        <v>34746</v>
      </c>
      <c r="L6" s="15">
        <v>46208</v>
      </c>
      <c r="M6" s="15">
        <v>47132</v>
      </c>
      <c r="N6" s="15">
        <v>48075</v>
      </c>
      <c r="O6" s="15">
        <v>49036</v>
      </c>
      <c r="P6" s="15">
        <v>50017</v>
      </c>
      <c r="Q6" s="15">
        <v>51017</v>
      </c>
    </row>
    <row r="7" spans="1:17" x14ac:dyDescent="0.2">
      <c r="A7" s="14" t="s">
        <v>5</v>
      </c>
      <c r="B7">
        <v>33825</v>
      </c>
      <c r="C7">
        <v>34723</v>
      </c>
      <c r="D7">
        <v>35244</v>
      </c>
      <c r="E7">
        <v>35596</v>
      </c>
      <c r="F7">
        <v>35596</v>
      </c>
      <c r="G7">
        <v>35596</v>
      </c>
      <c r="H7">
        <v>35952</v>
      </c>
      <c r="I7">
        <v>35952</v>
      </c>
      <c r="J7">
        <v>35952</v>
      </c>
      <c r="K7">
        <v>36312</v>
      </c>
      <c r="L7" s="15">
        <v>46208</v>
      </c>
      <c r="M7" s="15">
        <v>47132</v>
      </c>
      <c r="N7" s="15">
        <v>48075</v>
      </c>
      <c r="O7" s="15">
        <v>49036</v>
      </c>
      <c r="P7" s="15">
        <v>50017</v>
      </c>
      <c r="Q7" s="15">
        <v>51017</v>
      </c>
    </row>
    <row r="8" spans="1:17" x14ac:dyDescent="0.2">
      <c r="A8" s="14" t="s">
        <v>6</v>
      </c>
      <c r="B8">
        <v>35619</v>
      </c>
      <c r="C8">
        <v>36529</v>
      </c>
      <c r="D8">
        <v>37077</v>
      </c>
      <c r="E8">
        <v>37448</v>
      </c>
      <c r="F8">
        <v>37448</v>
      </c>
      <c r="G8">
        <v>37448</v>
      </c>
      <c r="H8">
        <v>37822</v>
      </c>
      <c r="I8">
        <v>37822</v>
      </c>
      <c r="J8">
        <v>37822</v>
      </c>
      <c r="K8">
        <v>38200</v>
      </c>
      <c r="L8" s="15">
        <v>46208</v>
      </c>
      <c r="M8" s="15">
        <v>47132</v>
      </c>
      <c r="N8" s="15">
        <v>48075</v>
      </c>
      <c r="O8" s="15">
        <v>49036</v>
      </c>
      <c r="P8" s="15">
        <v>50017</v>
      </c>
      <c r="Q8" s="15">
        <v>51017</v>
      </c>
    </row>
    <row r="9" spans="1:17" x14ac:dyDescent="0.2">
      <c r="A9" s="14" t="s">
        <v>7</v>
      </c>
      <c r="B9">
        <v>37413</v>
      </c>
      <c r="C9">
        <v>38336</v>
      </c>
      <c r="D9">
        <v>38911</v>
      </c>
      <c r="E9">
        <v>39300</v>
      </c>
      <c r="F9">
        <v>39300</v>
      </c>
      <c r="G9">
        <v>39300</v>
      </c>
      <c r="H9">
        <v>39693</v>
      </c>
      <c r="I9">
        <v>39693</v>
      </c>
      <c r="J9">
        <v>39693</v>
      </c>
      <c r="K9">
        <v>40090</v>
      </c>
      <c r="L9" s="15">
        <v>46208</v>
      </c>
      <c r="M9" s="15">
        <v>47132</v>
      </c>
      <c r="N9" s="15">
        <v>48075</v>
      </c>
      <c r="O9" s="15">
        <v>49036</v>
      </c>
      <c r="P9" s="15">
        <v>53077</v>
      </c>
      <c r="Q9" s="15">
        <v>58398</v>
      </c>
    </row>
    <row r="10" spans="1:17" x14ac:dyDescent="0.2">
      <c r="A10" s="14" t="s">
        <v>8</v>
      </c>
      <c r="B10">
        <v>39207</v>
      </c>
      <c r="C10">
        <v>40143</v>
      </c>
      <c r="D10">
        <v>40745</v>
      </c>
      <c r="E10">
        <v>41152</v>
      </c>
      <c r="F10">
        <v>41152</v>
      </c>
      <c r="G10">
        <v>41152</v>
      </c>
      <c r="H10">
        <v>41564</v>
      </c>
      <c r="I10">
        <v>41564</v>
      </c>
      <c r="J10">
        <v>41564</v>
      </c>
      <c r="K10">
        <v>41979</v>
      </c>
      <c r="L10" s="15">
        <v>46208</v>
      </c>
      <c r="M10" s="15">
        <v>47132</v>
      </c>
      <c r="N10" s="15">
        <v>48075</v>
      </c>
      <c r="O10" s="15">
        <v>49036</v>
      </c>
      <c r="P10" s="15">
        <v>53077</v>
      </c>
      <c r="Q10" s="15">
        <v>58398</v>
      </c>
    </row>
    <row r="11" spans="1:17" x14ac:dyDescent="0.2">
      <c r="A11" s="14" t="s">
        <v>9</v>
      </c>
      <c r="B11">
        <v>41001</v>
      </c>
      <c r="C11">
        <v>41948</v>
      </c>
      <c r="D11">
        <v>42578</v>
      </c>
      <c r="E11">
        <v>43003</v>
      </c>
      <c r="F11">
        <v>43003</v>
      </c>
      <c r="G11">
        <v>43003</v>
      </c>
      <c r="H11">
        <v>43434</v>
      </c>
      <c r="I11">
        <v>43434</v>
      </c>
      <c r="J11">
        <v>43434</v>
      </c>
      <c r="K11">
        <v>43868</v>
      </c>
      <c r="L11" s="15">
        <v>46208</v>
      </c>
      <c r="M11" s="15">
        <v>47132</v>
      </c>
      <c r="N11" s="15">
        <v>48075</v>
      </c>
      <c r="O11" s="15">
        <v>49036</v>
      </c>
      <c r="P11" s="15">
        <v>53077</v>
      </c>
      <c r="Q11" s="15">
        <v>58398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7C1E-F61E-BA4F-957C-9E9DEBB019CF}">
  <dimension ref="A1:Q6"/>
  <sheetViews>
    <sheetView workbookViewId="0">
      <selection sqref="A1:XFD1"/>
    </sheetView>
  </sheetViews>
  <sheetFormatPr baseColWidth="10" defaultRowHeight="16" x14ac:dyDescent="0.2"/>
  <cols>
    <col min="1" max="1" width="19.1640625" bestFit="1" customWidth="1"/>
  </cols>
  <sheetData>
    <row r="1" spans="1:17" x14ac:dyDescent="0.2">
      <c r="A1" s="14" t="s">
        <v>67</v>
      </c>
      <c r="B1" s="14">
        <v>2007</v>
      </c>
      <c r="C1" s="14">
        <v>2008</v>
      </c>
      <c r="D1" s="14">
        <v>2009</v>
      </c>
      <c r="E1" s="14">
        <v>2010</v>
      </c>
      <c r="F1" s="14">
        <v>2011</v>
      </c>
      <c r="G1" s="14">
        <v>2012</v>
      </c>
      <c r="H1" s="14">
        <v>2013</v>
      </c>
      <c r="I1" s="14">
        <v>2014</v>
      </c>
      <c r="J1" s="14">
        <v>2015</v>
      </c>
      <c r="K1" s="14">
        <v>2016</v>
      </c>
      <c r="L1" s="14">
        <v>2017</v>
      </c>
      <c r="M1" s="14">
        <v>2018</v>
      </c>
      <c r="N1" s="14">
        <v>2019</v>
      </c>
      <c r="O1" s="14">
        <v>2020</v>
      </c>
      <c r="P1" s="14">
        <v>2021</v>
      </c>
      <c r="Q1" s="14">
        <v>2022</v>
      </c>
    </row>
    <row r="2" spans="1:17" x14ac:dyDescent="0.2">
      <c r="A2" s="14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6">
        <v>2130</v>
      </c>
      <c r="M2" s="16">
        <v>2172</v>
      </c>
      <c r="N2" s="16">
        <v>2216</v>
      </c>
      <c r="O2" s="16">
        <v>2260</v>
      </c>
      <c r="P2" s="16">
        <v>2305</v>
      </c>
      <c r="Q2" s="16">
        <v>2351</v>
      </c>
    </row>
    <row r="3" spans="1:17" x14ac:dyDescent="0.2">
      <c r="A3" s="14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6">
        <v>2465</v>
      </c>
      <c r="M3" s="16">
        <v>2514</v>
      </c>
      <c r="N3" s="16">
        <v>2564</v>
      </c>
      <c r="O3" s="16">
        <v>2616</v>
      </c>
      <c r="P3" s="16">
        <v>2668</v>
      </c>
      <c r="Q3" s="16">
        <v>2721</v>
      </c>
    </row>
    <row r="4" spans="1:17" x14ac:dyDescent="0.2">
      <c r="A4" s="1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6">
        <v>2917</v>
      </c>
      <c r="M4" s="16">
        <v>2976</v>
      </c>
      <c r="N4" s="16">
        <v>3035</v>
      </c>
      <c r="O4" s="16">
        <v>3096</v>
      </c>
      <c r="P4" s="15">
        <v>3158</v>
      </c>
      <c r="Q4" s="15">
        <v>3221</v>
      </c>
    </row>
    <row r="5" spans="1:17" x14ac:dyDescent="0.2">
      <c r="A5" s="14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6">
        <v>3697</v>
      </c>
      <c r="M5" s="16">
        <v>3771</v>
      </c>
      <c r="N5" s="16">
        <v>3846</v>
      </c>
      <c r="O5" s="16">
        <v>3923</v>
      </c>
      <c r="P5" s="15">
        <v>4002</v>
      </c>
      <c r="Q5" s="15">
        <v>4082</v>
      </c>
    </row>
    <row r="6" spans="1:17" x14ac:dyDescent="0.2">
      <c r="A6" s="14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6">
        <v>3697</v>
      </c>
      <c r="M6" s="16">
        <v>3771</v>
      </c>
      <c r="N6" s="16">
        <v>3846</v>
      </c>
      <c r="O6" s="16">
        <v>3923</v>
      </c>
      <c r="P6" s="15">
        <v>4247</v>
      </c>
      <c r="Q6" s="15">
        <v>4672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0418-4F28-FA43-96AE-D726FA4ADFA3}">
  <dimension ref="A1:Q6"/>
  <sheetViews>
    <sheetView workbookViewId="0">
      <selection activeCell="D17" sqref="D17"/>
    </sheetView>
  </sheetViews>
  <sheetFormatPr baseColWidth="10" defaultRowHeight="16" x14ac:dyDescent="0.2"/>
  <cols>
    <col min="1" max="1" width="12.33203125" bestFit="1" customWidth="1"/>
  </cols>
  <sheetData>
    <row r="1" spans="1:17" x14ac:dyDescent="0.2">
      <c r="A1" s="14" t="s">
        <v>68</v>
      </c>
      <c r="B1" s="14">
        <v>2007</v>
      </c>
      <c r="C1" s="14">
        <v>2008</v>
      </c>
      <c r="D1" s="14">
        <v>2009</v>
      </c>
      <c r="E1" s="14">
        <v>2010</v>
      </c>
      <c r="F1" s="14">
        <v>2011</v>
      </c>
      <c r="G1" s="14">
        <v>2012</v>
      </c>
      <c r="H1" s="14">
        <v>2013</v>
      </c>
      <c r="I1" s="14">
        <v>2014</v>
      </c>
      <c r="J1" s="14">
        <v>2015</v>
      </c>
      <c r="K1" s="14">
        <v>2016</v>
      </c>
      <c r="L1" s="14">
        <v>2017</v>
      </c>
      <c r="M1" s="14">
        <v>2018</v>
      </c>
      <c r="N1" s="14">
        <v>2019</v>
      </c>
      <c r="O1" s="14">
        <v>2020</v>
      </c>
      <c r="P1" s="14">
        <v>2021</v>
      </c>
      <c r="Q1" s="14">
        <v>2022</v>
      </c>
    </row>
    <row r="2" spans="1:17" x14ac:dyDescent="0.2">
      <c r="A2" s="14" t="s">
        <v>10</v>
      </c>
      <c r="B2">
        <v>0.15</v>
      </c>
      <c r="C2">
        <v>0.15</v>
      </c>
      <c r="D2">
        <v>0.15</v>
      </c>
      <c r="E2">
        <v>0.17</v>
      </c>
      <c r="F2">
        <v>0.2</v>
      </c>
      <c r="G2">
        <v>0.2</v>
      </c>
      <c r="H2">
        <v>0.2</v>
      </c>
      <c r="I2">
        <v>0.25</v>
      </c>
      <c r="J2">
        <v>0.25</v>
      </c>
      <c r="K2">
        <v>0.25</v>
      </c>
      <c r="L2">
        <v>0.3</v>
      </c>
      <c r="M2">
        <v>0.25</v>
      </c>
      <c r="N2">
        <v>0.25</v>
      </c>
      <c r="O2">
        <v>0.25</v>
      </c>
      <c r="P2">
        <v>0.25</v>
      </c>
      <c r="Q2">
        <v>0.25</v>
      </c>
    </row>
    <row r="3" spans="1:17" x14ac:dyDescent="0.2">
      <c r="A3" s="14" t="s">
        <v>17</v>
      </c>
      <c r="B3" s="6">
        <v>81.8</v>
      </c>
      <c r="C3" s="6">
        <v>84.7</v>
      </c>
      <c r="D3" s="6">
        <v>86.6</v>
      </c>
      <c r="E3" s="6">
        <v>89.4</v>
      </c>
      <c r="F3" s="6">
        <v>93.4</v>
      </c>
      <c r="G3" s="6">
        <v>96.1</v>
      </c>
      <c r="H3" s="6">
        <v>98.5</v>
      </c>
      <c r="I3" s="6">
        <v>100</v>
      </c>
      <c r="J3" s="6">
        <v>100</v>
      </c>
      <c r="K3" s="6">
        <v>100.7</v>
      </c>
      <c r="L3" s="6">
        <v>103.4</v>
      </c>
      <c r="M3" s="6">
        <v>105.9</v>
      </c>
      <c r="N3" s="6">
        <v>107.8</v>
      </c>
      <c r="O3" s="6">
        <v>108.7</v>
      </c>
      <c r="P3" s="6">
        <v>111.6</v>
      </c>
      <c r="Q3" s="6">
        <v>121.7</v>
      </c>
    </row>
    <row r="4" spans="1:17" x14ac:dyDescent="0.2">
      <c r="A4" s="14" t="s">
        <v>18</v>
      </c>
      <c r="B4" s="6">
        <v>206.6</v>
      </c>
      <c r="C4" s="6">
        <v>214.8</v>
      </c>
      <c r="D4" s="6">
        <v>213.7</v>
      </c>
      <c r="E4" s="6">
        <v>223.6</v>
      </c>
      <c r="F4" s="6">
        <v>235.2</v>
      </c>
      <c r="G4" s="6">
        <v>242.7</v>
      </c>
      <c r="H4" s="6">
        <v>250.1</v>
      </c>
      <c r="I4" s="6">
        <v>256</v>
      </c>
      <c r="J4" s="6">
        <v>258.5</v>
      </c>
      <c r="K4" s="6">
        <v>263.10000000000002</v>
      </c>
      <c r="L4" s="6">
        <v>272.5</v>
      </c>
      <c r="M4" s="6">
        <v>281.60000000000002</v>
      </c>
      <c r="N4" s="6">
        <v>288.8</v>
      </c>
      <c r="O4" s="6">
        <v>293.10000000000002</v>
      </c>
      <c r="P4" s="6">
        <v>305</v>
      </c>
      <c r="Q4" s="6">
        <v>340.3</v>
      </c>
    </row>
    <row r="5" spans="1:17" x14ac:dyDescent="0.2">
      <c r="A5" s="14" t="s">
        <v>47</v>
      </c>
      <c r="B5">
        <f>$B$3/B3</f>
        <v>1</v>
      </c>
      <c r="C5">
        <f t="shared" ref="C5:Q5" si="0">$B$3/C3</f>
        <v>0.96576151121605658</v>
      </c>
      <c r="D5">
        <f t="shared" si="0"/>
        <v>0.94457274826789839</v>
      </c>
      <c r="E5">
        <f t="shared" si="0"/>
        <v>0.91498881431767332</v>
      </c>
      <c r="F5">
        <f t="shared" si="0"/>
        <v>0.87580299785867233</v>
      </c>
      <c r="G5">
        <f t="shared" si="0"/>
        <v>0.85119667013527578</v>
      </c>
      <c r="H5">
        <f t="shared" si="0"/>
        <v>0.8304568527918782</v>
      </c>
      <c r="I5">
        <f t="shared" si="0"/>
        <v>0.81799999999999995</v>
      </c>
      <c r="J5">
        <f t="shared" si="0"/>
        <v>0.81799999999999995</v>
      </c>
      <c r="K5">
        <f t="shared" si="0"/>
        <v>0.81231380337636538</v>
      </c>
      <c r="L5">
        <f t="shared" si="0"/>
        <v>0.79110251450676972</v>
      </c>
      <c r="M5">
        <f t="shared" si="0"/>
        <v>0.77242681775259669</v>
      </c>
      <c r="N5">
        <f t="shared" si="0"/>
        <v>0.75881261595547311</v>
      </c>
      <c r="O5">
        <f t="shared" si="0"/>
        <v>0.75252989880404775</v>
      </c>
      <c r="P5">
        <f t="shared" si="0"/>
        <v>0.73297491039426521</v>
      </c>
      <c r="Q5">
        <f t="shared" si="0"/>
        <v>0.67214461791290059</v>
      </c>
    </row>
    <row r="6" spans="1:17" x14ac:dyDescent="0.2">
      <c r="A6" s="14" t="s">
        <v>48</v>
      </c>
      <c r="B6">
        <f>$B$4/B4</f>
        <v>1</v>
      </c>
      <c r="C6">
        <f t="shared" ref="C6:Q6" si="1">$B$4/C4</f>
        <v>0.96182495344506513</v>
      </c>
      <c r="D6">
        <f t="shared" si="1"/>
        <v>0.96677585400093591</v>
      </c>
      <c r="E6">
        <f t="shared" si="1"/>
        <v>0.92397137745974955</v>
      </c>
      <c r="F6">
        <f t="shared" si="1"/>
        <v>0.87840136054421769</v>
      </c>
      <c r="G6">
        <f t="shared" si="1"/>
        <v>0.85125669550885874</v>
      </c>
      <c r="H6">
        <f t="shared" si="1"/>
        <v>0.82606957217113153</v>
      </c>
      <c r="I6">
        <f t="shared" si="1"/>
        <v>0.80703124999999998</v>
      </c>
      <c r="J6">
        <f t="shared" si="1"/>
        <v>0.79922630560928432</v>
      </c>
      <c r="K6">
        <f t="shared" si="1"/>
        <v>0.78525275560623331</v>
      </c>
      <c r="L6">
        <f t="shared" si="1"/>
        <v>0.75816513761467885</v>
      </c>
      <c r="M6">
        <f t="shared" si="1"/>
        <v>0.7336647727272726</v>
      </c>
      <c r="N6">
        <f t="shared" si="1"/>
        <v>0.71537396121883656</v>
      </c>
      <c r="O6">
        <f t="shared" si="1"/>
        <v>0.70487888092801088</v>
      </c>
      <c r="P6">
        <f t="shared" si="1"/>
        <v>0.67737704918032782</v>
      </c>
      <c r="Q6">
        <f t="shared" si="1"/>
        <v>0.6071113723185424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5F88-8D8D-784C-8D83-41F1D70B721C}">
  <dimension ref="A1:B6"/>
  <sheetViews>
    <sheetView workbookViewId="0">
      <selection activeCell="A5" sqref="A5:XFD5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B2" t="s">
        <v>30</v>
      </c>
    </row>
    <row r="3" spans="1:2" x14ac:dyDescent="0.2">
      <c r="B3" t="s">
        <v>39</v>
      </c>
    </row>
    <row r="4" spans="1:2" x14ac:dyDescent="0.2">
      <c r="B4" t="s">
        <v>40</v>
      </c>
    </row>
    <row r="5" spans="1:2" x14ac:dyDescent="0.2">
      <c r="B5" t="s">
        <v>49</v>
      </c>
    </row>
    <row r="6" spans="1:2" x14ac:dyDescent="0.2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Pay</vt:lpstr>
      <vt:lpstr>NROC</vt:lpstr>
      <vt:lpstr>Inflation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Shaw</cp:lastModifiedBy>
  <dcterms:created xsi:type="dcterms:W3CDTF">2023-03-13T19:54:57Z</dcterms:created>
  <dcterms:modified xsi:type="dcterms:W3CDTF">2023-03-22T00:45:38Z</dcterms:modified>
</cp:coreProperties>
</file>