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abca.sharepoint.com/sites/MarketsGroup/InternalMarkets/Reports - 5001.06/AnnualDataCollection-ADOE_AER_AUC/2023/Provided to public/"/>
    </mc:Choice>
  </mc:AlternateContent>
  <xr:revisionPtr revIDLastSave="4" documentId="8_{1C4D7858-D34E-405E-B1A6-5D87298DD7B7}" xr6:coauthVersionLast="47" xr6:coauthVersionMax="47" xr10:uidLastSave="{CDD9279A-BDA3-40D2-BD65-FD5B3334035F}"/>
  <bookViews>
    <workbookView xWindow="-28920" yWindow="870" windowWidth="29040" windowHeight="15840" xr2:uid="{942B74EF-F08F-4D28-9D58-244965161839}"/>
  </bookViews>
  <sheets>
    <sheet name="Total Gene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I46" i="1"/>
  <c r="K45" i="1"/>
  <c r="I45" i="1"/>
  <c r="K44" i="1"/>
  <c r="I44" i="1"/>
  <c r="K43" i="1"/>
  <c r="I43" i="1"/>
  <c r="K42" i="1"/>
  <c r="K41" i="1"/>
  <c r="I41" i="1"/>
  <c r="K40" i="1"/>
  <c r="I40" i="1"/>
  <c r="K39" i="1"/>
  <c r="I39" i="1"/>
  <c r="N38" i="1"/>
  <c r="K38" i="1"/>
  <c r="I38" i="1"/>
  <c r="K37" i="1"/>
  <c r="I37" i="1"/>
  <c r="N36" i="1"/>
  <c r="K36" i="1"/>
  <c r="I36" i="1"/>
  <c r="K35" i="1"/>
  <c r="I35" i="1"/>
  <c r="K34" i="1"/>
  <c r="I34" i="1"/>
  <c r="K33" i="1"/>
  <c r="I33" i="1"/>
  <c r="K32" i="1"/>
  <c r="I32" i="1"/>
  <c r="K31" i="1"/>
  <c r="I31" i="1"/>
  <c r="N30" i="1"/>
  <c r="K30" i="1"/>
  <c r="I30" i="1"/>
  <c r="K29" i="1"/>
  <c r="I29" i="1"/>
  <c r="K28" i="1"/>
  <c r="N28" i="1" s="1"/>
  <c r="I28" i="1"/>
  <c r="K27" i="1"/>
  <c r="I27" i="1"/>
  <c r="K26" i="1"/>
  <c r="I26" i="1"/>
  <c r="K25" i="1"/>
  <c r="I25" i="1"/>
  <c r="K24" i="1"/>
  <c r="I24" i="1"/>
  <c r="K23" i="1"/>
  <c r="I23" i="1"/>
  <c r="K22" i="1"/>
  <c r="N22" i="1" s="1"/>
  <c r="I22" i="1"/>
  <c r="K21" i="1"/>
  <c r="I21" i="1"/>
  <c r="K20" i="1"/>
  <c r="N20" i="1" s="1"/>
  <c r="I20" i="1"/>
  <c r="K19" i="1"/>
  <c r="I19" i="1"/>
  <c r="K18" i="1"/>
  <c r="I18" i="1"/>
  <c r="K17" i="1"/>
  <c r="I17" i="1"/>
  <c r="K16" i="1"/>
  <c r="I16" i="1"/>
  <c r="K15" i="1"/>
  <c r="I15" i="1"/>
  <c r="K14" i="1"/>
  <c r="N14" i="1" s="1"/>
  <c r="I14" i="1"/>
  <c r="K13" i="1"/>
  <c r="I13" i="1"/>
  <c r="K12" i="1"/>
  <c r="N12" i="1" s="1"/>
  <c r="I12" i="1"/>
  <c r="K11" i="1"/>
  <c r="I11" i="1"/>
  <c r="K10" i="1"/>
  <c r="I10" i="1"/>
  <c r="K9" i="1"/>
  <c r="I9" i="1"/>
  <c r="K8" i="1"/>
  <c r="I8" i="1"/>
  <c r="N13" i="1" l="1"/>
  <c r="N21" i="1"/>
  <c r="N29" i="1"/>
  <c r="N37" i="1"/>
  <c r="N35" i="1"/>
  <c r="N42" i="1"/>
  <c r="N46" i="1"/>
  <c r="N11" i="1"/>
  <c r="N27" i="1"/>
  <c r="N10" i="1"/>
  <c r="N18" i="1"/>
  <c r="N26" i="1"/>
  <c r="N34" i="1"/>
  <c r="N45" i="1"/>
  <c r="N9" i="1"/>
  <c r="N17" i="1"/>
  <c r="N25" i="1"/>
  <c r="N33" i="1"/>
  <c r="N41" i="1"/>
  <c r="N44" i="1"/>
  <c r="N19" i="1"/>
  <c r="N8" i="1"/>
  <c r="N16" i="1"/>
  <c r="N24" i="1"/>
  <c r="N32" i="1"/>
  <c r="N40" i="1"/>
  <c r="N43" i="1"/>
  <c r="N15" i="1"/>
  <c r="N23" i="1"/>
  <c r="N31" i="1"/>
  <c r="N39" i="1"/>
</calcChain>
</file>

<file path=xl/sharedStrings.xml><?xml version="1.0" encoding="utf-8"?>
<sst xmlns="http://schemas.openxmlformats.org/spreadsheetml/2006/main" count="42" uniqueCount="23">
  <si>
    <t>Figures are in GWh</t>
  </si>
  <si>
    <t>Resource Type</t>
  </si>
  <si>
    <t>Net Interchange</t>
  </si>
  <si>
    <t xml:space="preserve"> Cogeneration </t>
  </si>
  <si>
    <t xml:space="preserve">Year </t>
  </si>
  <si>
    <t>Coal</t>
  </si>
  <si>
    <t>Natural Gas</t>
  </si>
  <si>
    <t>Hydro</t>
  </si>
  <si>
    <t>Wind</t>
  </si>
  <si>
    <t>Biogas &amp; Biomass</t>
  </si>
  <si>
    <t>Solar</t>
  </si>
  <si>
    <t>sub total Renewables</t>
  </si>
  <si>
    <t>*Others</t>
  </si>
  <si>
    <t>Total</t>
  </si>
  <si>
    <t>In</t>
  </si>
  <si>
    <t>Out</t>
  </si>
  <si>
    <t>Total Cogen</t>
  </si>
  <si>
    <t>Total GAS Cogen</t>
  </si>
  <si>
    <t>-</t>
  </si>
  <si>
    <r>
      <t xml:space="preserve">* </t>
    </r>
    <r>
      <rPr>
        <i/>
        <sz val="10"/>
        <rFont val="Arial"/>
        <family val="2"/>
      </rPr>
      <t>Others</t>
    </r>
    <r>
      <rPr>
        <sz val="10"/>
        <rFont val="Arial"/>
        <family val="2"/>
      </rPr>
      <t xml:space="preserve"> include fuel oil, waste heat</t>
    </r>
  </si>
  <si>
    <t>Excludes Isolated Plants</t>
  </si>
  <si>
    <t>Note:  All data from 2010 and earlier was collected and compiled by the ERCB and its predecessors.</t>
  </si>
  <si>
    <t>ALBERTA ELECTRIC ENERGY GENERATION (GWh) BY RESOURCE AND INTERCHANGE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</si>
</sst>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4"/>
      <color rgb="FF0070C0"/>
      <name val="Calibri"/>
      <family val="2"/>
      <scheme val="minor"/>
    </font>
    <font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</cellStyleXfs>
  <cellXfs count="61">
    <xf numFmtId="0" fontId="0" fillId="0" borderId="0" xfId="0"/>
    <xf numFmtId="165" fontId="4" fillId="0" borderId="0" xfId="5" applyNumberFormat="1" applyFont="1" applyFill="1" applyBorder="1" applyAlignment="1">
      <alignment horizontal="right"/>
    </xf>
    <xf numFmtId="0" fontId="2" fillId="0" borderId="0" xfId="1" applyFont="1" applyFill="1" applyAlignment="1">
      <alignment horizontal="left"/>
    </xf>
    <xf numFmtId="0" fontId="15" fillId="0" borderId="0" xfId="1" applyFont="1" applyFill="1"/>
    <xf numFmtId="0" fontId="4" fillId="0" borderId="0" xfId="1" applyFont="1" applyFill="1"/>
    <xf numFmtId="0" fontId="1" fillId="0" borderId="0" xfId="1" applyFill="1"/>
    <xf numFmtId="0" fontId="5" fillId="0" borderId="0" xfId="1" applyFont="1" applyFill="1"/>
    <xf numFmtId="0" fontId="3" fillId="0" borderId="1" xfId="1" applyFont="1" applyFill="1" applyBorder="1"/>
    <xf numFmtId="0" fontId="3" fillId="0" borderId="2" xfId="1" applyFont="1" applyFill="1" applyBorder="1" applyAlignment="1">
      <alignment horizontal="centerContinuous"/>
    </xf>
    <xf numFmtId="0" fontId="6" fillId="0" borderId="3" xfId="1" applyFont="1" applyFill="1" applyBorder="1" applyAlignment="1">
      <alignment horizontal="centerContinuous"/>
    </xf>
    <xf numFmtId="0" fontId="3" fillId="0" borderId="4" xfId="1" applyFont="1" applyFill="1" applyBorder="1" applyAlignment="1">
      <alignment horizontal="centerContinuous"/>
    </xf>
    <xf numFmtId="0" fontId="3" fillId="0" borderId="4" xfId="1" applyFont="1" applyFill="1" applyBorder="1" applyAlignment="1">
      <alignment horizontal="left"/>
    </xf>
    <xf numFmtId="0" fontId="3" fillId="0" borderId="5" xfId="1" applyFont="1" applyFill="1" applyBorder="1" applyAlignment="1">
      <alignment horizontal="centerContinuous"/>
    </xf>
    <xf numFmtId="0" fontId="1" fillId="0" borderId="6" xfId="1" applyFill="1" applyBorder="1"/>
    <xf numFmtId="0" fontId="3" fillId="0" borderId="7" xfId="1" applyFont="1" applyFill="1" applyBorder="1" applyAlignment="1">
      <alignment horizontal="centerContinuous"/>
    </xf>
    <xf numFmtId="0" fontId="7" fillId="0" borderId="6" xfId="1" applyFont="1" applyFill="1" applyBorder="1"/>
    <xf numFmtId="0" fontId="7" fillId="0" borderId="9" xfId="1" applyFont="1" applyFill="1" applyBorder="1" applyAlignment="1">
      <alignment horizontal="center"/>
    </xf>
    <xf numFmtId="0" fontId="7" fillId="0" borderId="0" xfId="1" applyFont="1" applyFill="1" applyAlignment="1">
      <alignment horizontal="center" wrapText="1"/>
    </xf>
    <xf numFmtId="0" fontId="7" fillId="0" borderId="0" xfId="1" applyFont="1" applyFill="1" applyAlignment="1">
      <alignment horizontal="center"/>
    </xf>
    <xf numFmtId="0" fontId="7" fillId="0" borderId="10" xfId="1" applyFont="1" applyFill="1" applyBorder="1" applyAlignment="1">
      <alignment horizontal="center" wrapText="1"/>
    </xf>
    <xf numFmtId="0" fontId="7" fillId="0" borderId="11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 wrapText="1"/>
    </xf>
    <xf numFmtId="0" fontId="7" fillId="0" borderId="11" xfId="1" applyFont="1" applyFill="1" applyBorder="1" applyAlignment="1">
      <alignment horizontal="center" wrapText="1"/>
    </xf>
    <xf numFmtId="0" fontId="8" fillId="0" borderId="8" xfId="1" applyFont="1" applyFill="1" applyBorder="1" applyAlignment="1">
      <alignment horizontal="left"/>
    </xf>
    <xf numFmtId="164" fontId="9" fillId="0" borderId="14" xfId="1" applyNumberFormat="1" applyFont="1" applyFill="1" applyBorder="1"/>
    <xf numFmtId="164" fontId="9" fillId="0" borderId="14" xfId="1" applyNumberFormat="1" applyFont="1" applyFill="1" applyBorder="1" applyAlignment="1">
      <alignment horizontal="right"/>
    </xf>
    <xf numFmtId="164" fontId="9" fillId="0" borderId="8" xfId="1" applyNumberFormat="1" applyFont="1" applyFill="1" applyBorder="1" applyAlignment="1">
      <alignment horizontal="right"/>
    </xf>
    <xf numFmtId="164" fontId="9" fillId="0" borderId="5" xfId="1" applyNumberFormat="1" applyFont="1" applyFill="1" applyBorder="1"/>
    <xf numFmtId="164" fontId="8" fillId="0" borderId="5" xfId="1" applyNumberFormat="1" applyFont="1" applyFill="1" applyBorder="1"/>
    <xf numFmtId="0" fontId="1" fillId="0" borderId="14" xfId="1" applyFill="1" applyBorder="1"/>
    <xf numFmtId="0" fontId="1" fillId="0" borderId="5" xfId="1" applyFill="1" applyBorder="1"/>
    <xf numFmtId="164" fontId="1" fillId="0" borderId="0" xfId="1" applyNumberFormat="1" applyFill="1"/>
    <xf numFmtId="0" fontId="8" fillId="0" borderId="9" xfId="1" applyFont="1" applyFill="1" applyBorder="1" applyAlignment="1">
      <alignment horizontal="left"/>
    </xf>
    <xf numFmtId="164" fontId="9" fillId="0" borderId="0" xfId="1" applyNumberFormat="1" applyFont="1" applyFill="1"/>
    <xf numFmtId="164" fontId="9" fillId="0" borderId="0" xfId="1" applyNumberFormat="1" applyFont="1" applyFill="1" applyAlignment="1">
      <alignment horizontal="right"/>
    </xf>
    <xf numFmtId="164" fontId="9" fillId="0" borderId="9" xfId="1" applyNumberFormat="1" applyFont="1" applyFill="1" applyBorder="1" applyAlignment="1">
      <alignment horizontal="right"/>
    </xf>
    <xf numFmtId="164" fontId="9" fillId="0" borderId="11" xfId="1" applyNumberFormat="1" applyFont="1" applyFill="1" applyBorder="1"/>
    <xf numFmtId="164" fontId="8" fillId="0" borderId="11" xfId="1" applyNumberFormat="1" applyFont="1" applyFill="1" applyBorder="1"/>
    <xf numFmtId="0" fontId="1" fillId="0" borderId="11" xfId="1" applyFill="1" applyBorder="1"/>
    <xf numFmtId="164" fontId="9" fillId="0" borderId="9" xfId="1" applyNumberFormat="1" applyFont="1" applyFill="1" applyBorder="1"/>
    <xf numFmtId="165" fontId="9" fillId="0" borderId="0" xfId="3" applyNumberFormat="1" applyFont="1" applyFill="1" applyBorder="1"/>
    <xf numFmtId="165" fontId="9" fillId="0" borderId="11" xfId="3" applyNumberFormat="1" applyFont="1" applyFill="1" applyBorder="1"/>
    <xf numFmtId="164" fontId="8" fillId="0" borderId="6" xfId="1" applyNumberFormat="1" applyFont="1" applyFill="1" applyBorder="1"/>
    <xf numFmtId="0" fontId="8" fillId="0" borderId="15" xfId="1" applyFont="1" applyFill="1" applyBorder="1" applyAlignment="1">
      <alignment horizontal="left"/>
    </xf>
    <xf numFmtId="164" fontId="9" fillId="0" borderId="16" xfId="1" applyNumberFormat="1" applyFont="1" applyFill="1" applyBorder="1"/>
    <xf numFmtId="164" fontId="9" fillId="0" borderId="17" xfId="1" applyNumberFormat="1" applyFont="1" applyFill="1" applyBorder="1"/>
    <xf numFmtId="164" fontId="9" fillId="0" borderId="15" xfId="1" applyNumberFormat="1" applyFont="1" applyFill="1" applyBorder="1"/>
    <xf numFmtId="164" fontId="8" fillId="0" borderId="13" xfId="1" applyNumberFormat="1" applyFont="1" applyFill="1" applyBorder="1"/>
    <xf numFmtId="165" fontId="9" fillId="0" borderId="16" xfId="3" applyNumberFormat="1" applyFont="1" applyFill="1" applyBorder="1"/>
    <xf numFmtId="165" fontId="9" fillId="0" borderId="17" xfId="3" applyNumberFormat="1" applyFont="1" applyFill="1" applyBorder="1"/>
    <xf numFmtId="0" fontId="9" fillId="0" borderId="0" xfId="1" applyFont="1" applyFill="1"/>
    <xf numFmtId="0" fontId="10" fillId="0" borderId="0" xfId="1" applyFont="1" applyFill="1"/>
    <xf numFmtId="0" fontId="12" fillId="0" borderId="0" xfId="1" applyFont="1" applyFill="1"/>
    <xf numFmtId="0" fontId="13" fillId="0" borderId="0" xfId="1" applyFont="1" applyFill="1"/>
    <xf numFmtId="0" fontId="14" fillId="0" borderId="0" xfId="1" quotePrefix="1" applyFont="1" applyFill="1" applyAlignment="1">
      <alignment horizontal="right"/>
    </xf>
    <xf numFmtId="165" fontId="4" fillId="0" borderId="0" xfId="4" applyNumberFormat="1" applyFont="1" applyFill="1" applyBorder="1"/>
    <xf numFmtId="0" fontId="14" fillId="0" borderId="0" xfId="1" applyFont="1" applyFill="1" applyAlignment="1">
      <alignment horizontal="right"/>
    </xf>
    <xf numFmtId="43" fontId="1" fillId="0" borderId="0" xfId="1" applyNumberFormat="1" applyFill="1"/>
    <xf numFmtId="0" fontId="14" fillId="0" borderId="0" xfId="1" applyFont="1" applyFill="1"/>
  </cellXfs>
  <cellStyles count="7">
    <cellStyle name="Comma 2" xfId="3" xr:uid="{808E8642-75AF-487E-9A7D-4EFD4671465F}"/>
    <cellStyle name="Comma 2 2" xfId="5" xr:uid="{53021A7E-9A3C-4AFF-AE17-7B9EC3B21E93}"/>
    <cellStyle name="Comma 3" xfId="4" xr:uid="{15C0FC91-5589-44CA-81B4-AA8AB3BF7E8E}"/>
    <cellStyle name="Normal" xfId="0" builtinId="0"/>
    <cellStyle name="Normal 2" xfId="6" xr:uid="{2E1043F4-70C0-41CD-BEE9-B7FBC897C723}"/>
    <cellStyle name="Normal 4" xfId="1" xr:uid="{42D021AB-5434-49F2-905C-13034C7DE68B}"/>
    <cellStyle name="Percent 2" xfId="2" xr:uid="{F43EEE88-C58F-4EC7-81A8-017917FF44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466724</xdr:colOff>
      <xdr:row>3</xdr:row>
      <xdr:rowOff>122351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219E3-FA74-4904-BF35-A885FADD1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524" cy="665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D8B-7110-4832-86E0-7899857E3AC4}">
  <sheetPr>
    <pageSetUpPr fitToPage="1"/>
  </sheetPr>
  <dimension ref="A5:S52"/>
  <sheetViews>
    <sheetView tabSelected="1" topLeftCell="A6" workbookViewId="0">
      <selection activeCell="E46" sqref="E46"/>
    </sheetView>
  </sheetViews>
  <sheetFormatPr defaultColWidth="9.1796875" defaultRowHeight="14.5" x14ac:dyDescent="0.35"/>
  <cols>
    <col min="1" max="6" width="9.1796875" style="5"/>
    <col min="7" max="8" width="13" style="5" customWidth="1"/>
    <col min="9" max="9" width="15" style="5" customWidth="1"/>
    <col min="10" max="10" width="9.1796875" style="5"/>
    <col min="11" max="11" width="13" style="5" customWidth="1"/>
    <col min="12" max="12" width="10.54296875" style="5" customWidth="1"/>
    <col min="13" max="13" width="11.1796875" style="5" customWidth="1"/>
    <col min="14" max="14" width="11.453125" style="5" customWidth="1"/>
    <col min="15" max="16" width="10.453125" style="5" customWidth="1"/>
    <col min="17" max="18" width="11.81640625" style="5" customWidth="1"/>
    <col min="19" max="16384" width="9.1796875" style="5"/>
  </cols>
  <sheetData>
    <row r="5" spans="1:19" ht="25" customHeight="1" thickBot="1" x14ac:dyDescent="0.5">
      <c r="A5" s="2">
        <v>2023</v>
      </c>
      <c r="B5" s="3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P5" s="6" t="s">
        <v>0</v>
      </c>
    </row>
    <row r="6" spans="1:19" ht="28.5" customHeight="1" x14ac:dyDescent="0.4">
      <c r="B6" s="7"/>
      <c r="C6" s="8" t="s">
        <v>1</v>
      </c>
      <c r="D6" s="9"/>
      <c r="E6" s="9"/>
      <c r="F6" s="9"/>
      <c r="G6" s="9"/>
      <c r="H6" s="9"/>
      <c r="I6" s="9"/>
      <c r="J6" s="9"/>
      <c r="K6" s="10"/>
      <c r="L6" s="11" t="s">
        <v>2</v>
      </c>
      <c r="M6" s="10"/>
      <c r="N6" s="12"/>
      <c r="O6" s="13"/>
      <c r="P6" s="7"/>
      <c r="Q6" s="10" t="s">
        <v>3</v>
      </c>
      <c r="R6" s="14"/>
    </row>
    <row r="7" spans="1:19" ht="31.5" thickBot="1" x14ac:dyDescent="0.4">
      <c r="B7" s="15" t="s">
        <v>4</v>
      </c>
      <c r="C7" s="16" t="s">
        <v>5</v>
      </c>
      <c r="D7" s="17" t="s">
        <v>6</v>
      </c>
      <c r="E7" s="18" t="s">
        <v>7</v>
      </c>
      <c r="F7" s="18" t="s">
        <v>8</v>
      </c>
      <c r="G7" s="19" t="s">
        <v>9</v>
      </c>
      <c r="H7" s="17" t="s">
        <v>10</v>
      </c>
      <c r="I7" s="17" t="s">
        <v>11</v>
      </c>
      <c r="J7" s="18" t="s">
        <v>12</v>
      </c>
      <c r="K7" s="20" t="s">
        <v>13</v>
      </c>
      <c r="L7" s="18" t="s">
        <v>14</v>
      </c>
      <c r="M7" s="21" t="s">
        <v>15</v>
      </c>
      <c r="N7" s="22" t="s">
        <v>13</v>
      </c>
      <c r="P7" s="15" t="s">
        <v>4</v>
      </c>
      <c r="Q7" s="23" t="s">
        <v>16</v>
      </c>
      <c r="R7" s="24" t="s">
        <v>17</v>
      </c>
    </row>
    <row r="8" spans="1:19" x14ac:dyDescent="0.35">
      <c r="B8" s="25">
        <v>1985</v>
      </c>
      <c r="C8" s="26">
        <v>27798.400000000001</v>
      </c>
      <c r="D8" s="26">
        <v>3806.3</v>
      </c>
      <c r="E8" s="26">
        <v>1385.4</v>
      </c>
      <c r="F8" s="26">
        <v>0.1</v>
      </c>
      <c r="G8" s="27">
        <v>396.8</v>
      </c>
      <c r="H8" s="27">
        <v>0</v>
      </c>
      <c r="I8" s="26">
        <f>SUM(E8:H8)</f>
        <v>1782.3</v>
      </c>
      <c r="J8" s="26">
        <v>0.4</v>
      </c>
      <c r="K8" s="26">
        <f>SUM(C8:H8)+J8</f>
        <v>33387.4</v>
      </c>
      <c r="L8" s="28"/>
      <c r="M8" s="29">
        <v>150.69999999999999</v>
      </c>
      <c r="N8" s="30">
        <f t="shared" ref="N8:N35" si="0">SUM(K8)+SUM(L8)-SUM(M8)</f>
        <v>33236.700000000004</v>
      </c>
      <c r="P8" s="25">
        <v>1985</v>
      </c>
      <c r="Q8" s="31"/>
      <c r="R8" s="32"/>
      <c r="S8" s="33"/>
    </row>
    <row r="9" spans="1:19" x14ac:dyDescent="0.35">
      <c r="B9" s="34">
        <v>1986</v>
      </c>
      <c r="C9" s="35">
        <v>29094.5</v>
      </c>
      <c r="D9" s="35">
        <v>3524.4</v>
      </c>
      <c r="E9" s="35">
        <v>1791.4</v>
      </c>
      <c r="F9" s="35">
        <v>0.2</v>
      </c>
      <c r="G9" s="36">
        <v>408.9</v>
      </c>
      <c r="H9" s="36">
        <v>0</v>
      </c>
      <c r="I9" s="35">
        <f t="shared" ref="I9:I41" si="1">SUM(E9:H9)</f>
        <v>2200.5</v>
      </c>
      <c r="J9" s="35">
        <v>0.5</v>
      </c>
      <c r="K9" s="35">
        <f t="shared" ref="K9:K44" si="2">SUM(C9:H9)+J9</f>
        <v>34819.9</v>
      </c>
      <c r="L9" s="37"/>
      <c r="M9" s="38">
        <v>100.9</v>
      </c>
      <c r="N9" s="39">
        <f t="shared" si="0"/>
        <v>34719</v>
      </c>
      <c r="P9" s="34">
        <v>1986</v>
      </c>
      <c r="R9" s="40"/>
      <c r="S9" s="33"/>
    </row>
    <row r="10" spans="1:19" x14ac:dyDescent="0.35">
      <c r="B10" s="34">
        <v>1987</v>
      </c>
      <c r="C10" s="35">
        <v>30886.2</v>
      </c>
      <c r="D10" s="35">
        <v>4164.8999999999996</v>
      </c>
      <c r="E10" s="35">
        <v>1443.6</v>
      </c>
      <c r="F10" s="35">
        <v>0.3</v>
      </c>
      <c r="G10" s="36">
        <v>373.7</v>
      </c>
      <c r="H10" s="36">
        <v>0</v>
      </c>
      <c r="I10" s="35">
        <f t="shared" si="1"/>
        <v>1817.6</v>
      </c>
      <c r="J10" s="35">
        <v>0.4</v>
      </c>
      <c r="K10" s="35">
        <f t="shared" si="2"/>
        <v>36869.1</v>
      </c>
      <c r="L10" s="37"/>
      <c r="M10" s="38">
        <v>478.7</v>
      </c>
      <c r="N10" s="39">
        <f t="shared" si="0"/>
        <v>36390.400000000001</v>
      </c>
      <c r="P10" s="34">
        <v>1987</v>
      </c>
      <c r="R10" s="40"/>
      <c r="S10" s="33"/>
    </row>
    <row r="11" spans="1:19" x14ac:dyDescent="0.35">
      <c r="B11" s="34">
        <v>1988</v>
      </c>
      <c r="C11" s="35">
        <v>33103.5</v>
      </c>
      <c r="D11" s="35">
        <v>5300.7</v>
      </c>
      <c r="E11" s="35">
        <v>1422.7</v>
      </c>
      <c r="F11" s="35">
        <v>0.2</v>
      </c>
      <c r="G11" s="36">
        <v>381.8</v>
      </c>
      <c r="H11" s="36">
        <v>0</v>
      </c>
      <c r="I11" s="35">
        <f t="shared" si="1"/>
        <v>1804.7</v>
      </c>
      <c r="J11" s="35">
        <v>0.4</v>
      </c>
      <c r="K11" s="35">
        <f t="shared" si="2"/>
        <v>40209.299999999996</v>
      </c>
      <c r="L11" s="37"/>
      <c r="M11" s="38">
        <v>866.5</v>
      </c>
      <c r="N11" s="39">
        <f t="shared" si="0"/>
        <v>39342.799999999996</v>
      </c>
      <c r="P11" s="34">
        <v>1988</v>
      </c>
      <c r="R11" s="40"/>
      <c r="S11" s="33"/>
    </row>
    <row r="12" spans="1:19" x14ac:dyDescent="0.35">
      <c r="B12" s="34">
        <v>1989</v>
      </c>
      <c r="C12" s="35">
        <v>34002.6</v>
      </c>
      <c r="D12" s="35">
        <v>7341.1</v>
      </c>
      <c r="E12" s="35">
        <v>1589.5</v>
      </c>
      <c r="F12" s="35">
        <v>0.2</v>
      </c>
      <c r="G12" s="36">
        <v>377.5</v>
      </c>
      <c r="H12" s="36">
        <v>0</v>
      </c>
      <c r="I12" s="35">
        <f t="shared" si="1"/>
        <v>1967.2</v>
      </c>
      <c r="J12" s="35">
        <v>0.6</v>
      </c>
      <c r="K12" s="35">
        <f t="shared" si="2"/>
        <v>43311.499999999993</v>
      </c>
      <c r="L12" s="37"/>
      <c r="M12" s="38">
        <v>2289.5</v>
      </c>
      <c r="N12" s="39">
        <f t="shared" si="0"/>
        <v>41021.999999999993</v>
      </c>
      <c r="P12" s="34">
        <v>1989</v>
      </c>
      <c r="R12" s="40"/>
      <c r="S12" s="33"/>
    </row>
    <row r="13" spans="1:19" x14ac:dyDescent="0.35">
      <c r="B13" s="34">
        <v>1990</v>
      </c>
      <c r="C13" s="35">
        <v>34963.599999999999</v>
      </c>
      <c r="D13" s="35">
        <v>5551.5</v>
      </c>
      <c r="E13" s="35">
        <v>2050.9</v>
      </c>
      <c r="F13" s="35">
        <v>0.6</v>
      </c>
      <c r="G13" s="36">
        <v>629</v>
      </c>
      <c r="H13" s="36">
        <v>0</v>
      </c>
      <c r="I13" s="35">
        <f t="shared" si="1"/>
        <v>2680.5</v>
      </c>
      <c r="J13" s="35">
        <v>0.6</v>
      </c>
      <c r="K13" s="35">
        <f t="shared" si="2"/>
        <v>43196.2</v>
      </c>
      <c r="L13" s="37"/>
      <c r="M13" s="38">
        <v>816</v>
      </c>
      <c r="N13" s="39">
        <f t="shared" si="0"/>
        <v>42380.2</v>
      </c>
      <c r="P13" s="34">
        <v>1990</v>
      </c>
      <c r="R13" s="40"/>
      <c r="S13" s="33"/>
    </row>
    <row r="14" spans="1:19" x14ac:dyDescent="0.35">
      <c r="B14" s="34">
        <v>1991</v>
      </c>
      <c r="C14" s="35">
        <v>36689.5</v>
      </c>
      <c r="D14" s="35">
        <v>5129.6000000000004</v>
      </c>
      <c r="E14" s="35">
        <v>2031.8</v>
      </c>
      <c r="F14" s="35">
        <v>0.7</v>
      </c>
      <c r="G14" s="36">
        <v>705.2</v>
      </c>
      <c r="H14" s="36">
        <v>0</v>
      </c>
      <c r="I14" s="35">
        <f t="shared" si="1"/>
        <v>2737.7</v>
      </c>
      <c r="J14" s="35">
        <v>0.5</v>
      </c>
      <c r="K14" s="35">
        <f t="shared" si="2"/>
        <v>44557.299999999996</v>
      </c>
      <c r="L14" s="37"/>
      <c r="M14" s="38">
        <v>305.3</v>
      </c>
      <c r="N14" s="39">
        <f t="shared" si="0"/>
        <v>44251.999999999993</v>
      </c>
      <c r="P14" s="34">
        <v>1991</v>
      </c>
      <c r="R14" s="40"/>
      <c r="S14" s="33"/>
    </row>
    <row r="15" spans="1:19" x14ac:dyDescent="0.35">
      <c r="B15" s="34">
        <v>1992</v>
      </c>
      <c r="C15" s="35">
        <v>38546.699999999997</v>
      </c>
      <c r="D15" s="35">
        <v>6814.2</v>
      </c>
      <c r="E15" s="35">
        <v>1575</v>
      </c>
      <c r="F15" s="35">
        <v>0.5</v>
      </c>
      <c r="G15" s="36">
        <v>913.9</v>
      </c>
      <c r="H15" s="36">
        <v>0</v>
      </c>
      <c r="I15" s="35">
        <f t="shared" si="1"/>
        <v>2489.4</v>
      </c>
      <c r="J15" s="35">
        <v>0.4</v>
      </c>
      <c r="K15" s="35">
        <f t="shared" si="2"/>
        <v>47850.7</v>
      </c>
      <c r="L15" s="37"/>
      <c r="M15" s="38">
        <v>1642.7</v>
      </c>
      <c r="N15" s="39">
        <f t="shared" si="0"/>
        <v>46208</v>
      </c>
      <c r="P15" s="34">
        <v>1992</v>
      </c>
      <c r="R15" s="40"/>
      <c r="S15" s="33"/>
    </row>
    <row r="16" spans="1:19" x14ac:dyDescent="0.35">
      <c r="B16" s="34">
        <v>1993</v>
      </c>
      <c r="C16" s="35">
        <v>39187.199999999997</v>
      </c>
      <c r="D16" s="35">
        <v>6762.4</v>
      </c>
      <c r="E16" s="35">
        <v>1792.3</v>
      </c>
      <c r="F16" s="35">
        <v>1.8</v>
      </c>
      <c r="G16" s="35">
        <v>920.3</v>
      </c>
      <c r="H16" s="36">
        <v>0</v>
      </c>
      <c r="I16" s="35">
        <f t="shared" si="1"/>
        <v>2714.3999999999996</v>
      </c>
      <c r="J16" s="35">
        <v>0.5</v>
      </c>
      <c r="K16" s="35">
        <f t="shared" si="2"/>
        <v>48664.500000000007</v>
      </c>
      <c r="L16" s="37"/>
      <c r="M16" s="38">
        <v>1599.7</v>
      </c>
      <c r="N16" s="39">
        <f t="shared" si="0"/>
        <v>47064.80000000001</v>
      </c>
      <c r="P16" s="34">
        <v>1993</v>
      </c>
      <c r="R16" s="40"/>
      <c r="S16" s="33"/>
    </row>
    <row r="17" spans="2:19" x14ac:dyDescent="0.35">
      <c r="B17" s="34">
        <v>1994</v>
      </c>
      <c r="C17" s="35">
        <v>42269.8</v>
      </c>
      <c r="D17" s="35">
        <v>7468.9</v>
      </c>
      <c r="E17" s="35">
        <v>1763.2</v>
      </c>
      <c r="F17" s="35">
        <v>35.6</v>
      </c>
      <c r="G17" s="35">
        <v>1370.9</v>
      </c>
      <c r="H17" s="36">
        <v>0</v>
      </c>
      <c r="I17" s="35">
        <f t="shared" si="1"/>
        <v>3169.7</v>
      </c>
      <c r="J17" s="35">
        <v>1.5</v>
      </c>
      <c r="K17" s="35">
        <f t="shared" si="2"/>
        <v>52909.9</v>
      </c>
      <c r="L17" s="37" t="s">
        <v>18</v>
      </c>
      <c r="M17" s="38">
        <v>2108.6</v>
      </c>
      <c r="N17" s="39">
        <f>SUM(K17)+SUM(L17)-SUM(M17)</f>
        <v>50801.3</v>
      </c>
      <c r="P17" s="34">
        <v>1994</v>
      </c>
      <c r="R17" s="40"/>
      <c r="S17" s="33"/>
    </row>
    <row r="18" spans="2:19" x14ac:dyDescent="0.35">
      <c r="B18" s="34">
        <v>1995</v>
      </c>
      <c r="C18" s="35">
        <v>42460.800000000003</v>
      </c>
      <c r="D18" s="35">
        <v>6236.8</v>
      </c>
      <c r="E18" s="35">
        <v>1999.8</v>
      </c>
      <c r="F18" s="35">
        <v>54.3</v>
      </c>
      <c r="G18" s="35">
        <v>1452.6</v>
      </c>
      <c r="H18" s="36">
        <v>0</v>
      </c>
      <c r="I18" s="35">
        <f t="shared" si="1"/>
        <v>3506.7</v>
      </c>
      <c r="J18" s="35">
        <v>1.3</v>
      </c>
      <c r="K18" s="35">
        <f t="shared" si="2"/>
        <v>52205.600000000013</v>
      </c>
      <c r="L18" s="37" t="s">
        <v>18</v>
      </c>
      <c r="M18" s="38">
        <v>958.9</v>
      </c>
      <c r="N18" s="39">
        <f t="shared" si="0"/>
        <v>51246.700000000012</v>
      </c>
      <c r="P18" s="34">
        <v>1995</v>
      </c>
      <c r="R18" s="40"/>
      <c r="S18" s="33"/>
    </row>
    <row r="19" spans="2:19" x14ac:dyDescent="0.35">
      <c r="B19" s="34">
        <v>1996</v>
      </c>
      <c r="C19" s="35">
        <v>41220.300000000003</v>
      </c>
      <c r="D19" s="35">
        <v>7135</v>
      </c>
      <c r="E19" s="35">
        <v>1966.7</v>
      </c>
      <c r="F19" s="35">
        <v>59.1</v>
      </c>
      <c r="G19" s="35">
        <v>1583.1</v>
      </c>
      <c r="H19" s="36">
        <v>0</v>
      </c>
      <c r="I19" s="35">
        <f t="shared" si="1"/>
        <v>3608.8999999999996</v>
      </c>
      <c r="J19" s="35">
        <v>0.4</v>
      </c>
      <c r="K19" s="35">
        <f t="shared" si="2"/>
        <v>51964.6</v>
      </c>
      <c r="L19" s="41">
        <v>1883.8</v>
      </c>
      <c r="M19" s="38" t="s">
        <v>18</v>
      </c>
      <c r="N19" s="39">
        <f t="shared" si="0"/>
        <v>53848.4</v>
      </c>
      <c r="P19" s="34">
        <v>1996</v>
      </c>
      <c r="R19" s="40"/>
      <c r="S19" s="33"/>
    </row>
    <row r="20" spans="2:19" x14ac:dyDescent="0.35">
      <c r="B20" s="34">
        <v>1997</v>
      </c>
      <c r="C20" s="35">
        <v>43054.2</v>
      </c>
      <c r="D20" s="35">
        <v>7654.1</v>
      </c>
      <c r="E20" s="35">
        <v>1824.3</v>
      </c>
      <c r="F20" s="35">
        <v>62</v>
      </c>
      <c r="G20" s="35">
        <v>1628.8</v>
      </c>
      <c r="H20" s="36">
        <v>0</v>
      </c>
      <c r="I20" s="35">
        <f t="shared" si="1"/>
        <v>3515.1</v>
      </c>
      <c r="J20" s="35">
        <v>0.4</v>
      </c>
      <c r="K20" s="35">
        <f t="shared" si="2"/>
        <v>54223.8</v>
      </c>
      <c r="L20" s="41">
        <v>1039.5</v>
      </c>
      <c r="M20" s="38" t="s">
        <v>18</v>
      </c>
      <c r="N20" s="39">
        <f t="shared" si="0"/>
        <v>55263.3</v>
      </c>
      <c r="P20" s="34">
        <v>1997</v>
      </c>
      <c r="R20" s="40"/>
      <c r="S20" s="33"/>
    </row>
    <row r="21" spans="2:19" x14ac:dyDescent="0.35">
      <c r="B21" s="34">
        <v>1998</v>
      </c>
      <c r="C21" s="35">
        <v>41267.699999999997</v>
      </c>
      <c r="D21" s="35">
        <v>10607.9</v>
      </c>
      <c r="E21" s="35">
        <v>2043.3</v>
      </c>
      <c r="F21" s="35">
        <v>49.4</v>
      </c>
      <c r="G21" s="35">
        <v>1659.9</v>
      </c>
      <c r="H21" s="36">
        <v>0</v>
      </c>
      <c r="I21" s="35">
        <f t="shared" si="1"/>
        <v>3752.6</v>
      </c>
      <c r="J21" s="35">
        <v>0.4</v>
      </c>
      <c r="K21" s="35">
        <f t="shared" si="2"/>
        <v>55628.600000000006</v>
      </c>
      <c r="L21" s="41">
        <v>768.2</v>
      </c>
      <c r="M21" s="38" t="s">
        <v>18</v>
      </c>
      <c r="N21" s="39">
        <f t="shared" si="0"/>
        <v>56396.800000000003</v>
      </c>
      <c r="P21" s="34">
        <v>1998</v>
      </c>
      <c r="R21" s="40"/>
      <c r="S21" s="33"/>
    </row>
    <row r="22" spans="2:19" x14ac:dyDescent="0.35">
      <c r="B22" s="34">
        <v>1999</v>
      </c>
      <c r="C22" s="35">
        <v>40276.699999999997</v>
      </c>
      <c r="D22" s="35">
        <v>10645.3</v>
      </c>
      <c r="E22" s="35">
        <v>2181</v>
      </c>
      <c r="F22" s="35">
        <v>64.599999999999994</v>
      </c>
      <c r="G22" s="35">
        <v>1718</v>
      </c>
      <c r="H22" s="36">
        <v>0</v>
      </c>
      <c r="I22" s="35">
        <f t="shared" si="1"/>
        <v>3963.6</v>
      </c>
      <c r="J22" s="35">
        <v>0.3</v>
      </c>
      <c r="K22" s="35">
        <f t="shared" si="2"/>
        <v>54885.9</v>
      </c>
      <c r="L22" s="41">
        <v>999.7</v>
      </c>
      <c r="M22" s="38" t="s">
        <v>18</v>
      </c>
      <c r="N22" s="39">
        <f t="shared" si="0"/>
        <v>55885.599999999999</v>
      </c>
      <c r="P22" s="34">
        <v>1999</v>
      </c>
      <c r="R22" s="40"/>
      <c r="S22" s="33"/>
    </row>
    <row r="23" spans="2:19" x14ac:dyDescent="0.35">
      <c r="B23" s="34">
        <v>2000</v>
      </c>
      <c r="C23" s="35">
        <v>40462.199999999997</v>
      </c>
      <c r="D23" s="35">
        <v>13937.337800000001</v>
      </c>
      <c r="E23" s="35">
        <v>1748.22</v>
      </c>
      <c r="F23" s="35">
        <v>71.753</v>
      </c>
      <c r="G23" s="35">
        <v>1625.69</v>
      </c>
      <c r="H23" s="36">
        <v>0</v>
      </c>
      <c r="I23" s="35">
        <f t="shared" si="1"/>
        <v>3445.663</v>
      </c>
      <c r="J23" s="35">
        <v>0.35599999999999998</v>
      </c>
      <c r="K23" s="35">
        <f t="shared" si="2"/>
        <v>57845.556799999998</v>
      </c>
      <c r="L23" s="41">
        <v>360.3</v>
      </c>
      <c r="M23" s="38" t="s">
        <v>18</v>
      </c>
      <c r="N23" s="39">
        <f t="shared" si="0"/>
        <v>58205.856800000001</v>
      </c>
      <c r="P23" s="34">
        <v>2000</v>
      </c>
      <c r="Q23" s="42">
        <v>8678.7000000000007</v>
      </c>
      <c r="R23" s="43">
        <v>7326.8</v>
      </c>
      <c r="S23" s="33"/>
    </row>
    <row r="24" spans="2:19" x14ac:dyDescent="0.35">
      <c r="B24" s="34">
        <v>2001</v>
      </c>
      <c r="C24" s="35">
        <v>41713.300000000003</v>
      </c>
      <c r="D24" s="35">
        <v>15493.614520999998</v>
      </c>
      <c r="E24" s="35">
        <v>1446.2550000000001</v>
      </c>
      <c r="F24" s="35">
        <v>151.00399999999999</v>
      </c>
      <c r="G24" s="35">
        <v>1619.4409999999998</v>
      </c>
      <c r="H24" s="36">
        <v>0</v>
      </c>
      <c r="I24" s="35">
        <f t="shared" si="1"/>
        <v>3216.7</v>
      </c>
      <c r="J24" s="35">
        <v>206.98599999999999</v>
      </c>
      <c r="K24" s="35">
        <f t="shared" si="2"/>
        <v>60630.600520999993</v>
      </c>
      <c r="L24" s="37" t="s">
        <v>18</v>
      </c>
      <c r="M24" s="38">
        <v>1130.5999999999999</v>
      </c>
      <c r="N24" s="39">
        <f t="shared" si="0"/>
        <v>59500.000520999994</v>
      </c>
      <c r="P24" s="34">
        <v>2001</v>
      </c>
      <c r="Q24" s="42">
        <v>12636.9</v>
      </c>
      <c r="R24" s="43">
        <v>11066.1</v>
      </c>
      <c r="S24" s="33"/>
    </row>
    <row r="25" spans="2:19" x14ac:dyDescent="0.35">
      <c r="B25" s="34">
        <v>2002</v>
      </c>
      <c r="C25" s="35">
        <v>42541.7</v>
      </c>
      <c r="D25" s="35">
        <v>14623.330880000001</v>
      </c>
      <c r="E25" s="35">
        <v>1668.047</v>
      </c>
      <c r="F25" s="35">
        <v>296.13099999999997</v>
      </c>
      <c r="G25" s="35">
        <v>1686.366</v>
      </c>
      <c r="H25" s="36">
        <v>0</v>
      </c>
      <c r="I25" s="35">
        <f t="shared" si="1"/>
        <v>3650.5439999999999</v>
      </c>
      <c r="J25" s="35">
        <v>266.73913160000001</v>
      </c>
      <c r="K25" s="35">
        <f t="shared" si="2"/>
        <v>61082.3140116</v>
      </c>
      <c r="L25" s="37">
        <v>774.9</v>
      </c>
      <c r="M25" s="38" t="s">
        <v>18</v>
      </c>
      <c r="N25" s="39">
        <f t="shared" si="0"/>
        <v>61857.214011600001</v>
      </c>
      <c r="P25" s="34">
        <v>2002</v>
      </c>
      <c r="Q25" s="42">
        <v>14178.4</v>
      </c>
      <c r="R25" s="43">
        <v>12506.7</v>
      </c>
      <c r="S25" s="33"/>
    </row>
    <row r="26" spans="2:19" x14ac:dyDescent="0.35">
      <c r="B26" s="34">
        <v>2003</v>
      </c>
      <c r="C26" s="35">
        <v>42345.7</v>
      </c>
      <c r="D26" s="35">
        <v>17272.745929000001</v>
      </c>
      <c r="E26" s="35">
        <v>1733.002</v>
      </c>
      <c r="F26" s="35">
        <v>374.23899999999998</v>
      </c>
      <c r="G26" s="35">
        <v>1676.491</v>
      </c>
      <c r="H26" s="36">
        <v>0</v>
      </c>
      <c r="I26" s="35">
        <f t="shared" si="1"/>
        <v>3783.732</v>
      </c>
      <c r="J26" s="35">
        <v>248.08670800000002</v>
      </c>
      <c r="K26" s="35">
        <f t="shared" si="2"/>
        <v>63650.264637</v>
      </c>
      <c r="L26" s="37">
        <v>284</v>
      </c>
      <c r="M26" s="38" t="s">
        <v>18</v>
      </c>
      <c r="N26" s="39">
        <f t="shared" si="0"/>
        <v>63934.264637</v>
      </c>
      <c r="P26" s="34">
        <v>2003</v>
      </c>
      <c r="Q26" s="42">
        <v>16879.599999999999</v>
      </c>
      <c r="R26" s="43">
        <v>15235.2</v>
      </c>
      <c r="S26" s="33"/>
    </row>
    <row r="27" spans="2:19" x14ac:dyDescent="0.35">
      <c r="B27" s="34">
        <v>2004</v>
      </c>
      <c r="C27" s="35">
        <v>42538.612999999998</v>
      </c>
      <c r="D27" s="35">
        <v>18936.347212000004</v>
      </c>
      <c r="E27" s="35">
        <v>1977.2059999999999</v>
      </c>
      <c r="F27" s="35">
        <v>669.60299999999995</v>
      </c>
      <c r="G27" s="35">
        <v>1692.4739999999999</v>
      </c>
      <c r="H27" s="36">
        <v>0</v>
      </c>
      <c r="I27" s="35">
        <f t="shared" si="1"/>
        <v>4339.2829999999994</v>
      </c>
      <c r="J27" s="35">
        <v>254.34520000000001</v>
      </c>
      <c r="K27" s="35">
        <f t="shared" si="2"/>
        <v>66068.588411999997</v>
      </c>
      <c r="L27" s="37">
        <v>618.6</v>
      </c>
      <c r="M27" s="38" t="s">
        <v>18</v>
      </c>
      <c r="N27" s="39">
        <f t="shared" si="0"/>
        <v>66687.188412000003</v>
      </c>
      <c r="P27" s="34">
        <v>2004</v>
      </c>
      <c r="Q27" s="42">
        <v>17944.8</v>
      </c>
      <c r="R27" s="43">
        <v>16280.8</v>
      </c>
      <c r="S27" s="33"/>
    </row>
    <row r="28" spans="2:19" x14ac:dyDescent="0.35">
      <c r="B28" s="34">
        <v>2005</v>
      </c>
      <c r="C28" s="35">
        <v>43986.239999999998</v>
      </c>
      <c r="D28" s="35">
        <v>17161.589400000008</v>
      </c>
      <c r="E28" s="35">
        <v>2371.84</v>
      </c>
      <c r="F28" s="35">
        <v>813.13299999999992</v>
      </c>
      <c r="G28" s="35">
        <v>1725.1679999999999</v>
      </c>
      <c r="H28" s="36">
        <v>0</v>
      </c>
      <c r="I28" s="35">
        <f t="shared" si="1"/>
        <v>4910.1409999999996</v>
      </c>
      <c r="J28" s="35">
        <v>255.86786499999999</v>
      </c>
      <c r="K28" s="35">
        <f t="shared" si="2"/>
        <v>66313.838264999999</v>
      </c>
      <c r="L28" s="37">
        <v>686.1</v>
      </c>
      <c r="M28" s="38" t="s">
        <v>18</v>
      </c>
      <c r="N28" s="39">
        <f t="shared" si="0"/>
        <v>66999.938265000004</v>
      </c>
      <c r="P28" s="34">
        <v>2005</v>
      </c>
      <c r="Q28" s="42">
        <v>17477</v>
      </c>
      <c r="R28" s="43">
        <v>15804</v>
      </c>
      <c r="S28" s="33"/>
    </row>
    <row r="29" spans="2:19" x14ac:dyDescent="0.35">
      <c r="B29" s="34">
        <v>2006</v>
      </c>
      <c r="C29" s="35">
        <v>44531.38</v>
      </c>
      <c r="D29" s="35">
        <v>19449.176152999993</v>
      </c>
      <c r="E29" s="35">
        <v>1966.38</v>
      </c>
      <c r="F29" s="35">
        <v>921.36599999999999</v>
      </c>
      <c r="G29" s="35">
        <v>1855.1689999999999</v>
      </c>
      <c r="H29" s="36">
        <v>0</v>
      </c>
      <c r="I29" s="35">
        <f t="shared" si="1"/>
        <v>4742.915</v>
      </c>
      <c r="J29" s="35">
        <v>246.92735999999999</v>
      </c>
      <c r="K29" s="35">
        <f t="shared" si="2"/>
        <v>68970.398512999978</v>
      </c>
      <c r="L29" s="37">
        <v>1214</v>
      </c>
      <c r="M29" s="38" t="s">
        <v>18</v>
      </c>
      <c r="N29" s="39">
        <f t="shared" si="0"/>
        <v>70184.398512999978</v>
      </c>
      <c r="P29" s="34">
        <v>2006</v>
      </c>
      <c r="Q29" s="42">
        <v>18381.099999999999</v>
      </c>
      <c r="R29" s="43">
        <v>16671.400000000001</v>
      </c>
      <c r="S29" s="33"/>
    </row>
    <row r="30" spans="2:19" x14ac:dyDescent="0.35">
      <c r="B30" s="34">
        <v>2007</v>
      </c>
      <c r="C30" s="35">
        <v>44278.400000000001</v>
      </c>
      <c r="D30" s="35">
        <v>19804.599999999999</v>
      </c>
      <c r="E30" s="35">
        <v>2113.0300000000002</v>
      </c>
      <c r="F30" s="35">
        <v>1430.2669999999996</v>
      </c>
      <c r="G30" s="35">
        <v>1870.3619999999999</v>
      </c>
      <c r="H30" s="36">
        <v>0</v>
      </c>
      <c r="I30" s="35">
        <f t="shared" si="1"/>
        <v>5413.6589999999997</v>
      </c>
      <c r="J30" s="35">
        <v>237.9</v>
      </c>
      <c r="K30" s="35">
        <f t="shared" si="2"/>
        <v>69734.558999999979</v>
      </c>
      <c r="L30" s="37">
        <v>695.6</v>
      </c>
      <c r="M30" s="38" t="s">
        <v>18</v>
      </c>
      <c r="N30" s="39">
        <f t="shared" si="0"/>
        <v>70430.158999999985</v>
      </c>
      <c r="P30" s="34">
        <v>2007</v>
      </c>
      <c r="Q30" s="42">
        <v>19540.900000000001</v>
      </c>
      <c r="R30" s="43">
        <v>17842</v>
      </c>
      <c r="S30" s="33"/>
    </row>
    <row r="31" spans="2:19" x14ac:dyDescent="0.35">
      <c r="B31" s="34">
        <v>2008</v>
      </c>
      <c r="C31" s="35">
        <v>42418.7</v>
      </c>
      <c r="D31" s="35">
        <v>21036</v>
      </c>
      <c r="E31" s="35">
        <v>2149.92</v>
      </c>
      <c r="F31" s="35">
        <v>1472.9019999999998</v>
      </c>
      <c r="G31" s="35">
        <v>1917.3879999999999</v>
      </c>
      <c r="H31" s="36">
        <v>0</v>
      </c>
      <c r="I31" s="35">
        <f t="shared" si="1"/>
        <v>5540.21</v>
      </c>
      <c r="J31" s="35">
        <v>111.5</v>
      </c>
      <c r="K31" s="35">
        <f t="shared" si="2"/>
        <v>69106.41</v>
      </c>
      <c r="L31" s="37">
        <v>1876.6</v>
      </c>
      <c r="M31" s="38" t="s">
        <v>18</v>
      </c>
      <c r="N31" s="39">
        <f t="shared" si="0"/>
        <v>70983.010000000009</v>
      </c>
      <c r="P31" s="34">
        <v>2008</v>
      </c>
      <c r="Q31" s="42">
        <v>20190.7</v>
      </c>
      <c r="R31" s="43">
        <v>18581</v>
      </c>
      <c r="S31" s="33"/>
    </row>
    <row r="32" spans="2:19" x14ac:dyDescent="0.35">
      <c r="B32" s="34">
        <v>2009</v>
      </c>
      <c r="C32" s="35">
        <v>41230.699999999997</v>
      </c>
      <c r="D32" s="35">
        <v>22689.8</v>
      </c>
      <c r="E32" s="35">
        <v>1695.3</v>
      </c>
      <c r="F32" s="35">
        <v>1557.9</v>
      </c>
      <c r="G32" s="35">
        <v>1861.5</v>
      </c>
      <c r="H32" s="36">
        <v>0</v>
      </c>
      <c r="I32" s="35">
        <f t="shared" si="1"/>
        <v>5114.7</v>
      </c>
      <c r="J32" s="35">
        <v>227</v>
      </c>
      <c r="K32" s="35">
        <f t="shared" si="2"/>
        <v>69262.2</v>
      </c>
      <c r="L32" s="37">
        <v>1666.7</v>
      </c>
      <c r="M32" s="38" t="s">
        <v>18</v>
      </c>
      <c r="N32" s="39">
        <f t="shared" si="0"/>
        <v>70928.899999999994</v>
      </c>
      <c r="P32" s="34">
        <v>2009</v>
      </c>
      <c r="Q32" s="42">
        <v>21674.9</v>
      </c>
      <c r="R32" s="43">
        <v>19964.599999999999</v>
      </c>
      <c r="S32" s="33"/>
    </row>
    <row r="33" spans="2:19" x14ac:dyDescent="0.35">
      <c r="B33" s="34">
        <v>2010</v>
      </c>
      <c r="C33" s="35">
        <v>41120.204057855939</v>
      </c>
      <c r="D33" s="35">
        <v>24058.432883999998</v>
      </c>
      <c r="E33" s="35">
        <v>1620</v>
      </c>
      <c r="F33" s="35">
        <v>1628.6210000000003</v>
      </c>
      <c r="G33" s="35">
        <v>1908.777</v>
      </c>
      <c r="H33" s="36">
        <v>0</v>
      </c>
      <c r="I33" s="35">
        <f t="shared" si="1"/>
        <v>5157.3980000000001</v>
      </c>
      <c r="J33" s="35">
        <v>250.3</v>
      </c>
      <c r="K33" s="35">
        <f t="shared" si="2"/>
        <v>70586.334941855937</v>
      </c>
      <c r="L33" s="37">
        <v>1901.3</v>
      </c>
      <c r="M33" s="38" t="s">
        <v>18</v>
      </c>
      <c r="N33" s="39">
        <f t="shared" si="0"/>
        <v>72487.63494185594</v>
      </c>
      <c r="P33" s="34">
        <v>2010</v>
      </c>
      <c r="Q33" s="42">
        <v>22561.5</v>
      </c>
      <c r="R33" s="43">
        <v>20817.900000000001</v>
      </c>
      <c r="S33" s="33"/>
    </row>
    <row r="34" spans="2:19" x14ac:dyDescent="0.35">
      <c r="B34" s="34">
        <v>2011</v>
      </c>
      <c r="C34" s="35">
        <v>38859.426241543202</v>
      </c>
      <c r="D34" s="35">
        <v>25106.799999999999</v>
      </c>
      <c r="E34" s="35">
        <v>2035.623272</v>
      </c>
      <c r="F34" s="35">
        <v>2419.1</v>
      </c>
      <c r="G34" s="35">
        <v>1972.19</v>
      </c>
      <c r="H34" s="36">
        <v>0</v>
      </c>
      <c r="I34" s="35">
        <f t="shared" si="1"/>
        <v>6426.9132719999998</v>
      </c>
      <c r="J34" s="35">
        <v>321.26299999999998</v>
      </c>
      <c r="K34" s="35">
        <f t="shared" si="2"/>
        <v>70714.402513543217</v>
      </c>
      <c r="L34" s="37">
        <v>3760.5050000000001</v>
      </c>
      <c r="M34" s="38" t="s">
        <v>18</v>
      </c>
      <c r="N34" s="39">
        <f t="shared" si="0"/>
        <v>74474.907513543221</v>
      </c>
      <c r="P34" s="34">
        <v>2011</v>
      </c>
      <c r="Q34" s="42">
        <v>23123.3</v>
      </c>
      <c r="R34" s="43">
        <v>21244.799999999999</v>
      </c>
      <c r="S34" s="33"/>
    </row>
    <row r="35" spans="2:19" x14ac:dyDescent="0.35">
      <c r="B35" s="34">
        <v>2012</v>
      </c>
      <c r="C35" s="35">
        <v>38272.008261242139</v>
      </c>
      <c r="D35" s="35">
        <v>27238.487153266167</v>
      </c>
      <c r="E35" s="35">
        <v>2318.6799999999998</v>
      </c>
      <c r="F35" s="35">
        <v>2640.4936380000004</v>
      </c>
      <c r="G35" s="35">
        <v>2089.11769</v>
      </c>
      <c r="H35" s="36">
        <v>0</v>
      </c>
      <c r="I35" s="35">
        <f t="shared" si="1"/>
        <v>7048.2913280000002</v>
      </c>
      <c r="J35" s="35">
        <v>359.49099999999999</v>
      </c>
      <c r="K35" s="35">
        <f t="shared" si="2"/>
        <v>72918.27774250829</v>
      </c>
      <c r="L35" s="37">
        <v>3858.4363246975026</v>
      </c>
      <c r="M35" s="38"/>
      <c r="N35" s="39">
        <f t="shared" si="0"/>
        <v>76776.714067205787</v>
      </c>
      <c r="P35" s="34">
        <v>2012</v>
      </c>
      <c r="Q35" s="42">
        <v>25077.7</v>
      </c>
      <c r="R35" s="43">
        <v>23034.799999999999</v>
      </c>
      <c r="S35" s="33"/>
    </row>
    <row r="36" spans="2:19" x14ac:dyDescent="0.35">
      <c r="B36" s="34">
        <v>2013</v>
      </c>
      <c r="C36" s="35">
        <v>39186.357454000005</v>
      </c>
      <c r="D36" s="35">
        <v>29028.331886000004</v>
      </c>
      <c r="E36" s="35">
        <v>2027.8013730000002</v>
      </c>
      <c r="F36" s="35">
        <v>3107.4107399999994</v>
      </c>
      <c r="G36" s="35">
        <v>2250.06095</v>
      </c>
      <c r="H36" s="36">
        <v>0</v>
      </c>
      <c r="I36" s="35">
        <f t="shared" si="1"/>
        <v>7385.2730629999996</v>
      </c>
      <c r="J36" s="35">
        <v>404.745</v>
      </c>
      <c r="K36" s="35">
        <f t="shared" si="2"/>
        <v>76004.707402999993</v>
      </c>
      <c r="L36" s="41">
        <v>2678.4609411729189</v>
      </c>
      <c r="M36" s="38"/>
      <c r="N36" s="39">
        <f t="shared" ref="N36:N43" si="3">K36+L36-M36</f>
        <v>78683.168344172911</v>
      </c>
      <c r="P36" s="34">
        <v>2013</v>
      </c>
      <c r="Q36" s="42">
        <v>27023.4</v>
      </c>
      <c r="R36" s="43">
        <v>24770.1</v>
      </c>
      <c r="S36" s="33"/>
    </row>
    <row r="37" spans="2:19" x14ac:dyDescent="0.35">
      <c r="B37" s="34">
        <v>2014</v>
      </c>
      <c r="C37" s="35">
        <v>44441.976689999996</v>
      </c>
      <c r="D37" s="35">
        <v>28136.164271500002</v>
      </c>
      <c r="E37" s="35">
        <v>1861.088553</v>
      </c>
      <c r="F37" s="35">
        <v>3471.31637</v>
      </c>
      <c r="G37" s="35">
        <v>2065.1999999999998</v>
      </c>
      <c r="H37" s="36">
        <v>0</v>
      </c>
      <c r="I37" s="35">
        <f t="shared" si="1"/>
        <v>7397.6049229999999</v>
      </c>
      <c r="J37" s="35">
        <v>372.64499999999998</v>
      </c>
      <c r="K37" s="35">
        <f t="shared" si="2"/>
        <v>80348.390884499997</v>
      </c>
      <c r="L37" s="37">
        <v>1839.2515581144535</v>
      </c>
      <c r="M37" s="38"/>
      <c r="N37" s="39">
        <f t="shared" si="3"/>
        <v>82187.642442614451</v>
      </c>
      <c r="P37" s="34">
        <v>2014</v>
      </c>
      <c r="Q37" s="42">
        <v>27081.032404000005</v>
      </c>
      <c r="R37" s="43">
        <v>25005.868704</v>
      </c>
      <c r="S37" s="33"/>
    </row>
    <row r="38" spans="2:19" x14ac:dyDescent="0.35">
      <c r="B38" s="34">
        <v>2015</v>
      </c>
      <c r="C38" s="35">
        <v>41378.114407999994</v>
      </c>
      <c r="D38" s="35">
        <v>32215.397684393858</v>
      </c>
      <c r="E38" s="35">
        <v>1745.0409525650698</v>
      </c>
      <c r="F38" s="35">
        <v>3815.6383400000013</v>
      </c>
      <c r="G38" s="35">
        <v>2148.542266066685</v>
      </c>
      <c r="H38" s="36">
        <v>0</v>
      </c>
      <c r="I38" s="35">
        <f t="shared" si="1"/>
        <v>7709.2215586317561</v>
      </c>
      <c r="J38" s="35">
        <v>318.08365832669165</v>
      </c>
      <c r="K38" s="38">
        <f t="shared" si="2"/>
        <v>81620.817309352307</v>
      </c>
      <c r="L38" s="41">
        <v>782.61048884213437</v>
      </c>
      <c r="M38" s="38"/>
      <c r="N38" s="44">
        <f t="shared" si="3"/>
        <v>82403.427798194447</v>
      </c>
      <c r="P38" s="34">
        <v>2015</v>
      </c>
      <c r="Q38" s="42">
        <v>27719.710419887229</v>
      </c>
      <c r="R38" s="43">
        <v>25636.850095493857</v>
      </c>
      <c r="S38" s="33"/>
    </row>
    <row r="39" spans="2:19" x14ac:dyDescent="0.35">
      <c r="B39" s="34">
        <v>2016</v>
      </c>
      <c r="C39" s="35">
        <v>42226.856122000005</v>
      </c>
      <c r="D39" s="35">
        <v>33183.666481699998</v>
      </c>
      <c r="E39" s="35">
        <v>1773.0268900245339</v>
      </c>
      <c r="F39" s="35">
        <v>4407.506997086909</v>
      </c>
      <c r="G39" s="35">
        <v>2201.2317899999998</v>
      </c>
      <c r="H39" s="36">
        <v>0</v>
      </c>
      <c r="I39" s="35">
        <f t="shared" si="1"/>
        <v>8381.7656771114416</v>
      </c>
      <c r="J39" s="35">
        <v>339.7176</v>
      </c>
      <c r="K39" s="38">
        <f t="shared" si="2"/>
        <v>84132.005880811441</v>
      </c>
      <c r="L39" s="37"/>
      <c r="M39" s="38">
        <v>235.2</v>
      </c>
      <c r="N39" s="39">
        <f t="shared" si="3"/>
        <v>83896.805880811444</v>
      </c>
      <c r="P39" s="34">
        <v>2016</v>
      </c>
      <c r="Q39" s="42">
        <v>27735.12859</v>
      </c>
      <c r="R39" s="43">
        <v>25562.392799999998</v>
      </c>
      <c r="S39" s="33"/>
    </row>
    <row r="40" spans="2:19" x14ac:dyDescent="0.35">
      <c r="B40" s="34">
        <v>2017</v>
      </c>
      <c r="C40" s="35">
        <v>39323.718303712652</v>
      </c>
      <c r="D40" s="35">
        <v>36821.809715918484</v>
      </c>
      <c r="E40" s="35">
        <v>1937.7534769064901</v>
      </c>
      <c r="F40" s="35">
        <v>4406.7404708000004</v>
      </c>
      <c r="G40" s="35">
        <v>2062.0358110000002</v>
      </c>
      <c r="H40" s="35">
        <v>5.7000000000000002E-2</v>
      </c>
      <c r="I40" s="35">
        <f t="shared" si="1"/>
        <v>8406.5867587064913</v>
      </c>
      <c r="J40" s="35">
        <v>269.38761999999997</v>
      </c>
      <c r="K40" s="38">
        <f t="shared" si="2"/>
        <v>84821.502398337616</v>
      </c>
      <c r="L40" s="41">
        <v>347.26040762182811</v>
      </c>
      <c r="M40" s="38"/>
      <c r="N40" s="44">
        <f t="shared" si="3"/>
        <v>85168.762805959443</v>
      </c>
      <c r="P40" s="34">
        <v>2017</v>
      </c>
      <c r="Q40" s="42">
        <v>29727.542527418482</v>
      </c>
      <c r="R40" s="43">
        <v>27656.108896418486</v>
      </c>
      <c r="S40" s="33"/>
    </row>
    <row r="41" spans="2:19" x14ac:dyDescent="0.35">
      <c r="B41" s="34">
        <v>2018</v>
      </c>
      <c r="C41" s="35">
        <v>30692.501381999999</v>
      </c>
      <c r="D41" s="35">
        <v>44390.901970899999</v>
      </c>
      <c r="E41" s="35">
        <v>1893.9276499999999</v>
      </c>
      <c r="F41" s="35">
        <v>4196.562163999999</v>
      </c>
      <c r="G41" s="35">
        <v>2033.3641400000001</v>
      </c>
      <c r="H41" s="36">
        <v>22.4</v>
      </c>
      <c r="I41" s="35">
        <f t="shared" si="1"/>
        <v>8146.253953999998</v>
      </c>
      <c r="J41" s="35">
        <v>386.0376</v>
      </c>
      <c r="K41" s="38">
        <f t="shared" si="2"/>
        <v>83615.694906899997</v>
      </c>
      <c r="L41" s="37">
        <v>2684</v>
      </c>
      <c r="M41" s="38"/>
      <c r="N41" s="39">
        <f t="shared" si="3"/>
        <v>86299.694906899997</v>
      </c>
      <c r="P41" s="34">
        <v>2018</v>
      </c>
      <c r="Q41" s="42">
        <v>34323.599999999999</v>
      </c>
      <c r="R41" s="43">
        <v>32168.2</v>
      </c>
      <c r="S41" s="33"/>
    </row>
    <row r="42" spans="2:19" x14ac:dyDescent="0.35">
      <c r="B42" s="34">
        <v>2019</v>
      </c>
      <c r="C42" s="35">
        <v>29499.651900199999</v>
      </c>
      <c r="D42" s="35">
        <v>46810.840634099994</v>
      </c>
      <c r="E42" s="35">
        <v>2026.748112404651</v>
      </c>
      <c r="F42" s="35">
        <v>4180.4219505999999</v>
      </c>
      <c r="G42" s="35">
        <v>2049.8000000000002</v>
      </c>
      <c r="H42" s="35">
        <v>20.3</v>
      </c>
      <c r="I42" s="35">
        <v>8277.1999999999989</v>
      </c>
      <c r="J42" s="35">
        <v>303.3</v>
      </c>
      <c r="K42" s="38">
        <f t="shared" si="2"/>
        <v>84891.062597304641</v>
      </c>
      <c r="L42" s="41">
        <v>1543.5</v>
      </c>
      <c r="M42" s="38"/>
      <c r="N42" s="44">
        <f t="shared" si="3"/>
        <v>86434.562597304641</v>
      </c>
      <c r="P42" s="34">
        <v>2019</v>
      </c>
      <c r="Q42" s="42">
        <v>35302.6</v>
      </c>
      <c r="R42" s="43">
        <v>33148.6</v>
      </c>
      <c r="S42" s="33"/>
    </row>
    <row r="43" spans="2:19" x14ac:dyDescent="0.35">
      <c r="B43" s="34">
        <v>2020</v>
      </c>
      <c r="C43" s="35">
        <v>23971.985946453427</v>
      </c>
      <c r="D43" s="35">
        <v>47536.470676932455</v>
      </c>
      <c r="E43" s="35">
        <v>2041.4112308100002</v>
      </c>
      <c r="F43" s="35">
        <v>6113.4844396000017</v>
      </c>
      <c r="G43" s="35">
        <v>2012.9281000000001</v>
      </c>
      <c r="H43" s="36">
        <v>39.260999999999996</v>
      </c>
      <c r="I43" s="35">
        <f>SUM(E43:H43)</f>
        <v>10207.084770410003</v>
      </c>
      <c r="J43" s="35">
        <v>240.22147000000001</v>
      </c>
      <c r="K43" s="38">
        <f t="shared" si="2"/>
        <v>81955.762863795884</v>
      </c>
      <c r="L43" s="37">
        <v>3985.4</v>
      </c>
      <c r="M43" s="38">
        <v>97.9</v>
      </c>
      <c r="N43" s="39">
        <f t="shared" si="3"/>
        <v>85843.262863795884</v>
      </c>
      <c r="P43" s="34">
        <v>2020</v>
      </c>
      <c r="Q43" s="42">
        <v>35138.199999999997</v>
      </c>
      <c r="R43" s="43">
        <v>32019.1</v>
      </c>
      <c r="S43" s="33"/>
    </row>
    <row r="44" spans="2:19" x14ac:dyDescent="0.35">
      <c r="B44" s="34">
        <v>2021</v>
      </c>
      <c r="C44" s="35">
        <v>17531.145380196609</v>
      </c>
      <c r="D44" s="35">
        <v>53557.038336115693</v>
      </c>
      <c r="E44" s="35">
        <v>1869.3193270000002</v>
      </c>
      <c r="F44" s="35">
        <v>6094.8222475999974</v>
      </c>
      <c r="G44" s="35">
        <v>2187.4185892706355</v>
      </c>
      <c r="H44" s="35">
        <v>249.61800000000002</v>
      </c>
      <c r="I44" s="35">
        <f>SUM(E44:H44)</f>
        <v>10401.178163870632</v>
      </c>
      <c r="J44" s="35">
        <v>337.37033000000002</v>
      </c>
      <c r="K44" s="38">
        <f t="shared" si="2"/>
        <v>81826.732210182934</v>
      </c>
      <c r="L44" s="41">
        <v>4348.0395342906004</v>
      </c>
      <c r="M44" s="38">
        <v>131.59400829040001</v>
      </c>
      <c r="N44" s="44">
        <f>SUM(K44+L44)-M44</f>
        <v>86043.177736183134</v>
      </c>
      <c r="P44" s="34">
        <v>2021</v>
      </c>
      <c r="Q44" s="42">
        <v>35362.438630227021</v>
      </c>
      <c r="R44" s="43">
        <v>33177.96110022701</v>
      </c>
      <c r="S44" s="33"/>
    </row>
    <row r="45" spans="2:19" x14ac:dyDescent="0.35">
      <c r="B45" s="34">
        <v>2022</v>
      </c>
      <c r="C45" s="35">
        <v>10155</v>
      </c>
      <c r="D45" s="35">
        <v>60821.1</v>
      </c>
      <c r="E45" s="35">
        <v>1960.2</v>
      </c>
      <c r="F45" s="35">
        <v>7345.3</v>
      </c>
      <c r="G45" s="35">
        <v>2088.5</v>
      </c>
      <c r="H45" s="36">
        <v>1158.5999999999999</v>
      </c>
      <c r="I45" s="35">
        <f>SUM(E45:H45)</f>
        <v>12552.6</v>
      </c>
      <c r="J45" s="35">
        <v>239.1</v>
      </c>
      <c r="K45" s="38">
        <f t="shared" ref="K45" si="4">SUM(C45:H45)+J45</f>
        <v>83767.800000000017</v>
      </c>
      <c r="L45" s="37">
        <v>4534.2</v>
      </c>
      <c r="M45" s="38">
        <v>630.5</v>
      </c>
      <c r="N45" s="39">
        <f>SUM(K45+L45)-M45</f>
        <v>87671.500000000015</v>
      </c>
      <c r="P45" s="34">
        <v>2022</v>
      </c>
      <c r="Q45" s="42">
        <v>36525.326638206287</v>
      </c>
      <c r="R45" s="43">
        <v>34507.009538206279</v>
      </c>
      <c r="S45" s="33"/>
    </row>
    <row r="46" spans="2:19" x14ac:dyDescent="0.35">
      <c r="B46" s="45">
        <v>2023</v>
      </c>
      <c r="C46" s="46">
        <v>6827.7</v>
      </c>
      <c r="D46" s="46">
        <v>64491.6</v>
      </c>
      <c r="E46" s="46">
        <v>1718.6</v>
      </c>
      <c r="F46" s="46">
        <v>9718.1</v>
      </c>
      <c r="G46" s="46">
        <v>2000.2</v>
      </c>
      <c r="H46" s="46">
        <v>2296.4</v>
      </c>
      <c r="I46" s="46">
        <f>SUM(E46:H46)</f>
        <v>15733.300000000001</v>
      </c>
      <c r="J46" s="46">
        <v>221.8</v>
      </c>
      <c r="K46" s="47">
        <f t="shared" ref="K46" si="5">SUM(C46:H46)+J46</f>
        <v>87274.400000000009</v>
      </c>
      <c r="L46" s="48">
        <v>2265.6999999999998</v>
      </c>
      <c r="M46" s="47">
        <v>2169.5</v>
      </c>
      <c r="N46" s="49">
        <f>SUM(K46+L46)-M46</f>
        <v>87370.6</v>
      </c>
      <c r="P46" s="45">
        <v>2023</v>
      </c>
      <c r="Q46" s="50">
        <v>35840.199999999997</v>
      </c>
      <c r="R46" s="51">
        <v>33896.300000000003</v>
      </c>
      <c r="S46" s="33"/>
    </row>
    <row r="47" spans="2:19" x14ac:dyDescent="0.35">
      <c r="I47" s="52"/>
      <c r="J47" s="52"/>
      <c r="K47" s="33"/>
      <c r="N47" s="33"/>
    </row>
    <row r="48" spans="2:19" ht="15.5" x14ac:dyDescent="0.35">
      <c r="B48" s="53" t="s">
        <v>19</v>
      </c>
      <c r="E48" s="53"/>
      <c r="L48" s="54"/>
      <c r="M48" s="55"/>
      <c r="N48" s="56"/>
      <c r="Q48" s="57"/>
    </row>
    <row r="49" spans="2:18" x14ac:dyDescent="0.35">
      <c r="M49" s="55"/>
      <c r="N49" s="58"/>
      <c r="Q49" s="59"/>
    </row>
    <row r="50" spans="2:18" ht="15.5" x14ac:dyDescent="0.35">
      <c r="B50" s="60" t="s">
        <v>20</v>
      </c>
      <c r="N50" s="58"/>
      <c r="Q50" s="1"/>
      <c r="R50" s="1"/>
    </row>
    <row r="51" spans="2:18" x14ac:dyDescent="0.35">
      <c r="N51" s="58"/>
    </row>
    <row r="52" spans="2:18" x14ac:dyDescent="0.35">
      <c r="B52" s="52" t="s">
        <v>21</v>
      </c>
      <c r="N52" s="58"/>
    </row>
  </sheetData>
  <pageMargins left="0.7" right="0.7" top="0.75" bottom="0.75" header="0.3" footer="0.3"/>
  <pageSetup scale="62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63B53E196C145A9280877C603EAED" ma:contentTypeVersion="8" ma:contentTypeDescription="Create a new document." ma:contentTypeScope="" ma:versionID="5126848f8829dc6b50943f1dab4c8176">
  <xsd:schema xmlns:xsd="http://www.w3.org/2001/XMLSchema" xmlns:xs="http://www.w3.org/2001/XMLSchema" xmlns:p="http://schemas.microsoft.com/office/2006/metadata/properties" xmlns:ns1="http://schemas.microsoft.com/sharepoint/v3" xmlns:ns2="c924f26a-d0ac-4666-87d3-c393728e2af0" xmlns:ns3="2f7a464a-bd56-4204-9041-80f8ee7e2cad" targetNamespace="http://schemas.microsoft.com/office/2006/metadata/properties" ma:root="true" ma:fieldsID="7c290d276dee5cdf24f3eab730e40c20" ns1:_="" ns2:_="" ns3:_="">
    <xsd:import namespace="http://schemas.microsoft.com/sharepoint/v3"/>
    <xsd:import namespace="c924f26a-d0ac-4666-87d3-c393728e2af0"/>
    <xsd:import namespace="2f7a464a-bd56-4204-9041-80f8ee7e2c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24f26a-d0ac-4666-87d3-c393728e2a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a464a-bd56-4204-9041-80f8ee7e2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0A2EA-4174-4F58-B778-69D8C57614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76A69F-3319-4C33-9384-18A42780B45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92EF1D5-9BBB-49FA-AA3A-8E1621ED95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924f26a-d0ac-4666-87d3-c393728e2af0"/>
    <ds:schemaRef ds:uri="2f7a464a-bd56-4204-9041-80f8ee7e2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Abney</dc:creator>
  <cp:lastModifiedBy>Summer Abney</cp:lastModifiedBy>
  <cp:lastPrinted>2024-04-17T21:49:25Z</cp:lastPrinted>
  <dcterms:created xsi:type="dcterms:W3CDTF">2024-04-17T18:29:00Z</dcterms:created>
  <dcterms:modified xsi:type="dcterms:W3CDTF">2024-05-02T15:19:25Z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0x010100C3C63B53E196C145A9280877C603EAED</vt:lpwstr>
  </property>
</Properties>
</file>