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enalcazar\Documents\_Personal\UNIR\Primer Cuatrimestre\Análisis e Interpretación de datos\Actividades\Actividad grupal\"/>
    </mc:Choice>
  </mc:AlternateContent>
  <bookViews>
    <workbookView xWindow="0" yWindow="0" windowWidth="20490" windowHeight="7050"/>
  </bookViews>
  <sheets>
    <sheet name="covidecu" sheetId="1" r:id="rId1"/>
    <sheet name="actualizado" sheetId="7" state="hidden" r:id="rId2"/>
    <sheet name="Descriptiva" sheetId="3" r:id="rId3"/>
    <sheet name="Proyección_total" sheetId="4" r:id="rId4"/>
    <sheet name="Proyección_postómicron" sheetId="6" r:id="rId5"/>
  </sheets>
  <definedNames>
    <definedName name="casos_postomicron">covidecu!$C$32:$C$63</definedName>
    <definedName name="casos_preomicron">covidecu!$C$2:$C$31</definedName>
    <definedName name="muertes_postomicron">covidecu!$E$32:$E$63</definedName>
    <definedName name="muertes_preomicron">covidecu!$E$2:$E$31</definedName>
  </definedNames>
  <calcPr calcId="0"/>
</workbook>
</file>

<file path=xl/calcChain.xml><?xml version="1.0" encoding="utf-8"?>
<calcChain xmlns="http://schemas.openxmlformats.org/spreadsheetml/2006/main">
  <c r="C65" i="7" l="1"/>
  <c r="C66" i="7"/>
  <c r="C67" i="7"/>
  <c r="C68" i="7"/>
  <c r="C69" i="7"/>
  <c r="C64" i="7"/>
  <c r="L38" i="1"/>
  <c r="L37" i="1"/>
  <c r="M38" i="1"/>
  <c r="K38" i="1"/>
  <c r="M36" i="1"/>
  <c r="L36" i="1"/>
  <c r="K36" i="1"/>
  <c r="M37" i="1"/>
  <c r="M35" i="1"/>
  <c r="L35" i="1"/>
  <c r="K37" i="1"/>
  <c r="K35" i="1"/>
  <c r="C34" i="6"/>
  <c r="C38" i="6"/>
  <c r="C40" i="6"/>
  <c r="C37" i="6"/>
  <c r="C35" i="6"/>
  <c r="C39" i="6"/>
  <c r="C36" i="6"/>
  <c r="C41" i="6"/>
  <c r="C65" i="4"/>
  <c r="C77" i="4"/>
  <c r="C66" i="4"/>
  <c r="C70" i="4"/>
  <c r="C74" i="4"/>
  <c r="C78" i="4"/>
  <c r="C69" i="4"/>
  <c r="C67" i="4"/>
  <c r="C71" i="4"/>
  <c r="C75" i="4"/>
  <c r="C79" i="4"/>
  <c r="C64" i="4"/>
  <c r="C68" i="4"/>
  <c r="C72" i="4"/>
  <c r="C76" i="4"/>
  <c r="C73" i="4"/>
  <c r="K41" i="1" l="1"/>
  <c r="L41" i="1" s="1"/>
  <c r="K42" i="1"/>
  <c r="L42" i="1" s="1"/>
  <c r="K46" i="1"/>
  <c r="K45" i="1"/>
  <c r="D41" i="6"/>
  <c r="D39" i="6"/>
  <c r="D37" i="6"/>
  <c r="D38" i="6"/>
  <c r="D35" i="6"/>
  <c r="D34" i="6"/>
  <c r="E36" i="6"/>
  <c r="E34" i="6"/>
  <c r="E41" i="6"/>
  <c r="E39" i="6"/>
  <c r="E37" i="6"/>
  <c r="E38" i="6"/>
  <c r="D36" i="6"/>
  <c r="D40" i="6"/>
  <c r="E35" i="6"/>
  <c r="E40" i="6"/>
  <c r="E73" i="4"/>
  <c r="E72" i="4"/>
  <c r="D64" i="4"/>
  <c r="D75" i="4"/>
  <c r="D67" i="4"/>
  <c r="D78" i="4"/>
  <c r="D70" i="4"/>
  <c r="D77" i="4"/>
  <c r="D73" i="4"/>
  <c r="D72" i="4"/>
  <c r="E64" i="4"/>
  <c r="E75" i="4"/>
  <c r="E67" i="4"/>
  <c r="E78" i="4"/>
  <c r="E70" i="4"/>
  <c r="E77" i="4"/>
  <c r="E65" i="4"/>
  <c r="D76" i="4"/>
  <c r="D68" i="4"/>
  <c r="D79" i="4"/>
  <c r="D71" i="4"/>
  <c r="D69" i="4"/>
  <c r="D74" i="4"/>
  <c r="D66" i="4"/>
  <c r="E76" i="4"/>
  <c r="E68" i="4"/>
  <c r="E79" i="4"/>
  <c r="E71" i="4"/>
  <c r="E69" i="4"/>
  <c r="E74" i="4"/>
  <c r="E66" i="4"/>
  <c r="D65" i="4"/>
</calcChain>
</file>

<file path=xl/sharedStrings.xml><?xml version="1.0" encoding="utf-8"?>
<sst xmlns="http://schemas.openxmlformats.org/spreadsheetml/2006/main" count="100" uniqueCount="45">
  <si>
    <t>fecha</t>
  </si>
  <si>
    <t>positivas_total</t>
  </si>
  <si>
    <t>casos_nuevos</t>
  </si>
  <si>
    <t>muertes</t>
  </si>
  <si>
    <t>muertes_nuevas</t>
  </si>
  <si>
    <t>hospitalizadas_estables</t>
  </si>
  <si>
    <t>hospitalizadas_pronostico_reservadas</t>
  </si>
  <si>
    <t>hospitalizadas_nuevas</t>
  </si>
  <si>
    <t>Casos Postomicron</t>
  </si>
  <si>
    <t>Casos Preomicron</t>
  </si>
  <si>
    <t>Total</t>
  </si>
  <si>
    <t>Media</t>
  </si>
  <si>
    <t>Mediana</t>
  </si>
  <si>
    <t>Error típico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</si>
  <si>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</si>
  <si>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</si>
  <si>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</si>
  <si>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</si>
  <si>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</si>
  <si>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</si>
  <si>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</si>
  <si>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</si>
  <si>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</si>
  <si>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</si>
  <si>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</si>
  <si>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Casos Preómicron</t>
  </si>
  <si>
    <t>Muertes Preómicron</t>
  </si>
  <si>
    <t>Muertes postómicron</t>
  </si>
  <si>
    <t>Casos postómicron</t>
  </si>
  <si>
    <t>Muertes Postómicron</t>
  </si>
  <si>
    <t>Preómicron</t>
  </si>
  <si>
    <t>Postómicron</t>
  </si>
  <si>
    <t>Prob_muerte</t>
  </si>
  <si>
    <t>Casos</t>
  </si>
  <si>
    <t>Muertes</t>
  </si>
  <si>
    <t>Incremento</t>
  </si>
  <si>
    <t>%</t>
  </si>
  <si>
    <t>Previsión(positivas_total)</t>
  </si>
  <si>
    <t>Límite de confianza inferior(positivas_total)</t>
  </si>
  <si>
    <t>Límite de confianza superior(positivas_total)</t>
  </si>
  <si>
    <t>Escala de tiempo</t>
  </si>
  <si>
    <t>Valores</t>
  </si>
  <si>
    <t>Previsión</t>
  </si>
  <si>
    <t>Límite de confianza inferior</t>
  </si>
  <si>
    <t>Límite de confianza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</si>
</sst>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yyyy\-mm\-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14" fontId="0" fillId="33" borderId="0" xfId="0" applyNumberFormat="1" applyFill="1" applyAlignment="1">
      <alignment vertical="center"/>
    </xf>
    <xf numFmtId="0" fontId="0" fillId="33" borderId="0" xfId="0" applyFill="1" applyAlignment="1">
      <alignment vertical="center"/>
    </xf>
    <xf numFmtId="14" fontId="0" fillId="34" borderId="0" xfId="0" applyNumberFormat="1" applyFill="1" applyAlignment="1">
      <alignment vertical="center"/>
    </xf>
    <xf numFmtId="0" fontId="0" fillId="34" borderId="0" xfId="0" applyFill="1" applyAlignment="1">
      <alignment vertical="center"/>
    </xf>
    <xf numFmtId="0" fontId="0" fillId="0" borderId="12" xfId="0" applyBorder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0" fillId="36" borderId="0" xfId="0" applyFill="1" applyAlignment="1">
      <alignment vertical="center"/>
    </xf>
    <xf numFmtId="10" fontId="0" fillId="36" borderId="0" xfId="1" applyNumberFormat="1" applyFont="1" applyFill="1" applyAlignment="1">
      <alignment vertical="center"/>
    </xf>
    <xf numFmtId="0" fontId="0" fillId="35" borderId="0" xfId="0" applyFill="1" applyAlignment="1">
      <alignment vertical="center"/>
    </xf>
    <xf numFmtId="10" fontId="0" fillId="35" borderId="0" xfId="1" applyNumberFormat="1" applyFont="1" applyFill="1" applyAlignment="1">
      <alignment vertical="center"/>
    </xf>
    <xf numFmtId="2" fontId="0" fillId="33" borderId="0" xfId="0" applyNumberFormat="1" applyFill="1" applyAlignment="1">
      <alignment vertical="center"/>
    </xf>
    <xf numFmtId="2" fontId="0" fillId="34" borderId="0" xfId="0" applyNumberFormat="1" applyFill="1" applyAlignment="1">
      <alignment vertical="center"/>
    </xf>
    <xf numFmtId="10" fontId="19" fillId="34" borderId="0" xfId="1" applyNumberFormat="1" applyFont="1" applyFill="1" applyAlignment="1">
      <alignment vertical="center"/>
    </xf>
    <xf numFmtId="0" fontId="18" fillId="38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18" fillId="37" borderId="11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0" fillId="34" borderId="10" xfId="0" applyFill="1" applyBorder="1" applyAlignment="1"/>
    <xf numFmtId="0" fontId="0" fillId="33" borderId="0" xfId="0" applyFill="1" applyAlignment="1">
      <alignment vertical="center" wrapText="1"/>
    </xf>
    <xf numFmtId="14" fontId="0" fillId="33" borderId="12" xfId="0" applyNumberFormat="1" applyFill="1" applyBorder="1" applyAlignment="1">
      <alignment vertical="center"/>
    </xf>
    <xf numFmtId="0" fontId="0" fillId="33" borderId="12" xfId="0" applyFill="1" applyBorder="1" applyAlignment="1">
      <alignment vertical="center"/>
    </xf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75" fontId="0" fillId="0" borderId="0" xfId="0" applyNumberFormat="1"/>
    <xf numFmtId="175" fontId="0" fillId="39" borderId="0" xfId="0" applyNumberFormat="1" applyFill="1"/>
    <xf numFmtId="0" fontId="0" fillId="39" borderId="0" xfId="0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Evolución - nuevos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covidecu!$C$1</c:f>
              <c:strCache>
                <c:ptCount val="1"/>
                <c:pt idx="0">
                  <c:v>casos_nuevos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covidecu!$C$2:$C$63</c:f>
              <c:numCache>
                <c:formatCode>General</c:formatCode>
                <c:ptCount val="62"/>
                <c:pt idx="0">
                  <c:v>123</c:v>
                </c:pt>
                <c:pt idx="1">
                  <c:v>137</c:v>
                </c:pt>
                <c:pt idx="2">
                  <c:v>293</c:v>
                </c:pt>
                <c:pt idx="3">
                  <c:v>571</c:v>
                </c:pt>
                <c:pt idx="4">
                  <c:v>595</c:v>
                </c:pt>
                <c:pt idx="5">
                  <c:v>601</c:v>
                </c:pt>
                <c:pt idx="6">
                  <c:v>270</c:v>
                </c:pt>
                <c:pt idx="7">
                  <c:v>382</c:v>
                </c:pt>
                <c:pt idx="8">
                  <c:v>163</c:v>
                </c:pt>
                <c:pt idx="9">
                  <c:v>703</c:v>
                </c:pt>
                <c:pt idx="10">
                  <c:v>941</c:v>
                </c:pt>
                <c:pt idx="11">
                  <c:v>1179</c:v>
                </c:pt>
                <c:pt idx="12">
                  <c:v>1087</c:v>
                </c:pt>
                <c:pt idx="13">
                  <c:v>1448</c:v>
                </c:pt>
                <c:pt idx="14">
                  <c:v>1095</c:v>
                </c:pt>
                <c:pt idx="15">
                  <c:v>941</c:v>
                </c:pt>
                <c:pt idx="16">
                  <c:v>934</c:v>
                </c:pt>
                <c:pt idx="17">
                  <c:v>959</c:v>
                </c:pt>
                <c:pt idx="18">
                  <c:v>1675</c:v>
                </c:pt>
                <c:pt idx="19">
                  <c:v>2060</c:v>
                </c:pt>
                <c:pt idx="20">
                  <c:v>1718</c:v>
                </c:pt>
                <c:pt idx="21">
                  <c:v>640</c:v>
                </c:pt>
                <c:pt idx="22">
                  <c:v>491</c:v>
                </c:pt>
                <c:pt idx="23">
                  <c:v>939</c:v>
                </c:pt>
                <c:pt idx="24">
                  <c:v>957</c:v>
                </c:pt>
                <c:pt idx="25">
                  <c:v>1410</c:v>
                </c:pt>
                <c:pt idx="26">
                  <c:v>1127</c:v>
                </c:pt>
                <c:pt idx="27">
                  <c:v>1159</c:v>
                </c:pt>
                <c:pt idx="28">
                  <c:v>700</c:v>
                </c:pt>
                <c:pt idx="29">
                  <c:v>471</c:v>
                </c:pt>
                <c:pt idx="30">
                  <c:v>795</c:v>
                </c:pt>
                <c:pt idx="31">
                  <c:v>943</c:v>
                </c:pt>
                <c:pt idx="32">
                  <c:v>866</c:v>
                </c:pt>
                <c:pt idx="33">
                  <c:v>1047</c:v>
                </c:pt>
                <c:pt idx="34">
                  <c:v>1166</c:v>
                </c:pt>
                <c:pt idx="35">
                  <c:v>412</c:v>
                </c:pt>
                <c:pt idx="36">
                  <c:v>256</c:v>
                </c:pt>
                <c:pt idx="37">
                  <c:v>1329</c:v>
                </c:pt>
                <c:pt idx="38">
                  <c:v>857</c:v>
                </c:pt>
                <c:pt idx="39">
                  <c:v>1666</c:v>
                </c:pt>
                <c:pt idx="40">
                  <c:v>1420</c:v>
                </c:pt>
                <c:pt idx="41">
                  <c:v>877</c:v>
                </c:pt>
                <c:pt idx="42">
                  <c:v>313</c:v>
                </c:pt>
                <c:pt idx="43">
                  <c:v>784</c:v>
                </c:pt>
                <c:pt idx="44">
                  <c:v>1317</c:v>
                </c:pt>
                <c:pt idx="45">
                  <c:v>1835</c:v>
                </c:pt>
                <c:pt idx="46">
                  <c:v>1706</c:v>
                </c:pt>
                <c:pt idx="47">
                  <c:v>2379</c:v>
                </c:pt>
                <c:pt idx="48">
                  <c:v>2117</c:v>
                </c:pt>
                <c:pt idx="49">
                  <c:v>815</c:v>
                </c:pt>
                <c:pt idx="50">
                  <c:v>769</c:v>
                </c:pt>
                <c:pt idx="51">
                  <c:v>1313</c:v>
                </c:pt>
                <c:pt idx="52">
                  <c:v>2912</c:v>
                </c:pt>
                <c:pt idx="53">
                  <c:v>2783</c:v>
                </c:pt>
                <c:pt idx="54">
                  <c:v>1461</c:v>
                </c:pt>
                <c:pt idx="55">
                  <c:v>3062</c:v>
                </c:pt>
                <c:pt idx="56">
                  <c:v>3307</c:v>
                </c:pt>
                <c:pt idx="57">
                  <c:v>2000</c:v>
                </c:pt>
                <c:pt idx="58">
                  <c:v>9826</c:v>
                </c:pt>
                <c:pt idx="59">
                  <c:v>11204</c:v>
                </c:pt>
                <c:pt idx="60">
                  <c:v>5372</c:v>
                </c:pt>
                <c:pt idx="61">
                  <c:v>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C-431D-BDF7-536A024A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72111"/>
        <c:axId val="1115469615"/>
      </c:lineChart>
      <c:lineChart>
        <c:grouping val="standard"/>
        <c:varyColors val="0"/>
        <c:ser>
          <c:idx val="1"/>
          <c:order val="1"/>
          <c:tx>
            <c:strRef>
              <c:f>covidecu!$E$1</c:f>
              <c:strCache>
                <c:ptCount val="1"/>
                <c:pt idx="0">
                  <c:v>muertes_nuevas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covidecu!$E$2:$E$63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13</c:v>
                </c:pt>
                <c:pt idx="11">
                  <c:v>23</c:v>
                </c:pt>
                <c:pt idx="12">
                  <c:v>18</c:v>
                </c:pt>
                <c:pt idx="13">
                  <c:v>34</c:v>
                </c:pt>
                <c:pt idx="14">
                  <c:v>15</c:v>
                </c:pt>
                <c:pt idx="15">
                  <c:v>16</c:v>
                </c:pt>
                <c:pt idx="16">
                  <c:v>46</c:v>
                </c:pt>
                <c:pt idx="17">
                  <c:v>19</c:v>
                </c:pt>
                <c:pt idx="18">
                  <c:v>50</c:v>
                </c:pt>
                <c:pt idx="19">
                  <c:v>82</c:v>
                </c:pt>
                <c:pt idx="20">
                  <c:v>37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41</c:v>
                </c:pt>
                <c:pt idx="27">
                  <c:v>10</c:v>
                </c:pt>
                <c:pt idx="28">
                  <c:v>3</c:v>
                </c:pt>
                <c:pt idx="29">
                  <c:v>1</c:v>
                </c:pt>
                <c:pt idx="30">
                  <c:v>8</c:v>
                </c:pt>
                <c:pt idx="31">
                  <c:v>11</c:v>
                </c:pt>
                <c:pt idx="32">
                  <c:v>5</c:v>
                </c:pt>
                <c:pt idx="33">
                  <c:v>7</c:v>
                </c:pt>
                <c:pt idx="34">
                  <c:v>4</c:v>
                </c:pt>
                <c:pt idx="35">
                  <c:v>0</c:v>
                </c:pt>
                <c:pt idx="36">
                  <c:v>17</c:v>
                </c:pt>
                <c:pt idx="37">
                  <c:v>10</c:v>
                </c:pt>
                <c:pt idx="38">
                  <c:v>10</c:v>
                </c:pt>
                <c:pt idx="39">
                  <c:v>7</c:v>
                </c:pt>
                <c:pt idx="40">
                  <c:v>6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13</c:v>
                </c:pt>
                <c:pt idx="46">
                  <c:v>3</c:v>
                </c:pt>
                <c:pt idx="47">
                  <c:v>9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4</c:v>
                </c:pt>
                <c:pt idx="52">
                  <c:v>9</c:v>
                </c:pt>
                <c:pt idx="53">
                  <c:v>0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409</c:v>
                </c:pt>
                <c:pt idx="59">
                  <c:v>40</c:v>
                </c:pt>
                <c:pt idx="60">
                  <c:v>27</c:v>
                </c:pt>
                <c:pt idx="6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C-431D-BDF7-536A024A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00367"/>
        <c:axId val="1166210767"/>
      </c:lineChart>
      <c:catAx>
        <c:axId val="111547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5469615"/>
        <c:crosses val="autoZero"/>
        <c:auto val="1"/>
        <c:lblAlgn val="ctr"/>
        <c:lblOffset val="100"/>
        <c:noMultiLvlLbl val="0"/>
      </c:catAx>
      <c:valAx>
        <c:axId val="11154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5472111"/>
        <c:crosses val="autoZero"/>
        <c:crossBetween val="between"/>
      </c:valAx>
      <c:valAx>
        <c:axId val="1166210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6200367"/>
        <c:crosses val="max"/>
        <c:crossBetween val="between"/>
      </c:valAx>
      <c:catAx>
        <c:axId val="116620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1166210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muertes vs. casos</a:t>
            </a:r>
            <a:r>
              <a:rPr lang="en-US" baseline="0"/>
              <a:t> (totales)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covidecu!$D$1</c:f>
              <c:strCache>
                <c:ptCount val="1"/>
                <c:pt idx="0">
                  <c:v>muertes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604343880806721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covidecu!$B$2:$B$63</c:f>
              <c:numCache>
                <c:formatCode>General</c:formatCode>
                <c:ptCount val="62"/>
                <c:pt idx="0">
                  <c:v>623307</c:v>
                </c:pt>
                <c:pt idx="1">
                  <c:v>623444</c:v>
                </c:pt>
                <c:pt idx="2">
                  <c:v>623737</c:v>
                </c:pt>
                <c:pt idx="3">
                  <c:v>624308</c:v>
                </c:pt>
                <c:pt idx="4">
                  <c:v>624903</c:v>
                </c:pt>
                <c:pt idx="5">
                  <c:v>625504</c:v>
                </c:pt>
                <c:pt idx="6">
                  <c:v>625774</c:v>
                </c:pt>
                <c:pt idx="7">
                  <c:v>626156</c:v>
                </c:pt>
                <c:pt idx="8">
                  <c:v>626319</c:v>
                </c:pt>
                <c:pt idx="9">
                  <c:v>627022</c:v>
                </c:pt>
                <c:pt idx="10">
                  <c:v>627963</c:v>
                </c:pt>
                <c:pt idx="11">
                  <c:v>629142</c:v>
                </c:pt>
                <c:pt idx="12">
                  <c:v>630229</c:v>
                </c:pt>
                <c:pt idx="13">
                  <c:v>631677</c:v>
                </c:pt>
                <c:pt idx="14">
                  <c:v>632772</c:v>
                </c:pt>
                <c:pt idx="15">
                  <c:v>633713</c:v>
                </c:pt>
                <c:pt idx="16">
                  <c:v>634647</c:v>
                </c:pt>
                <c:pt idx="17">
                  <c:v>635606</c:v>
                </c:pt>
                <c:pt idx="18">
                  <c:v>637281</c:v>
                </c:pt>
                <c:pt idx="19">
                  <c:v>639341</c:v>
                </c:pt>
                <c:pt idx="20">
                  <c:v>641059</c:v>
                </c:pt>
                <c:pt idx="21">
                  <c:v>641699</c:v>
                </c:pt>
                <c:pt idx="22">
                  <c:v>642190</c:v>
                </c:pt>
                <c:pt idx="23">
                  <c:v>643129</c:v>
                </c:pt>
                <c:pt idx="24">
                  <c:v>644086</c:v>
                </c:pt>
                <c:pt idx="25">
                  <c:v>645496</c:v>
                </c:pt>
                <c:pt idx="26">
                  <c:v>646623</c:v>
                </c:pt>
                <c:pt idx="27">
                  <c:v>647782</c:v>
                </c:pt>
                <c:pt idx="28">
                  <c:v>648482</c:v>
                </c:pt>
                <c:pt idx="29">
                  <c:v>648953</c:v>
                </c:pt>
                <c:pt idx="30">
                  <c:v>649748</c:v>
                </c:pt>
                <c:pt idx="31">
                  <c:v>650691</c:v>
                </c:pt>
                <c:pt idx="32">
                  <c:v>651557</c:v>
                </c:pt>
                <c:pt idx="33">
                  <c:v>652604</c:v>
                </c:pt>
                <c:pt idx="34">
                  <c:v>653770</c:v>
                </c:pt>
                <c:pt idx="35">
                  <c:v>654182</c:v>
                </c:pt>
                <c:pt idx="36">
                  <c:v>654438</c:v>
                </c:pt>
                <c:pt idx="37">
                  <c:v>655767</c:v>
                </c:pt>
                <c:pt idx="38">
                  <c:v>656624</c:v>
                </c:pt>
                <c:pt idx="39">
                  <c:v>658290</c:v>
                </c:pt>
                <c:pt idx="40">
                  <c:v>659710</c:v>
                </c:pt>
                <c:pt idx="41">
                  <c:v>660587</c:v>
                </c:pt>
                <c:pt idx="42">
                  <c:v>660900</c:v>
                </c:pt>
                <c:pt idx="43">
                  <c:v>661684</c:v>
                </c:pt>
                <c:pt idx="44">
                  <c:v>663001</c:v>
                </c:pt>
                <c:pt idx="45">
                  <c:v>664836</c:v>
                </c:pt>
                <c:pt idx="46">
                  <c:v>666542</c:v>
                </c:pt>
                <c:pt idx="47">
                  <c:v>668921</c:v>
                </c:pt>
                <c:pt idx="48">
                  <c:v>671038</c:v>
                </c:pt>
                <c:pt idx="49">
                  <c:v>671853</c:v>
                </c:pt>
                <c:pt idx="50">
                  <c:v>672622</c:v>
                </c:pt>
                <c:pt idx="51">
                  <c:v>673935</c:v>
                </c:pt>
                <c:pt idx="52">
                  <c:v>676847</c:v>
                </c:pt>
                <c:pt idx="53">
                  <c:v>679630</c:v>
                </c:pt>
                <c:pt idx="54">
                  <c:v>681091</c:v>
                </c:pt>
                <c:pt idx="55">
                  <c:v>684153</c:v>
                </c:pt>
                <c:pt idx="56">
                  <c:v>687460</c:v>
                </c:pt>
                <c:pt idx="57">
                  <c:v>689460</c:v>
                </c:pt>
                <c:pt idx="58">
                  <c:v>699286</c:v>
                </c:pt>
                <c:pt idx="59">
                  <c:v>710490</c:v>
                </c:pt>
                <c:pt idx="60">
                  <c:v>715862</c:v>
                </c:pt>
                <c:pt idx="61">
                  <c:v>725724</c:v>
                </c:pt>
              </c:numCache>
            </c:numRef>
          </c:xVal>
          <c:yVal>
            <c:numRef>
              <c:f>covidecu!$D$2:$D$63</c:f>
              <c:numCache>
                <c:formatCode>General</c:formatCode>
                <c:ptCount val="62"/>
                <c:pt idx="0">
                  <c:v>33088</c:v>
                </c:pt>
                <c:pt idx="1">
                  <c:v>33089</c:v>
                </c:pt>
                <c:pt idx="2">
                  <c:v>33098</c:v>
                </c:pt>
                <c:pt idx="3">
                  <c:v>33106</c:v>
                </c:pt>
                <c:pt idx="4">
                  <c:v>33112</c:v>
                </c:pt>
                <c:pt idx="5">
                  <c:v>33121</c:v>
                </c:pt>
                <c:pt idx="6">
                  <c:v>33125</c:v>
                </c:pt>
                <c:pt idx="7">
                  <c:v>33125</c:v>
                </c:pt>
                <c:pt idx="8">
                  <c:v>33128</c:v>
                </c:pt>
                <c:pt idx="9">
                  <c:v>33131</c:v>
                </c:pt>
                <c:pt idx="10">
                  <c:v>33144</c:v>
                </c:pt>
                <c:pt idx="11">
                  <c:v>33167</c:v>
                </c:pt>
                <c:pt idx="12">
                  <c:v>33185</c:v>
                </c:pt>
                <c:pt idx="13">
                  <c:v>33219</c:v>
                </c:pt>
                <c:pt idx="14">
                  <c:v>33234</c:v>
                </c:pt>
                <c:pt idx="15">
                  <c:v>33250</c:v>
                </c:pt>
                <c:pt idx="16">
                  <c:v>33296</c:v>
                </c:pt>
                <c:pt idx="17">
                  <c:v>33315</c:v>
                </c:pt>
                <c:pt idx="18">
                  <c:v>33365</c:v>
                </c:pt>
                <c:pt idx="19">
                  <c:v>33447</c:v>
                </c:pt>
                <c:pt idx="20">
                  <c:v>33484</c:v>
                </c:pt>
                <c:pt idx="21">
                  <c:v>33484</c:v>
                </c:pt>
                <c:pt idx="22">
                  <c:v>33488</c:v>
                </c:pt>
                <c:pt idx="23">
                  <c:v>33494</c:v>
                </c:pt>
                <c:pt idx="24">
                  <c:v>33498</c:v>
                </c:pt>
                <c:pt idx="25">
                  <c:v>33507</c:v>
                </c:pt>
                <c:pt idx="26">
                  <c:v>33548</c:v>
                </c:pt>
                <c:pt idx="27">
                  <c:v>33558</c:v>
                </c:pt>
                <c:pt idx="28">
                  <c:v>33561</c:v>
                </c:pt>
                <c:pt idx="29">
                  <c:v>33562</c:v>
                </c:pt>
                <c:pt idx="30">
                  <c:v>33570</c:v>
                </c:pt>
                <c:pt idx="31">
                  <c:v>33581</c:v>
                </c:pt>
                <c:pt idx="32">
                  <c:v>33586</c:v>
                </c:pt>
                <c:pt idx="33">
                  <c:v>33593</c:v>
                </c:pt>
                <c:pt idx="34">
                  <c:v>33597</c:v>
                </c:pt>
                <c:pt idx="35">
                  <c:v>33597</c:v>
                </c:pt>
                <c:pt idx="36">
                  <c:v>33614</c:v>
                </c:pt>
                <c:pt idx="37">
                  <c:v>33624</c:v>
                </c:pt>
                <c:pt idx="38">
                  <c:v>33634</c:v>
                </c:pt>
                <c:pt idx="39">
                  <c:v>33641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33656</c:v>
                </c:pt>
                <c:pt idx="45">
                  <c:v>33669</c:v>
                </c:pt>
                <c:pt idx="46">
                  <c:v>33672</c:v>
                </c:pt>
                <c:pt idx="47">
                  <c:v>33681</c:v>
                </c:pt>
                <c:pt idx="48">
                  <c:v>33682</c:v>
                </c:pt>
                <c:pt idx="49">
                  <c:v>33683</c:v>
                </c:pt>
                <c:pt idx="50">
                  <c:v>33686</c:v>
                </c:pt>
                <c:pt idx="51">
                  <c:v>33690</c:v>
                </c:pt>
                <c:pt idx="52">
                  <c:v>33699</c:v>
                </c:pt>
                <c:pt idx="53">
                  <c:v>33699</c:v>
                </c:pt>
                <c:pt idx="54">
                  <c:v>33702</c:v>
                </c:pt>
                <c:pt idx="55">
                  <c:v>33706</c:v>
                </c:pt>
                <c:pt idx="56">
                  <c:v>33709</c:v>
                </c:pt>
                <c:pt idx="57">
                  <c:v>33713</c:v>
                </c:pt>
                <c:pt idx="58">
                  <c:v>34122</c:v>
                </c:pt>
                <c:pt idx="59">
                  <c:v>34162</c:v>
                </c:pt>
                <c:pt idx="60">
                  <c:v>34189</c:v>
                </c:pt>
                <c:pt idx="61">
                  <c:v>34206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2-492D-9C55-25E0825F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06607"/>
        <c:axId val="1166209935"/>
      </c:scatterChart>
      <c:valAx>
        <c:axId val="11662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6209935"/>
        <c:crosses val="autoZero"/>
        <c:crossBetween val="midCat"/>
      </c:valAx>
      <c:valAx>
        <c:axId val="11662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620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Evolución - totales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covidecu!$B$1</c:f>
              <c:strCache>
                <c:ptCount val="1"/>
                <c:pt idx="0">
                  <c:v>positivas_total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1621562541328814E-2"/>
                  <c:y val="0.29981627296587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val>
            <c:numRef>
              <c:f>covidecu!$B$2:$B$63</c:f>
              <c:numCache>
                <c:formatCode>General</c:formatCode>
                <c:ptCount val="62"/>
                <c:pt idx="0">
                  <c:v>623307</c:v>
                </c:pt>
                <c:pt idx="1">
                  <c:v>623444</c:v>
                </c:pt>
                <c:pt idx="2">
                  <c:v>623737</c:v>
                </c:pt>
                <c:pt idx="3">
                  <c:v>624308</c:v>
                </c:pt>
                <c:pt idx="4">
                  <c:v>624903</c:v>
                </c:pt>
                <c:pt idx="5">
                  <c:v>625504</c:v>
                </c:pt>
                <c:pt idx="6">
                  <c:v>625774</c:v>
                </c:pt>
                <c:pt idx="7">
                  <c:v>626156</c:v>
                </c:pt>
                <c:pt idx="8">
                  <c:v>626319</c:v>
                </c:pt>
                <c:pt idx="9">
                  <c:v>627022</c:v>
                </c:pt>
                <c:pt idx="10">
                  <c:v>627963</c:v>
                </c:pt>
                <c:pt idx="11">
                  <c:v>629142</c:v>
                </c:pt>
                <c:pt idx="12">
                  <c:v>630229</c:v>
                </c:pt>
                <c:pt idx="13">
                  <c:v>631677</c:v>
                </c:pt>
                <c:pt idx="14">
                  <c:v>632772</c:v>
                </c:pt>
                <c:pt idx="15">
                  <c:v>633713</c:v>
                </c:pt>
                <c:pt idx="16">
                  <c:v>634647</c:v>
                </c:pt>
                <c:pt idx="17">
                  <c:v>635606</c:v>
                </c:pt>
                <c:pt idx="18">
                  <c:v>637281</c:v>
                </c:pt>
                <c:pt idx="19">
                  <c:v>639341</c:v>
                </c:pt>
                <c:pt idx="20">
                  <c:v>641059</c:v>
                </c:pt>
                <c:pt idx="21">
                  <c:v>641699</c:v>
                </c:pt>
                <c:pt idx="22">
                  <c:v>642190</c:v>
                </c:pt>
                <c:pt idx="23">
                  <c:v>643129</c:v>
                </c:pt>
                <c:pt idx="24">
                  <c:v>644086</c:v>
                </c:pt>
                <c:pt idx="25">
                  <c:v>645496</c:v>
                </c:pt>
                <c:pt idx="26">
                  <c:v>646623</c:v>
                </c:pt>
                <c:pt idx="27">
                  <c:v>647782</c:v>
                </c:pt>
                <c:pt idx="28">
                  <c:v>648482</c:v>
                </c:pt>
                <c:pt idx="29">
                  <c:v>648953</c:v>
                </c:pt>
                <c:pt idx="30">
                  <c:v>649748</c:v>
                </c:pt>
                <c:pt idx="31">
                  <c:v>650691</c:v>
                </c:pt>
                <c:pt idx="32">
                  <c:v>651557</c:v>
                </c:pt>
                <c:pt idx="33">
                  <c:v>652604</c:v>
                </c:pt>
                <c:pt idx="34">
                  <c:v>653770</c:v>
                </c:pt>
                <c:pt idx="35">
                  <c:v>654182</c:v>
                </c:pt>
                <c:pt idx="36">
                  <c:v>654438</c:v>
                </c:pt>
                <c:pt idx="37">
                  <c:v>655767</c:v>
                </c:pt>
                <c:pt idx="38">
                  <c:v>656624</c:v>
                </c:pt>
                <c:pt idx="39">
                  <c:v>658290</c:v>
                </c:pt>
                <c:pt idx="40">
                  <c:v>659710</c:v>
                </c:pt>
                <c:pt idx="41">
                  <c:v>660587</c:v>
                </c:pt>
                <c:pt idx="42">
                  <c:v>660900</c:v>
                </c:pt>
                <c:pt idx="43">
                  <c:v>661684</c:v>
                </c:pt>
                <c:pt idx="44">
                  <c:v>663001</c:v>
                </c:pt>
                <c:pt idx="45">
                  <c:v>664836</c:v>
                </c:pt>
                <c:pt idx="46">
                  <c:v>666542</c:v>
                </c:pt>
                <c:pt idx="47">
                  <c:v>668921</c:v>
                </c:pt>
                <c:pt idx="48">
                  <c:v>671038</c:v>
                </c:pt>
                <c:pt idx="49">
                  <c:v>671853</c:v>
                </c:pt>
                <c:pt idx="50">
                  <c:v>672622</c:v>
                </c:pt>
                <c:pt idx="51">
                  <c:v>673935</c:v>
                </c:pt>
                <c:pt idx="52">
                  <c:v>676847</c:v>
                </c:pt>
                <c:pt idx="53">
                  <c:v>679630</c:v>
                </c:pt>
                <c:pt idx="54">
                  <c:v>681091</c:v>
                </c:pt>
                <c:pt idx="55">
                  <c:v>684153</c:v>
                </c:pt>
                <c:pt idx="56">
                  <c:v>687460</c:v>
                </c:pt>
                <c:pt idx="57">
                  <c:v>689460</c:v>
                </c:pt>
                <c:pt idx="58">
                  <c:v>699286</c:v>
                </c:pt>
                <c:pt idx="59">
                  <c:v>710490</c:v>
                </c:pt>
                <c:pt idx="60">
                  <c:v>715862</c:v>
                </c:pt>
                <c:pt idx="61">
                  <c:v>725724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F-4EFB-8F32-28489076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72111"/>
        <c:axId val="1115469615"/>
      </c:lineChart>
      <c:lineChart>
        <c:grouping val="standard"/>
        <c:varyColors val="0"/>
        <c:ser>
          <c:idx val="1"/>
          <c:order val="1"/>
          <c:tx>
            <c:strRef>
              <c:f>covidecu!$D$1</c:f>
              <c:strCache>
                <c:ptCount val="1"/>
                <c:pt idx="0">
                  <c:v>muertes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covidecu!$D$2:$D$63</c:f>
              <c:numCache>
                <c:formatCode>General</c:formatCode>
                <c:ptCount val="62"/>
                <c:pt idx="0">
                  <c:v>33088</c:v>
                </c:pt>
                <c:pt idx="1">
                  <c:v>33089</c:v>
                </c:pt>
                <c:pt idx="2">
                  <c:v>33098</c:v>
                </c:pt>
                <c:pt idx="3">
                  <c:v>33106</c:v>
                </c:pt>
                <c:pt idx="4">
                  <c:v>33112</c:v>
                </c:pt>
                <c:pt idx="5">
                  <c:v>33121</c:v>
                </c:pt>
                <c:pt idx="6">
                  <c:v>33125</c:v>
                </c:pt>
                <c:pt idx="7">
                  <c:v>33125</c:v>
                </c:pt>
                <c:pt idx="8">
                  <c:v>33128</c:v>
                </c:pt>
                <c:pt idx="9">
                  <c:v>33131</c:v>
                </c:pt>
                <c:pt idx="10">
                  <c:v>33144</c:v>
                </c:pt>
                <c:pt idx="11">
                  <c:v>33167</c:v>
                </c:pt>
                <c:pt idx="12">
                  <c:v>33185</c:v>
                </c:pt>
                <c:pt idx="13">
                  <c:v>33219</c:v>
                </c:pt>
                <c:pt idx="14">
                  <c:v>33234</c:v>
                </c:pt>
                <c:pt idx="15">
                  <c:v>33250</c:v>
                </c:pt>
                <c:pt idx="16">
                  <c:v>33296</c:v>
                </c:pt>
                <c:pt idx="17">
                  <c:v>33315</c:v>
                </c:pt>
                <c:pt idx="18">
                  <c:v>33365</c:v>
                </c:pt>
                <c:pt idx="19">
                  <c:v>33447</c:v>
                </c:pt>
                <c:pt idx="20">
                  <c:v>33484</c:v>
                </c:pt>
                <c:pt idx="21">
                  <c:v>33484</c:v>
                </c:pt>
                <c:pt idx="22">
                  <c:v>33488</c:v>
                </c:pt>
                <c:pt idx="23">
                  <c:v>33494</c:v>
                </c:pt>
                <c:pt idx="24">
                  <c:v>33498</c:v>
                </c:pt>
                <c:pt idx="25">
                  <c:v>33507</c:v>
                </c:pt>
                <c:pt idx="26">
                  <c:v>33548</c:v>
                </c:pt>
                <c:pt idx="27">
                  <c:v>33558</c:v>
                </c:pt>
                <c:pt idx="28">
                  <c:v>33561</c:v>
                </c:pt>
                <c:pt idx="29">
                  <c:v>33562</c:v>
                </c:pt>
                <c:pt idx="30">
                  <c:v>33570</c:v>
                </c:pt>
                <c:pt idx="31">
                  <c:v>33581</c:v>
                </c:pt>
                <c:pt idx="32">
                  <c:v>33586</c:v>
                </c:pt>
                <c:pt idx="33">
                  <c:v>33593</c:v>
                </c:pt>
                <c:pt idx="34">
                  <c:v>33597</c:v>
                </c:pt>
                <c:pt idx="35">
                  <c:v>33597</c:v>
                </c:pt>
                <c:pt idx="36">
                  <c:v>33614</c:v>
                </c:pt>
                <c:pt idx="37">
                  <c:v>33624</c:v>
                </c:pt>
                <c:pt idx="38">
                  <c:v>33634</c:v>
                </c:pt>
                <c:pt idx="39">
                  <c:v>33641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33656</c:v>
                </c:pt>
                <c:pt idx="45">
                  <c:v>33669</c:v>
                </c:pt>
                <c:pt idx="46">
                  <c:v>33672</c:v>
                </c:pt>
                <c:pt idx="47">
                  <c:v>33681</c:v>
                </c:pt>
                <c:pt idx="48">
                  <c:v>33682</c:v>
                </c:pt>
                <c:pt idx="49">
                  <c:v>33683</c:v>
                </c:pt>
                <c:pt idx="50">
                  <c:v>33686</c:v>
                </c:pt>
                <c:pt idx="51">
                  <c:v>33690</c:v>
                </c:pt>
                <c:pt idx="52">
                  <c:v>33699</c:v>
                </c:pt>
                <c:pt idx="53">
                  <c:v>33699</c:v>
                </c:pt>
                <c:pt idx="54">
                  <c:v>33702</c:v>
                </c:pt>
                <c:pt idx="55">
                  <c:v>33706</c:v>
                </c:pt>
                <c:pt idx="56">
                  <c:v>33709</c:v>
                </c:pt>
                <c:pt idx="57">
                  <c:v>33713</c:v>
                </c:pt>
                <c:pt idx="58">
                  <c:v>34122</c:v>
                </c:pt>
                <c:pt idx="59">
                  <c:v>34162</c:v>
                </c:pt>
                <c:pt idx="60">
                  <c:v>34189</c:v>
                </c:pt>
                <c:pt idx="61">
                  <c:v>34206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F-4EFB-8F32-28489076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00367"/>
        <c:axId val="1166210767"/>
      </c:lineChart>
      <c:catAx>
        <c:axId val="111547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5469615"/>
        <c:crosses val="autoZero"/>
        <c:auto val="1"/>
        <c:lblAlgn val="ctr"/>
        <c:lblOffset val="100"/>
        <c:noMultiLvlLbl val="0"/>
      </c:catAx>
      <c:valAx>
        <c:axId val="11154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5472111"/>
        <c:crosses val="autoZero"/>
        <c:crossBetween val="between"/>
      </c:valAx>
      <c:valAx>
        <c:axId val="1166210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66200367"/>
        <c:crosses val="max"/>
        <c:crossBetween val="between"/>
      </c:valAx>
      <c:catAx>
        <c:axId val="116620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116621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muertes vs.</a:t>
            </a:r>
            <a:r>
              <a:rPr lang="en-US" baseline="0"/>
              <a:t> casos - precovid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covidecu!$D$1</c:f>
              <c:strCache>
                <c:ptCount val="1"/>
                <c:pt idx="0">
                  <c:v>muertes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covidecu!$B$2:$B$31</c:f>
              <c:numCache>
                <c:formatCode>General</c:formatCode>
                <c:ptCount val="30"/>
                <c:pt idx="0">
                  <c:v>623307</c:v>
                </c:pt>
                <c:pt idx="1">
                  <c:v>623444</c:v>
                </c:pt>
                <c:pt idx="2">
                  <c:v>623737</c:v>
                </c:pt>
                <c:pt idx="3">
                  <c:v>624308</c:v>
                </c:pt>
                <c:pt idx="4">
                  <c:v>624903</c:v>
                </c:pt>
                <c:pt idx="5">
                  <c:v>625504</c:v>
                </c:pt>
                <c:pt idx="6">
                  <c:v>625774</c:v>
                </c:pt>
                <c:pt idx="7">
                  <c:v>626156</c:v>
                </c:pt>
                <c:pt idx="8">
                  <c:v>626319</c:v>
                </c:pt>
                <c:pt idx="9">
                  <c:v>627022</c:v>
                </c:pt>
                <c:pt idx="10">
                  <c:v>627963</c:v>
                </c:pt>
                <c:pt idx="11">
                  <c:v>629142</c:v>
                </c:pt>
                <c:pt idx="12">
                  <c:v>630229</c:v>
                </c:pt>
                <c:pt idx="13">
                  <c:v>631677</c:v>
                </c:pt>
                <c:pt idx="14">
                  <c:v>632772</c:v>
                </c:pt>
                <c:pt idx="15">
                  <c:v>633713</c:v>
                </c:pt>
                <c:pt idx="16">
                  <c:v>634647</c:v>
                </c:pt>
                <c:pt idx="17">
                  <c:v>635606</c:v>
                </c:pt>
                <c:pt idx="18">
                  <c:v>637281</c:v>
                </c:pt>
                <c:pt idx="19">
                  <c:v>639341</c:v>
                </c:pt>
                <c:pt idx="20">
                  <c:v>641059</c:v>
                </c:pt>
                <c:pt idx="21">
                  <c:v>641699</c:v>
                </c:pt>
                <c:pt idx="22">
                  <c:v>642190</c:v>
                </c:pt>
                <c:pt idx="23">
                  <c:v>643129</c:v>
                </c:pt>
                <c:pt idx="24">
                  <c:v>644086</c:v>
                </c:pt>
                <c:pt idx="25">
                  <c:v>645496</c:v>
                </c:pt>
                <c:pt idx="26">
                  <c:v>646623</c:v>
                </c:pt>
                <c:pt idx="27">
                  <c:v>647782</c:v>
                </c:pt>
                <c:pt idx="28">
                  <c:v>648482</c:v>
                </c:pt>
                <c:pt idx="29">
                  <c:v>648953</c:v>
                </c:pt>
              </c:numCache>
            </c:numRef>
          </c:xVal>
          <c:yVal>
            <c:numRef>
              <c:f>covidecu!$D$2:$D$31</c:f>
              <c:numCache>
                <c:formatCode>General</c:formatCode>
                <c:ptCount val="30"/>
                <c:pt idx="0">
                  <c:v>33088</c:v>
                </c:pt>
                <c:pt idx="1">
                  <c:v>33089</c:v>
                </c:pt>
                <c:pt idx="2">
                  <c:v>33098</c:v>
                </c:pt>
                <c:pt idx="3">
                  <c:v>33106</c:v>
                </c:pt>
                <c:pt idx="4">
                  <c:v>33112</c:v>
                </c:pt>
                <c:pt idx="5">
                  <c:v>33121</c:v>
                </c:pt>
                <c:pt idx="6">
                  <c:v>33125</c:v>
                </c:pt>
                <c:pt idx="7">
                  <c:v>33125</c:v>
                </c:pt>
                <c:pt idx="8">
                  <c:v>33128</c:v>
                </c:pt>
                <c:pt idx="9">
                  <c:v>33131</c:v>
                </c:pt>
                <c:pt idx="10">
                  <c:v>33144</c:v>
                </c:pt>
                <c:pt idx="11">
                  <c:v>33167</c:v>
                </c:pt>
                <c:pt idx="12">
                  <c:v>33185</c:v>
                </c:pt>
                <c:pt idx="13">
                  <c:v>33219</c:v>
                </c:pt>
                <c:pt idx="14">
                  <c:v>33234</c:v>
                </c:pt>
                <c:pt idx="15">
                  <c:v>33250</c:v>
                </c:pt>
                <c:pt idx="16">
                  <c:v>33296</c:v>
                </c:pt>
                <c:pt idx="17">
                  <c:v>33315</c:v>
                </c:pt>
                <c:pt idx="18">
                  <c:v>33365</c:v>
                </c:pt>
                <c:pt idx="19">
                  <c:v>33447</c:v>
                </c:pt>
                <c:pt idx="20">
                  <c:v>33484</c:v>
                </c:pt>
                <c:pt idx="21">
                  <c:v>33484</c:v>
                </c:pt>
                <c:pt idx="22">
                  <c:v>33488</c:v>
                </c:pt>
                <c:pt idx="23">
                  <c:v>33494</c:v>
                </c:pt>
                <c:pt idx="24">
                  <c:v>33498</c:v>
                </c:pt>
                <c:pt idx="25">
                  <c:v>33507</c:v>
                </c:pt>
                <c:pt idx="26">
                  <c:v>33548</c:v>
                </c:pt>
                <c:pt idx="27">
                  <c:v>33558</c:v>
                </c:pt>
                <c:pt idx="28">
                  <c:v>33561</c:v>
                </c:pt>
                <c:pt idx="29">
                  <c:v>33562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A-48CA-9D45-1ED4857F36E3}"/>
            </c:ext>
          </c:extLst>
        </c:ser>
        <c:ser>
          <c:idx val="0"/>
          <c:order val="1"/>
          <c:tx>
            <c:strRef>
              <c:f>covidecu!$D$1</c:f>
              <c:strCache>
                <c:ptCount val="1"/>
                <c:pt idx="0">
                  <c:v>muertes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covidecu!$B$2:$B$31</c:f>
              <c:numCache>
                <c:formatCode>General</c:formatCode>
                <c:ptCount val="30"/>
                <c:pt idx="0">
                  <c:v>623307</c:v>
                </c:pt>
                <c:pt idx="1">
                  <c:v>623444</c:v>
                </c:pt>
                <c:pt idx="2">
                  <c:v>623737</c:v>
                </c:pt>
                <c:pt idx="3">
                  <c:v>624308</c:v>
                </c:pt>
                <c:pt idx="4">
                  <c:v>624903</c:v>
                </c:pt>
                <c:pt idx="5">
                  <c:v>625504</c:v>
                </c:pt>
                <c:pt idx="6">
                  <c:v>625774</c:v>
                </c:pt>
                <c:pt idx="7">
                  <c:v>626156</c:v>
                </c:pt>
                <c:pt idx="8">
                  <c:v>626319</c:v>
                </c:pt>
                <c:pt idx="9">
                  <c:v>627022</c:v>
                </c:pt>
                <c:pt idx="10">
                  <c:v>627963</c:v>
                </c:pt>
                <c:pt idx="11">
                  <c:v>629142</c:v>
                </c:pt>
                <c:pt idx="12">
                  <c:v>630229</c:v>
                </c:pt>
                <c:pt idx="13">
                  <c:v>631677</c:v>
                </c:pt>
                <c:pt idx="14">
                  <c:v>632772</c:v>
                </c:pt>
                <c:pt idx="15">
                  <c:v>633713</c:v>
                </c:pt>
                <c:pt idx="16">
                  <c:v>634647</c:v>
                </c:pt>
                <c:pt idx="17">
                  <c:v>635606</c:v>
                </c:pt>
                <c:pt idx="18">
                  <c:v>637281</c:v>
                </c:pt>
                <c:pt idx="19">
                  <c:v>639341</c:v>
                </c:pt>
                <c:pt idx="20">
                  <c:v>641059</c:v>
                </c:pt>
                <c:pt idx="21">
                  <c:v>641699</c:v>
                </c:pt>
                <c:pt idx="22">
                  <c:v>642190</c:v>
                </c:pt>
                <c:pt idx="23">
                  <c:v>643129</c:v>
                </c:pt>
                <c:pt idx="24">
                  <c:v>644086</c:v>
                </c:pt>
                <c:pt idx="25">
                  <c:v>645496</c:v>
                </c:pt>
                <c:pt idx="26">
                  <c:v>646623</c:v>
                </c:pt>
                <c:pt idx="27">
                  <c:v>647782</c:v>
                </c:pt>
                <c:pt idx="28">
                  <c:v>648482</c:v>
                </c:pt>
                <c:pt idx="29">
                  <c:v>648953</c:v>
                </c:pt>
              </c:numCache>
            </c:numRef>
          </c:xVal>
          <c:yVal>
            <c:numRef>
              <c:f>covidecu!$D$2:$D$31</c:f>
              <c:numCache>
                <c:formatCode>General</c:formatCode>
                <c:ptCount val="30"/>
                <c:pt idx="0">
                  <c:v>33088</c:v>
                </c:pt>
                <c:pt idx="1">
                  <c:v>33089</c:v>
                </c:pt>
                <c:pt idx="2">
                  <c:v>33098</c:v>
                </c:pt>
                <c:pt idx="3">
                  <c:v>33106</c:v>
                </c:pt>
                <c:pt idx="4">
                  <c:v>33112</c:v>
                </c:pt>
                <c:pt idx="5">
                  <c:v>33121</c:v>
                </c:pt>
                <c:pt idx="6">
                  <c:v>33125</c:v>
                </c:pt>
                <c:pt idx="7">
                  <c:v>33125</c:v>
                </c:pt>
                <c:pt idx="8">
                  <c:v>33128</c:v>
                </c:pt>
                <c:pt idx="9">
                  <c:v>33131</c:v>
                </c:pt>
                <c:pt idx="10">
                  <c:v>33144</c:v>
                </c:pt>
                <c:pt idx="11">
                  <c:v>33167</c:v>
                </c:pt>
                <c:pt idx="12">
                  <c:v>33185</c:v>
                </c:pt>
                <c:pt idx="13">
                  <c:v>33219</c:v>
                </c:pt>
                <c:pt idx="14">
                  <c:v>33234</c:v>
                </c:pt>
                <c:pt idx="15">
                  <c:v>33250</c:v>
                </c:pt>
                <c:pt idx="16">
                  <c:v>33296</c:v>
                </c:pt>
                <c:pt idx="17">
                  <c:v>33315</c:v>
                </c:pt>
                <c:pt idx="18">
                  <c:v>33365</c:v>
                </c:pt>
                <c:pt idx="19">
                  <c:v>33447</c:v>
                </c:pt>
                <c:pt idx="20">
                  <c:v>33484</c:v>
                </c:pt>
                <c:pt idx="21">
                  <c:v>33484</c:v>
                </c:pt>
                <c:pt idx="22">
                  <c:v>33488</c:v>
                </c:pt>
                <c:pt idx="23">
                  <c:v>33494</c:v>
                </c:pt>
                <c:pt idx="24">
                  <c:v>33498</c:v>
                </c:pt>
                <c:pt idx="25">
                  <c:v>33507</c:v>
                </c:pt>
                <c:pt idx="26">
                  <c:v>33548</c:v>
                </c:pt>
                <c:pt idx="27">
                  <c:v>33558</c:v>
                </c:pt>
                <c:pt idx="28">
                  <c:v>33561</c:v>
                </c:pt>
                <c:pt idx="29">
                  <c:v>33562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A-48CA-9D45-1ED4857F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05103"/>
        <c:axId val="1225806351"/>
      </c:scatterChart>
      <c:valAx>
        <c:axId val="12258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5806351"/>
        <c:crosses val="autoZero"/>
        <c:crossBetween val="midCat"/>
      </c:valAx>
      <c:valAx>
        <c:axId val="12258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580510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muertes vs.</a:t>
            </a:r>
            <a:r>
              <a:rPr lang="en-US" baseline="0"/>
              <a:t> casos - postcovid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175634295713034"/>
                  <c:y val="0.11348607465733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covidecu!$B$32:$B$63</c:f>
              <c:numCache>
                <c:formatCode>General</c:formatCode>
                <c:ptCount val="32"/>
                <c:pt idx="0">
                  <c:v>649748</c:v>
                </c:pt>
                <c:pt idx="1">
                  <c:v>650691</c:v>
                </c:pt>
                <c:pt idx="2">
                  <c:v>651557</c:v>
                </c:pt>
                <c:pt idx="3">
                  <c:v>652604</c:v>
                </c:pt>
                <c:pt idx="4">
                  <c:v>653770</c:v>
                </c:pt>
                <c:pt idx="5">
                  <c:v>654182</c:v>
                </c:pt>
                <c:pt idx="6">
                  <c:v>654438</c:v>
                </c:pt>
                <c:pt idx="7">
                  <c:v>655767</c:v>
                </c:pt>
                <c:pt idx="8">
                  <c:v>656624</c:v>
                </c:pt>
                <c:pt idx="9">
                  <c:v>658290</c:v>
                </c:pt>
                <c:pt idx="10">
                  <c:v>659710</c:v>
                </c:pt>
                <c:pt idx="11">
                  <c:v>660587</c:v>
                </c:pt>
                <c:pt idx="12">
                  <c:v>660900</c:v>
                </c:pt>
                <c:pt idx="13">
                  <c:v>661684</c:v>
                </c:pt>
                <c:pt idx="14">
                  <c:v>663001</c:v>
                </c:pt>
                <c:pt idx="15">
                  <c:v>664836</c:v>
                </c:pt>
                <c:pt idx="16">
                  <c:v>666542</c:v>
                </c:pt>
                <c:pt idx="17">
                  <c:v>668921</c:v>
                </c:pt>
                <c:pt idx="18">
                  <c:v>671038</c:v>
                </c:pt>
                <c:pt idx="19">
                  <c:v>671853</c:v>
                </c:pt>
                <c:pt idx="20">
                  <c:v>672622</c:v>
                </c:pt>
                <c:pt idx="21">
                  <c:v>673935</c:v>
                </c:pt>
                <c:pt idx="22">
                  <c:v>676847</c:v>
                </c:pt>
                <c:pt idx="23">
                  <c:v>679630</c:v>
                </c:pt>
                <c:pt idx="24">
                  <c:v>681091</c:v>
                </c:pt>
                <c:pt idx="25">
                  <c:v>684153</c:v>
                </c:pt>
                <c:pt idx="26">
                  <c:v>687460</c:v>
                </c:pt>
                <c:pt idx="27">
                  <c:v>689460</c:v>
                </c:pt>
                <c:pt idx="28">
                  <c:v>699286</c:v>
                </c:pt>
                <c:pt idx="29">
                  <c:v>710490</c:v>
                </c:pt>
                <c:pt idx="30">
                  <c:v>715862</c:v>
                </c:pt>
                <c:pt idx="31">
                  <c:v>725724</c:v>
                </c:pt>
              </c:numCache>
            </c:numRef>
          </c:xVal>
          <c:yVal>
            <c:numRef>
              <c:f>covidecu!$D$32:$D$63</c:f>
              <c:numCache>
                <c:formatCode>General</c:formatCode>
                <c:ptCount val="32"/>
                <c:pt idx="0">
                  <c:v>33570</c:v>
                </c:pt>
                <c:pt idx="1">
                  <c:v>33581</c:v>
                </c:pt>
                <c:pt idx="2">
                  <c:v>33586</c:v>
                </c:pt>
                <c:pt idx="3">
                  <c:v>33593</c:v>
                </c:pt>
                <c:pt idx="4">
                  <c:v>33597</c:v>
                </c:pt>
                <c:pt idx="5">
                  <c:v>33597</c:v>
                </c:pt>
                <c:pt idx="6">
                  <c:v>33614</c:v>
                </c:pt>
                <c:pt idx="7">
                  <c:v>33624</c:v>
                </c:pt>
                <c:pt idx="8">
                  <c:v>33634</c:v>
                </c:pt>
                <c:pt idx="9">
                  <c:v>33641</c:v>
                </c:pt>
                <c:pt idx="10">
                  <c:v>33647</c:v>
                </c:pt>
                <c:pt idx="11">
                  <c:v>33648</c:v>
                </c:pt>
                <c:pt idx="12">
                  <c:v>33649</c:v>
                </c:pt>
                <c:pt idx="13">
                  <c:v>33650</c:v>
                </c:pt>
                <c:pt idx="14">
                  <c:v>33656</c:v>
                </c:pt>
                <c:pt idx="15">
                  <c:v>33669</c:v>
                </c:pt>
                <c:pt idx="16">
                  <c:v>33672</c:v>
                </c:pt>
                <c:pt idx="17">
                  <c:v>33681</c:v>
                </c:pt>
                <c:pt idx="18">
                  <c:v>33682</c:v>
                </c:pt>
                <c:pt idx="19">
                  <c:v>33683</c:v>
                </c:pt>
                <c:pt idx="20">
                  <c:v>33686</c:v>
                </c:pt>
                <c:pt idx="21">
                  <c:v>33690</c:v>
                </c:pt>
                <c:pt idx="22">
                  <c:v>33699</c:v>
                </c:pt>
                <c:pt idx="23">
                  <c:v>33699</c:v>
                </c:pt>
                <c:pt idx="24">
                  <c:v>33702</c:v>
                </c:pt>
                <c:pt idx="25">
                  <c:v>33706</c:v>
                </c:pt>
                <c:pt idx="26">
                  <c:v>33709</c:v>
                </c:pt>
                <c:pt idx="27">
                  <c:v>33713</c:v>
                </c:pt>
                <c:pt idx="28">
                  <c:v>34122</c:v>
                </c:pt>
                <c:pt idx="29">
                  <c:v>34162</c:v>
                </c:pt>
                <c:pt idx="30">
                  <c:v>34189</c:v>
                </c:pt>
                <c:pt idx="31">
                  <c:v>34206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D-4B04-BC48-8C7B0BC2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05103"/>
        <c:axId val="1225806351"/>
      </c:scatterChart>
      <c:valAx>
        <c:axId val="12258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5806351"/>
        <c:crosses val="autoZero"/>
        <c:crossBetween val="midCat"/>
      </c:valAx>
      <c:valAx>
        <c:axId val="12258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58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Evolución dos</a:t>
            </a:r>
            <a:r>
              <a:rPr lang="es-EC" baseline="0"/>
              <a:t> períodos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 ómicron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40857392825898E-3"/>
                  <c:y val="0.11272273257509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val>
            <c:numRef>
              <c:f>covidecu!$B$2:$B$31</c:f>
              <c:numCache>
                <c:formatCode>General</c:formatCode>
                <c:ptCount val="30"/>
                <c:pt idx="0">
                  <c:v>623307</c:v>
                </c:pt>
                <c:pt idx="1">
                  <c:v>623444</c:v>
                </c:pt>
                <c:pt idx="2">
                  <c:v>623737</c:v>
                </c:pt>
                <c:pt idx="3">
                  <c:v>624308</c:v>
                </c:pt>
                <c:pt idx="4">
                  <c:v>624903</c:v>
                </c:pt>
                <c:pt idx="5">
                  <c:v>625504</c:v>
                </c:pt>
                <c:pt idx="6">
                  <c:v>625774</c:v>
                </c:pt>
                <c:pt idx="7">
                  <c:v>626156</c:v>
                </c:pt>
                <c:pt idx="8">
                  <c:v>626319</c:v>
                </c:pt>
                <c:pt idx="9">
                  <c:v>627022</c:v>
                </c:pt>
                <c:pt idx="10">
                  <c:v>627963</c:v>
                </c:pt>
                <c:pt idx="11">
                  <c:v>629142</c:v>
                </c:pt>
                <c:pt idx="12">
                  <c:v>630229</c:v>
                </c:pt>
                <c:pt idx="13">
                  <c:v>631677</c:v>
                </c:pt>
                <c:pt idx="14">
                  <c:v>632772</c:v>
                </c:pt>
                <c:pt idx="15">
                  <c:v>633713</c:v>
                </c:pt>
                <c:pt idx="16">
                  <c:v>634647</c:v>
                </c:pt>
                <c:pt idx="17">
                  <c:v>635606</c:v>
                </c:pt>
                <c:pt idx="18">
                  <c:v>637281</c:v>
                </c:pt>
                <c:pt idx="19">
                  <c:v>639341</c:v>
                </c:pt>
                <c:pt idx="20">
                  <c:v>641059</c:v>
                </c:pt>
                <c:pt idx="21">
                  <c:v>641699</c:v>
                </c:pt>
                <c:pt idx="22">
                  <c:v>642190</c:v>
                </c:pt>
                <c:pt idx="23">
                  <c:v>643129</c:v>
                </c:pt>
                <c:pt idx="24">
                  <c:v>644086</c:v>
                </c:pt>
                <c:pt idx="25">
                  <c:v>645496</c:v>
                </c:pt>
                <c:pt idx="26">
                  <c:v>646623</c:v>
                </c:pt>
                <c:pt idx="27">
                  <c:v>647782</c:v>
                </c:pt>
                <c:pt idx="28">
                  <c:v>648482</c:v>
                </c:pt>
                <c:pt idx="29">
                  <c:v>648953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0-457C-BBA2-D6F8AC324B5A}"/>
            </c:ext>
          </c:extLst>
        </c:ser>
        <c:ser>
          <c:idx val="1"/>
          <c:order val="1"/>
          <c:tx>
            <c:v>Post ómicron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793438320209973"/>
                  <c:y val="7.4780183727034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val>
            <c:numRef>
              <c:f>covidecu!$B$32:$B$63</c:f>
              <c:numCache>
                <c:formatCode>General</c:formatCode>
                <c:ptCount val="32"/>
                <c:pt idx="0">
                  <c:v>649748</c:v>
                </c:pt>
                <c:pt idx="1">
                  <c:v>650691</c:v>
                </c:pt>
                <c:pt idx="2">
                  <c:v>651557</c:v>
                </c:pt>
                <c:pt idx="3">
                  <c:v>652604</c:v>
                </c:pt>
                <c:pt idx="4">
                  <c:v>653770</c:v>
                </c:pt>
                <c:pt idx="5">
                  <c:v>654182</c:v>
                </c:pt>
                <c:pt idx="6">
                  <c:v>654438</c:v>
                </c:pt>
                <c:pt idx="7">
                  <c:v>655767</c:v>
                </c:pt>
                <c:pt idx="8">
                  <c:v>656624</c:v>
                </c:pt>
                <c:pt idx="9">
                  <c:v>658290</c:v>
                </c:pt>
                <c:pt idx="10">
                  <c:v>659710</c:v>
                </c:pt>
                <c:pt idx="11">
                  <c:v>660587</c:v>
                </c:pt>
                <c:pt idx="12">
                  <c:v>660900</c:v>
                </c:pt>
                <c:pt idx="13">
                  <c:v>661684</c:v>
                </c:pt>
                <c:pt idx="14">
                  <c:v>663001</c:v>
                </c:pt>
                <c:pt idx="15">
                  <c:v>664836</c:v>
                </c:pt>
                <c:pt idx="16">
                  <c:v>666542</c:v>
                </c:pt>
                <c:pt idx="17">
                  <c:v>668921</c:v>
                </c:pt>
                <c:pt idx="18">
                  <c:v>671038</c:v>
                </c:pt>
                <c:pt idx="19">
                  <c:v>671853</c:v>
                </c:pt>
                <c:pt idx="20">
                  <c:v>672622</c:v>
                </c:pt>
                <c:pt idx="21">
                  <c:v>673935</c:v>
                </c:pt>
                <c:pt idx="22">
                  <c:v>676847</c:v>
                </c:pt>
                <c:pt idx="23">
                  <c:v>679630</c:v>
                </c:pt>
                <c:pt idx="24">
                  <c:v>681091</c:v>
                </c:pt>
                <c:pt idx="25">
                  <c:v>684153</c:v>
                </c:pt>
                <c:pt idx="26">
                  <c:v>687460</c:v>
                </c:pt>
                <c:pt idx="27">
                  <c:v>689460</c:v>
                </c:pt>
                <c:pt idx="28">
                  <c:v>699286</c:v>
                </c:pt>
                <c:pt idx="29">
                  <c:v>710490</c:v>
                </c:pt>
                <c:pt idx="30">
                  <c:v>715862</c:v>
                </c:pt>
                <c:pt idx="31">
                  <c:v>725724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0-457C-BBA2-D6F8AC32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71183"/>
        <c:axId val="1276372847"/>
      </c:lineChart>
      <c:catAx>
        <c:axId val="127637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6372847"/>
        <c:crosses val="autoZero"/>
        <c:auto val="1"/>
        <c:lblAlgn val="ctr"/>
        <c:lblOffset val="100"/>
        <c:noMultiLvlLbl val="0"/>
      </c:catAx>
      <c:valAx>
        <c:axId val="12763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63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Proyección_total!$B$1</c:f>
              <c:strCache>
                <c:ptCount val="1"/>
                <c:pt idx="0">
                  <c:v>positivas_total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Proyección_total!$B$2:$B$79</c:f>
              <c:numCache>
                <c:formatCode>General</c:formatCode>
                <c:ptCount val="78"/>
                <c:pt idx="0">
                  <c:v>623307</c:v>
                </c:pt>
                <c:pt idx="1">
                  <c:v>623444</c:v>
                </c:pt>
                <c:pt idx="2">
                  <c:v>623737</c:v>
                </c:pt>
                <c:pt idx="3">
                  <c:v>624308</c:v>
                </c:pt>
                <c:pt idx="4">
                  <c:v>624903</c:v>
                </c:pt>
                <c:pt idx="5">
                  <c:v>625504</c:v>
                </c:pt>
                <c:pt idx="6">
                  <c:v>625774</c:v>
                </c:pt>
                <c:pt idx="7">
                  <c:v>626156</c:v>
                </c:pt>
                <c:pt idx="8">
                  <c:v>626319</c:v>
                </c:pt>
                <c:pt idx="9">
                  <c:v>627022</c:v>
                </c:pt>
                <c:pt idx="10">
                  <c:v>627963</c:v>
                </c:pt>
                <c:pt idx="11">
                  <c:v>629142</c:v>
                </c:pt>
                <c:pt idx="12">
                  <c:v>630229</c:v>
                </c:pt>
                <c:pt idx="13">
                  <c:v>631677</c:v>
                </c:pt>
                <c:pt idx="14">
                  <c:v>632772</c:v>
                </c:pt>
                <c:pt idx="15">
                  <c:v>633713</c:v>
                </c:pt>
                <c:pt idx="16">
                  <c:v>634647</c:v>
                </c:pt>
                <c:pt idx="17">
                  <c:v>635606</c:v>
                </c:pt>
                <c:pt idx="18">
                  <c:v>637281</c:v>
                </c:pt>
                <c:pt idx="19">
                  <c:v>639341</c:v>
                </c:pt>
                <c:pt idx="20">
                  <c:v>641059</c:v>
                </c:pt>
                <c:pt idx="21">
                  <c:v>641699</c:v>
                </c:pt>
                <c:pt idx="22">
                  <c:v>642190</c:v>
                </c:pt>
                <c:pt idx="23">
                  <c:v>643129</c:v>
                </c:pt>
                <c:pt idx="24">
                  <c:v>644086</c:v>
                </c:pt>
                <c:pt idx="25">
                  <c:v>645496</c:v>
                </c:pt>
                <c:pt idx="26">
                  <c:v>646623</c:v>
                </c:pt>
                <c:pt idx="27">
                  <c:v>647782</c:v>
                </c:pt>
                <c:pt idx="28">
                  <c:v>648482</c:v>
                </c:pt>
                <c:pt idx="29">
                  <c:v>648953</c:v>
                </c:pt>
                <c:pt idx="30">
                  <c:v>649748</c:v>
                </c:pt>
                <c:pt idx="31">
                  <c:v>650691</c:v>
                </c:pt>
                <c:pt idx="32">
                  <c:v>651557</c:v>
                </c:pt>
                <c:pt idx="33">
                  <c:v>652604</c:v>
                </c:pt>
                <c:pt idx="34">
                  <c:v>653770</c:v>
                </c:pt>
                <c:pt idx="35">
                  <c:v>654182</c:v>
                </c:pt>
                <c:pt idx="36">
                  <c:v>654438</c:v>
                </c:pt>
                <c:pt idx="37">
                  <c:v>655767</c:v>
                </c:pt>
                <c:pt idx="38">
                  <c:v>656624</c:v>
                </c:pt>
                <c:pt idx="39">
                  <c:v>658290</c:v>
                </c:pt>
                <c:pt idx="40">
                  <c:v>659710</c:v>
                </c:pt>
                <c:pt idx="41">
                  <c:v>660587</c:v>
                </c:pt>
                <c:pt idx="42">
                  <c:v>660900</c:v>
                </c:pt>
                <c:pt idx="43">
                  <c:v>661684</c:v>
                </c:pt>
                <c:pt idx="44">
                  <c:v>663001</c:v>
                </c:pt>
                <c:pt idx="45">
                  <c:v>664836</c:v>
                </c:pt>
                <c:pt idx="46">
                  <c:v>666542</c:v>
                </c:pt>
                <c:pt idx="47">
                  <c:v>668921</c:v>
                </c:pt>
                <c:pt idx="48">
                  <c:v>671038</c:v>
                </c:pt>
                <c:pt idx="49">
                  <c:v>671853</c:v>
                </c:pt>
                <c:pt idx="50">
                  <c:v>672622</c:v>
                </c:pt>
                <c:pt idx="51">
                  <c:v>673935</c:v>
                </c:pt>
                <c:pt idx="52">
                  <c:v>676847</c:v>
                </c:pt>
                <c:pt idx="53">
                  <c:v>679630</c:v>
                </c:pt>
                <c:pt idx="54">
                  <c:v>681091</c:v>
                </c:pt>
                <c:pt idx="55">
                  <c:v>684153</c:v>
                </c:pt>
                <c:pt idx="56">
                  <c:v>687460</c:v>
                </c:pt>
                <c:pt idx="57">
                  <c:v>689460</c:v>
                </c:pt>
                <c:pt idx="58">
                  <c:v>699286</c:v>
                </c:pt>
                <c:pt idx="59">
                  <c:v>710490</c:v>
                </c:pt>
                <c:pt idx="60">
                  <c:v>715862</c:v>
                </c:pt>
                <c:pt idx="61">
                  <c:v>725724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4-4C81-BD6C-BE4195BE0A26}"/>
            </c:ext>
          </c:extLst>
        </c:ser>
        <c:ser>
          <c:idx val="1"/>
          <c:order val="1"/>
          <c:tx>
            <c:strRef>
              <c:f>Proyección_total!$C$1</c:f>
              <c:strCache>
                <c:ptCount val="1"/>
                <c:pt idx="0">
                  <c:v>Previsión(positivas_total)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Proyección_total!$A$2:$A$79</c:f>
              <c:numCache>
                <c:formatCode>m/d/yyyy</c:formatCode>
                <c:ptCount val="78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</c:numCache>
            </c:numRef>
          </c:cat>
          <c:val>
            <c:numRef>
              <c:f>Proyección_total!$C$2:$C$79</c:f>
              <c:numCache>
                <c:formatCode>General</c:formatCode>
                <c:ptCount val="78"/>
                <c:pt idx="61">
                  <c:v>725724</c:v>
                </c:pt>
                <c:pt idx="62">
                  <c:v>726992.7167535444</c:v>
                </c:pt>
                <c:pt idx="63">
                  <c:v>728261.43350708869</c:v>
                </c:pt>
                <c:pt idx="64">
                  <c:v>729530.15026063309</c:v>
                </c:pt>
                <c:pt idx="65">
                  <c:v>730798.86701417738</c:v>
                </c:pt>
                <c:pt idx="66">
                  <c:v>732067.58376772178</c:v>
                </c:pt>
                <c:pt idx="67">
                  <c:v>733336.30052126618</c:v>
                </c:pt>
                <c:pt idx="68">
                  <c:v>734605.01727481047</c:v>
                </c:pt>
                <c:pt idx="69">
                  <c:v>735873.73402835487</c:v>
                </c:pt>
                <c:pt idx="70">
                  <c:v>737142.45078189927</c:v>
                </c:pt>
                <c:pt idx="71">
                  <c:v>738411.16753544356</c:v>
                </c:pt>
                <c:pt idx="72">
                  <c:v>739679.88428898796</c:v>
                </c:pt>
                <c:pt idx="73">
                  <c:v>740948.60104253225</c:v>
                </c:pt>
                <c:pt idx="74">
                  <c:v>742217.31779607665</c:v>
                </c:pt>
                <c:pt idx="75">
                  <c:v>743486.03454962105</c:v>
                </c:pt>
                <c:pt idx="76">
                  <c:v>744754.75130316534</c:v>
                </c:pt>
                <c:pt idx="77">
                  <c:v>746023.46805670974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4-4C81-BD6C-BE4195BE0A26}"/>
            </c:ext>
          </c:extLst>
        </c:ser>
        <c:ser>
          <c:idx val="2"/>
          <c:order val="2"/>
          <c:tx>
            <c:strRef>
              <c:f>Proyección_total!$D$1</c:f>
              <c:strCache>
                <c:ptCount val="1"/>
                <c:pt idx="0">
                  <c:v>Límite de confianza inferior(positivas_total)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Proyección_total!$A$2:$A$79</c:f>
              <c:numCache>
                <c:formatCode>m/d/yyyy</c:formatCode>
                <c:ptCount val="78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</c:numCache>
            </c:numRef>
          </c:cat>
          <c:val>
            <c:numRef>
              <c:f>Proyección_total!$D$2:$D$79</c:f>
              <c:numCache>
                <c:formatCode>General</c:formatCode>
                <c:ptCount val="78"/>
                <c:pt idx="61" formatCode="0.00">
                  <c:v>725724</c:v>
                </c:pt>
                <c:pt idx="62" formatCode="0.00">
                  <c:v>723869.08482854615</c:v>
                </c:pt>
                <c:pt idx="63" formatCode="0.00">
                  <c:v>724767.70879883459</c:v>
                </c:pt>
                <c:pt idx="64" formatCode="0.00">
                  <c:v>725700.66796939669</c:v>
                </c:pt>
                <c:pt idx="65" formatCode="0.00">
                  <c:v>726659.59621335915</c:v>
                </c:pt>
                <c:pt idx="66" formatCode="0.00">
                  <c:v>727639.0381506983</c:v>
                </c:pt>
                <c:pt idx="67" formatCode="0.00">
                  <c:v>728635.2033417027</c:v>
                </c:pt>
                <c:pt idx="68" formatCode="0.00">
                  <c:v>729645.33205238113</c:v>
                </c:pt>
                <c:pt idx="69" formatCode="0.00">
                  <c:v>730667.34139642003</c:v>
                </c:pt>
                <c:pt idx="70" formatCode="0.00">
                  <c:v>731699.6138008117</c:v>
                </c:pt>
                <c:pt idx="71" formatCode="0.00">
                  <c:v>732740.86352999322</c:v>
                </c:pt>
                <c:pt idx="72" formatCode="0.00">
                  <c:v>733790.04871516989</c:v>
                </c:pt>
                <c:pt idx="73" formatCode="0.00">
                  <c:v>734846.31125639414</c:v>
                </c:pt>
                <c:pt idx="74" formatCode="0.00">
                  <c:v>735908.93451106932</c:v>
                </c:pt>
                <c:pt idx="75" formatCode="0.00">
                  <c:v>736977.31273113575</c:v>
                </c:pt>
                <c:pt idx="76" formatCode="0.00">
                  <c:v>738050.92849317414</c:v>
                </c:pt>
                <c:pt idx="77" formatCode="0.00">
                  <c:v>739129.33570689883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4-4C81-BD6C-BE4195BE0A26}"/>
            </c:ext>
          </c:extLst>
        </c:ser>
        <c:ser>
          <c:idx val="3"/>
          <c:order val="3"/>
          <c:tx>
            <c:strRef>
              <c:f>Proyección_total!$E$1</c:f>
              <c:strCache>
                <c:ptCount val="1"/>
                <c:pt idx="0">
                  <c:v>Límite de confianza superior(positivas_total)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Proyección_total!$A$2:$A$79</c:f>
              <c:numCache>
                <c:formatCode>m/d/yyyy</c:formatCode>
                <c:ptCount val="78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</c:numCache>
            </c:numRef>
          </c:cat>
          <c:val>
            <c:numRef>
              <c:f>Proyección_total!$E$2:$E$79</c:f>
              <c:numCache>
                <c:formatCode>General</c:formatCode>
                <c:ptCount val="78"/>
                <c:pt idx="61" formatCode="0.00">
                  <c:v>725724</c:v>
                </c:pt>
                <c:pt idx="62" formatCode="0.00">
                  <c:v>730116.34867854265</c:v>
                </c:pt>
                <c:pt idx="63" formatCode="0.00">
                  <c:v>731755.15821534279</c:v>
                </c:pt>
                <c:pt idx="64" formatCode="0.00">
                  <c:v>733359.63255186949</c:v>
                </c:pt>
                <c:pt idx="65" formatCode="0.00">
                  <c:v>734938.1378149956</c:v>
                </c:pt>
                <c:pt idx="66" formatCode="0.00">
                  <c:v>736496.12938474526</c:v>
                </c:pt>
                <c:pt idx="67" formatCode="0.00">
                  <c:v>738037.39770082966</c:v>
                </c:pt>
                <c:pt idx="68" formatCode="0.00">
                  <c:v>739564.70249723981</c:v>
                </c:pt>
                <c:pt idx="69" formatCode="0.00">
                  <c:v>741080.12666028971</c:v>
                </c:pt>
                <c:pt idx="70" formatCode="0.00">
                  <c:v>742585.28776298685</c:v>
                </c:pt>
                <c:pt idx="71" formatCode="0.00">
                  <c:v>744081.47154089389</c:v>
                </c:pt>
                <c:pt idx="72" formatCode="0.00">
                  <c:v>745569.71986280603</c:v>
                </c:pt>
                <c:pt idx="73" formatCode="0.00">
                  <c:v>747050.89082867035</c:v>
                </c:pt>
                <c:pt idx="74" formatCode="0.00">
                  <c:v>748525.70108108397</c:v>
                </c:pt>
                <c:pt idx="75" formatCode="0.00">
                  <c:v>749994.75636810635</c:v>
                </c:pt>
                <c:pt idx="76" formatCode="0.00">
                  <c:v>751458.57411315653</c:v>
                </c:pt>
                <c:pt idx="77" formatCode="0.00">
                  <c:v>752917.60040652065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4-4C81-BD6C-BE4195BE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41263"/>
        <c:axId val="517642927"/>
      </c:lineChart>
      <c:catAx>
        <c:axId val="5176412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7642927"/>
        <c:crosses val="autoZero"/>
        <c:auto val="1"/>
        <c:lblAlgn val="ctr"/>
        <c:lblOffset val="100"/>
        <c:noMultiLvlLbl val="0"/>
      </c:catAx>
      <c:valAx>
        <c:axId val="5176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176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Proyección_postómicron!$B$1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Proyección_postómicron!$B$2:$B$41</c:f>
              <c:numCache>
                <c:formatCode>General</c:formatCode>
                <c:ptCount val="40"/>
                <c:pt idx="0">
                  <c:v>649748</c:v>
                </c:pt>
                <c:pt idx="1">
                  <c:v>650691</c:v>
                </c:pt>
                <c:pt idx="2">
                  <c:v>651557</c:v>
                </c:pt>
                <c:pt idx="3">
                  <c:v>652604</c:v>
                </c:pt>
                <c:pt idx="4">
                  <c:v>653770</c:v>
                </c:pt>
                <c:pt idx="5">
                  <c:v>654182</c:v>
                </c:pt>
                <c:pt idx="6">
                  <c:v>654438</c:v>
                </c:pt>
                <c:pt idx="7">
                  <c:v>655767</c:v>
                </c:pt>
                <c:pt idx="8">
                  <c:v>656624</c:v>
                </c:pt>
                <c:pt idx="9">
                  <c:v>658290</c:v>
                </c:pt>
                <c:pt idx="10">
                  <c:v>659710</c:v>
                </c:pt>
                <c:pt idx="11">
                  <c:v>660587</c:v>
                </c:pt>
                <c:pt idx="12">
                  <c:v>660900</c:v>
                </c:pt>
                <c:pt idx="13">
                  <c:v>661684</c:v>
                </c:pt>
                <c:pt idx="14">
                  <c:v>663001</c:v>
                </c:pt>
                <c:pt idx="15">
                  <c:v>664836</c:v>
                </c:pt>
                <c:pt idx="16">
                  <c:v>666542</c:v>
                </c:pt>
                <c:pt idx="17">
                  <c:v>668921</c:v>
                </c:pt>
                <c:pt idx="18">
                  <c:v>671038</c:v>
                </c:pt>
                <c:pt idx="19">
                  <c:v>671853</c:v>
                </c:pt>
                <c:pt idx="20">
                  <c:v>672622</c:v>
                </c:pt>
                <c:pt idx="21">
                  <c:v>673935</c:v>
                </c:pt>
                <c:pt idx="22">
                  <c:v>676847</c:v>
                </c:pt>
                <c:pt idx="23">
                  <c:v>679630</c:v>
                </c:pt>
                <c:pt idx="24">
                  <c:v>681091</c:v>
                </c:pt>
                <c:pt idx="25">
                  <c:v>684153</c:v>
                </c:pt>
                <c:pt idx="26">
                  <c:v>687460</c:v>
                </c:pt>
                <c:pt idx="27">
                  <c:v>689460</c:v>
                </c:pt>
                <c:pt idx="28">
                  <c:v>699286</c:v>
                </c:pt>
                <c:pt idx="29">
                  <c:v>710490</c:v>
                </c:pt>
                <c:pt idx="30">
                  <c:v>715862</c:v>
                </c:pt>
                <c:pt idx="31">
                  <c:v>725724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8-40A2-BEF6-B786D9BEAB63}"/>
            </c:ext>
          </c:extLst>
        </c:ser>
        <c:ser>
          <c:idx val="1"/>
          <c:order val="1"/>
          <c:tx>
            <c:strRef>
              <c:f>Proyección_postómicron!$C$1</c:f>
              <c:strCache>
                <c:ptCount val="1"/>
                <c:pt idx="0">
                  <c:v>Previsión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Proyección_postómicron!$A$2:$A$41</c:f>
              <c:numCache>
                <c:formatCode>m/d/yyyy</c:formatCode>
                <c:ptCount val="40"/>
                <c:pt idx="0">
                  <c:v>44544</c:v>
                </c:pt>
                <c:pt idx="1">
                  <c:v>44545</c:v>
                </c:pt>
                <c:pt idx="2">
                  <c:v>44546</c:v>
                </c:pt>
                <c:pt idx="3">
                  <c:v>44547</c:v>
                </c:pt>
                <c:pt idx="4">
                  <c:v>44548</c:v>
                </c:pt>
                <c:pt idx="5">
                  <c:v>44549</c:v>
                </c:pt>
                <c:pt idx="6">
                  <c:v>44550</c:v>
                </c:pt>
                <c:pt idx="7">
                  <c:v>44551</c:v>
                </c:pt>
                <c:pt idx="8">
                  <c:v>44552</c:v>
                </c:pt>
                <c:pt idx="9">
                  <c:v>44553</c:v>
                </c:pt>
                <c:pt idx="10">
                  <c:v>44554</c:v>
                </c:pt>
                <c:pt idx="11">
                  <c:v>44555</c:v>
                </c:pt>
                <c:pt idx="12">
                  <c:v>44556</c:v>
                </c:pt>
                <c:pt idx="13">
                  <c:v>44557</c:v>
                </c:pt>
                <c:pt idx="14">
                  <c:v>44558</c:v>
                </c:pt>
                <c:pt idx="15">
                  <c:v>44559</c:v>
                </c:pt>
                <c:pt idx="16">
                  <c:v>44560</c:v>
                </c:pt>
                <c:pt idx="17">
                  <c:v>44561</c:v>
                </c:pt>
                <c:pt idx="18">
                  <c:v>44562</c:v>
                </c:pt>
                <c:pt idx="19">
                  <c:v>44563</c:v>
                </c:pt>
                <c:pt idx="20">
                  <c:v>44564</c:v>
                </c:pt>
                <c:pt idx="21">
                  <c:v>44565</c:v>
                </c:pt>
                <c:pt idx="22">
                  <c:v>44566</c:v>
                </c:pt>
                <c:pt idx="23">
                  <c:v>44567</c:v>
                </c:pt>
                <c:pt idx="24">
                  <c:v>44568</c:v>
                </c:pt>
                <c:pt idx="25">
                  <c:v>44569</c:v>
                </c:pt>
                <c:pt idx="26">
                  <c:v>44570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  <c:pt idx="30">
                  <c:v>44574</c:v>
                </c:pt>
                <c:pt idx="31">
                  <c:v>44575</c:v>
                </c:pt>
                <c:pt idx="32">
                  <c:v>44576</c:v>
                </c:pt>
                <c:pt idx="33">
                  <c:v>44577</c:v>
                </c:pt>
                <c:pt idx="34">
                  <c:v>44578</c:v>
                </c:pt>
                <c:pt idx="35">
                  <c:v>44579</c:v>
                </c:pt>
                <c:pt idx="36">
                  <c:v>44580</c:v>
                </c:pt>
                <c:pt idx="37">
                  <c:v>44581</c:v>
                </c:pt>
                <c:pt idx="38">
                  <c:v>44582</c:v>
                </c:pt>
                <c:pt idx="39">
                  <c:v>44583</c:v>
                </c:pt>
              </c:numCache>
            </c:numRef>
          </c:cat>
          <c:val>
            <c:numRef>
              <c:f>Proyección_postómicron!$C$2:$C$41</c:f>
              <c:numCache>
                <c:formatCode>General</c:formatCode>
                <c:ptCount val="40"/>
                <c:pt idx="31">
                  <c:v>725724</c:v>
                </c:pt>
                <c:pt idx="32">
                  <c:v>718777.05913715833</c:v>
                </c:pt>
                <c:pt idx="33">
                  <c:v>726660.32699109404</c:v>
                </c:pt>
                <c:pt idx="34">
                  <c:v>734543.59484502964</c:v>
                </c:pt>
                <c:pt idx="35">
                  <c:v>742426.86269896536</c:v>
                </c:pt>
                <c:pt idx="36">
                  <c:v>750310.13055290107</c:v>
                </c:pt>
                <c:pt idx="37">
                  <c:v>758193.39840683679</c:v>
                </c:pt>
                <c:pt idx="38">
                  <c:v>766076.66626077238</c:v>
                </c:pt>
                <c:pt idx="39">
                  <c:v>773959.9341147081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8-40A2-BEF6-B786D9BEAB63}"/>
            </c:ext>
          </c:extLst>
        </c:ser>
        <c:ser>
          <c:idx val="2"/>
          <c:order val="2"/>
          <c:tx>
            <c:strRef>
              <c:f>Proyección_postómicron!$D$1</c:f>
              <c:strCache>
                <c:ptCount val="1"/>
                <c:pt idx="0">
                  <c:v>Límite de confianza inferior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Proyección_postómicron!$A$2:$A$41</c:f>
              <c:numCache>
                <c:formatCode>m/d/yyyy</c:formatCode>
                <c:ptCount val="40"/>
                <c:pt idx="0">
                  <c:v>44544</c:v>
                </c:pt>
                <c:pt idx="1">
                  <c:v>44545</c:v>
                </c:pt>
                <c:pt idx="2">
                  <c:v>44546</c:v>
                </c:pt>
                <c:pt idx="3">
                  <c:v>44547</c:v>
                </c:pt>
                <c:pt idx="4">
                  <c:v>44548</c:v>
                </c:pt>
                <c:pt idx="5">
                  <c:v>44549</c:v>
                </c:pt>
                <c:pt idx="6">
                  <c:v>44550</c:v>
                </c:pt>
                <c:pt idx="7">
                  <c:v>44551</c:v>
                </c:pt>
                <c:pt idx="8">
                  <c:v>44552</c:v>
                </c:pt>
                <c:pt idx="9">
                  <c:v>44553</c:v>
                </c:pt>
                <c:pt idx="10">
                  <c:v>44554</c:v>
                </c:pt>
                <c:pt idx="11">
                  <c:v>44555</c:v>
                </c:pt>
                <c:pt idx="12">
                  <c:v>44556</c:v>
                </c:pt>
                <c:pt idx="13">
                  <c:v>44557</c:v>
                </c:pt>
                <c:pt idx="14">
                  <c:v>44558</c:v>
                </c:pt>
                <c:pt idx="15">
                  <c:v>44559</c:v>
                </c:pt>
                <c:pt idx="16">
                  <c:v>44560</c:v>
                </c:pt>
                <c:pt idx="17">
                  <c:v>44561</c:v>
                </c:pt>
                <c:pt idx="18">
                  <c:v>44562</c:v>
                </c:pt>
                <c:pt idx="19">
                  <c:v>44563</c:v>
                </c:pt>
                <c:pt idx="20">
                  <c:v>44564</c:v>
                </c:pt>
                <c:pt idx="21">
                  <c:v>44565</c:v>
                </c:pt>
                <c:pt idx="22">
                  <c:v>44566</c:v>
                </c:pt>
                <c:pt idx="23">
                  <c:v>44567</c:v>
                </c:pt>
                <c:pt idx="24">
                  <c:v>44568</c:v>
                </c:pt>
                <c:pt idx="25">
                  <c:v>44569</c:v>
                </c:pt>
                <c:pt idx="26">
                  <c:v>44570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  <c:pt idx="30">
                  <c:v>44574</c:v>
                </c:pt>
                <c:pt idx="31">
                  <c:v>44575</c:v>
                </c:pt>
                <c:pt idx="32">
                  <c:v>44576</c:v>
                </c:pt>
                <c:pt idx="33">
                  <c:v>44577</c:v>
                </c:pt>
                <c:pt idx="34">
                  <c:v>44578</c:v>
                </c:pt>
                <c:pt idx="35">
                  <c:v>44579</c:v>
                </c:pt>
                <c:pt idx="36">
                  <c:v>44580</c:v>
                </c:pt>
                <c:pt idx="37">
                  <c:v>44581</c:v>
                </c:pt>
                <c:pt idx="38">
                  <c:v>44582</c:v>
                </c:pt>
                <c:pt idx="39">
                  <c:v>44583</c:v>
                </c:pt>
              </c:numCache>
            </c:numRef>
          </c:cat>
          <c:val>
            <c:numRef>
              <c:f>Proyección_postómicron!$D$2:$D$41</c:f>
              <c:numCache>
                <c:formatCode>General</c:formatCode>
                <c:ptCount val="40"/>
                <c:pt idx="31" formatCode="0.00">
                  <c:v>725724</c:v>
                </c:pt>
                <c:pt idx="32" formatCode="0.00">
                  <c:v>708551.5601345785</c:v>
                </c:pt>
                <c:pt idx="33" formatCode="0.00">
                  <c:v>716234.3237647987</c:v>
                </c:pt>
                <c:pt idx="34" formatCode="0.00">
                  <c:v>723681.41443735466</c:v>
                </c:pt>
                <c:pt idx="35" formatCode="0.00">
                  <c:v>730830.88533433655</c:v>
                </c:pt>
                <c:pt idx="36" formatCode="0.00">
                  <c:v>737653.49876724044</c:v>
                </c:pt>
                <c:pt idx="37" formatCode="0.00">
                  <c:v>744150.34047965927</c:v>
                </c:pt>
                <c:pt idx="38" formatCode="0.00">
                  <c:v>750342.38090068859</c:v>
                </c:pt>
                <c:pt idx="39" formatCode="0.00">
                  <c:v>756259.06664771657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8-40A2-BEF6-B786D9BEAB63}"/>
            </c:ext>
          </c:extLst>
        </c:ser>
        <c:ser>
          <c:idx val="3"/>
          <c:order val="3"/>
          <c:tx>
            <c:strRef>
              <c:f>Proyección_postómicron!$E$1</c:f>
              <c:strCache>
                <c:ptCount val="1"/>
                <c:pt idx="0">
                  <c:v>Límite de confianza superior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Proyección_postómicron!$A$2:$A$41</c:f>
              <c:numCache>
                <c:formatCode>m/d/yyyy</c:formatCode>
                <c:ptCount val="40"/>
                <c:pt idx="0">
                  <c:v>44544</c:v>
                </c:pt>
                <c:pt idx="1">
                  <c:v>44545</c:v>
                </c:pt>
                <c:pt idx="2">
                  <c:v>44546</c:v>
                </c:pt>
                <c:pt idx="3">
                  <c:v>44547</c:v>
                </c:pt>
                <c:pt idx="4">
                  <c:v>44548</c:v>
                </c:pt>
                <c:pt idx="5">
                  <c:v>44549</c:v>
                </c:pt>
                <c:pt idx="6">
                  <c:v>44550</c:v>
                </c:pt>
                <c:pt idx="7">
                  <c:v>44551</c:v>
                </c:pt>
                <c:pt idx="8">
                  <c:v>44552</c:v>
                </c:pt>
                <c:pt idx="9">
                  <c:v>44553</c:v>
                </c:pt>
                <c:pt idx="10">
                  <c:v>44554</c:v>
                </c:pt>
                <c:pt idx="11">
                  <c:v>44555</c:v>
                </c:pt>
                <c:pt idx="12">
                  <c:v>44556</c:v>
                </c:pt>
                <c:pt idx="13">
                  <c:v>44557</c:v>
                </c:pt>
                <c:pt idx="14">
                  <c:v>44558</c:v>
                </c:pt>
                <c:pt idx="15">
                  <c:v>44559</c:v>
                </c:pt>
                <c:pt idx="16">
                  <c:v>44560</c:v>
                </c:pt>
                <c:pt idx="17">
                  <c:v>44561</c:v>
                </c:pt>
                <c:pt idx="18">
                  <c:v>44562</c:v>
                </c:pt>
                <c:pt idx="19">
                  <c:v>44563</c:v>
                </c:pt>
                <c:pt idx="20">
                  <c:v>44564</c:v>
                </c:pt>
                <c:pt idx="21">
                  <c:v>44565</c:v>
                </c:pt>
                <c:pt idx="22">
                  <c:v>44566</c:v>
                </c:pt>
                <c:pt idx="23">
                  <c:v>44567</c:v>
                </c:pt>
                <c:pt idx="24">
                  <c:v>44568</c:v>
                </c:pt>
                <c:pt idx="25">
                  <c:v>44569</c:v>
                </c:pt>
                <c:pt idx="26">
                  <c:v>44570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  <c:pt idx="30">
                  <c:v>44574</c:v>
                </c:pt>
                <c:pt idx="31">
                  <c:v>44575</c:v>
                </c:pt>
                <c:pt idx="32">
                  <c:v>44576</c:v>
                </c:pt>
                <c:pt idx="33">
                  <c:v>44577</c:v>
                </c:pt>
                <c:pt idx="34">
                  <c:v>44578</c:v>
                </c:pt>
                <c:pt idx="35">
                  <c:v>44579</c:v>
                </c:pt>
                <c:pt idx="36">
                  <c:v>44580</c:v>
                </c:pt>
                <c:pt idx="37">
                  <c:v>44581</c:v>
                </c:pt>
                <c:pt idx="38">
                  <c:v>44582</c:v>
                </c:pt>
                <c:pt idx="39">
                  <c:v>44583</c:v>
                </c:pt>
              </c:numCache>
            </c:numRef>
          </c:cat>
          <c:val>
            <c:numRef>
              <c:f>Proyección_postómicron!$E$2:$E$41</c:f>
              <c:numCache>
                <c:formatCode>General</c:formatCode>
                <c:ptCount val="40"/>
                <c:pt idx="31" formatCode="0.00">
                  <c:v>725724</c:v>
                </c:pt>
                <c:pt idx="32" formatCode="0.00">
                  <c:v>729002.55813973816</c:v>
                </c:pt>
                <c:pt idx="33" formatCode="0.00">
                  <c:v>737086.33021738939</c:v>
                </c:pt>
                <c:pt idx="34" formatCode="0.00">
                  <c:v>745405.77525270463</c:v>
                </c:pt>
                <c:pt idx="35" formatCode="0.00">
                  <c:v>754022.84006359417</c:v>
                </c:pt>
                <c:pt idx="36" formatCode="0.00">
                  <c:v>762966.7623385617</c:v>
                </c:pt>
                <c:pt idx="37" formatCode="0.00">
                  <c:v>772236.45633401431</c:v>
                </c:pt>
                <c:pt idx="38" formatCode="0.00">
                  <c:v>781810.95162085618</c:v>
                </c:pt>
                <c:pt idx="39" formatCode="0.00">
                  <c:v>791660.80158169963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8-40A2-BEF6-B786D9BE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369727"/>
        <c:axId val="1170370143"/>
      </c:lineChart>
      <c:catAx>
        <c:axId val="11703697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0370143"/>
        <c:crosses val="autoZero"/>
        <c:auto val="1"/>
        <c:lblAlgn val="ctr"/>
        <c:lblOffset val="100"/>
        <c:noMultiLvlLbl val="0"/>
      </c:catAx>
      <c:valAx>
        <c:axId val="1170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703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61913</xdr:colOff>
      <xdr:row>16</xdr:row>
      <xdr:rowOff>109537</xdr:rowOff>
    </xdr:from>
    <xdr:to>
      <xdr:col>15</xdr:col>
      <xdr:colOff>64030</xdr:colOff>
      <xdr:row>30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465137</xdr:colOff>
      <xdr:row>1</xdr:row>
      <xdr:rowOff>40218</xdr:rowOff>
    </xdr:from>
    <xdr:to>
      <xdr:col>22</xdr:col>
      <xdr:colOff>253470</xdr:colOff>
      <xdr:row>15</xdr:row>
      <xdr:rowOff>116418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108857</xdr:colOff>
      <xdr:row>1</xdr:row>
      <xdr:rowOff>68036</xdr:rowOff>
    </xdr:from>
    <xdr:to>
      <xdr:col>15</xdr:col>
      <xdr:colOff>103414</xdr:colOff>
      <xdr:row>15</xdr:row>
      <xdr:rowOff>144236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470959</xdr:colOff>
      <xdr:row>16</xdr:row>
      <xdr:rowOff>67734</xdr:rowOff>
    </xdr:from>
    <xdr:to>
      <xdr:col>21</xdr:col>
      <xdr:colOff>470959</xdr:colOff>
      <xdr:row>30</xdr:row>
      <xdr:rowOff>143934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486833</xdr:colOff>
      <xdr:row>32</xdr:row>
      <xdr:rowOff>0</xdr:rowOff>
    </xdr:from>
    <xdr:to>
      <xdr:col>21</xdr:col>
      <xdr:colOff>486833</xdr:colOff>
      <xdr:row>46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501195</xdr:colOff>
      <xdr:row>1</xdr:row>
      <xdr:rowOff>14817</xdr:rowOff>
    </xdr:from>
    <xdr:to>
      <xdr:col>28</xdr:col>
      <xdr:colOff>501195</xdr:colOff>
      <xdr:row>15</xdr:row>
      <xdr:rowOff>91017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919162</xdr:colOff>
      <xdr:row>3</xdr:row>
      <xdr:rowOff>161925</xdr:rowOff>
    </xdr:from>
    <xdr:to>
      <xdr:col>4</xdr:col>
      <xdr:colOff>2538412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</xdr:row>
      <xdr:rowOff>161925</xdr:rowOff>
    </xdr:from>
    <xdr:to>
      <xdr:col>8</xdr:col>
      <xdr:colOff>176212</xdr:colOff>
      <xdr:row>19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E79" totalsRowShown="0">
  <autoFilter ref="A1:E79"/>
  <tableColumns count="5">
    <tableColumn id="1" name="fecha" dataDxfId="7"/>
    <tableColumn id="2" name="positivas_total"/>
    <tableColumn id="3" name="Previsión(positivas_total)" dataDxfId="6">
      <calculatedColumnFormula>_xlfn.FORECAST.ETS(A2,$B$2:$B$63,$A$2:$A$63,1,1)</calculatedColumnFormula>
    </tableColumn>
    <tableColumn id="4" name="Límite de confianza inferior(positivas_total)" dataDxfId="5">
      <calculatedColumnFormula>C2-_xlfn.FORECAST.ETS.CONFINT(A2,$B$2:$B$63,$A$2:$A$63,0.95,1,1)</calculatedColumnFormula>
    </tableColumn>
    <tableColumn id="5" name="Límite de confianza superior(positivas_total)" dataDxfId="4">
      <calculatedColumnFormula>C2+_xlfn.FORECAST.ETS.CONFINT(A2,$B$2:$B$63,$A$2:$A$63,0.95,1,1)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41" totalsRowShown="0">
  <autoFilter ref="A1:E41"/>
  <tableColumns count="5">
    <tableColumn id="1" name="Escala de tiempo" dataDxfId="3"/>
    <tableColumn id="2" name="Valores"/>
    <tableColumn id="3" name="Previsión" dataDxfId="2">
      <calculatedColumnFormula>_xlfn.FORECAST.ETS(A2,$B$2:$B$33,$A$2:$A$33,1,1)</calculatedColumnFormula>
    </tableColumn>
    <tableColumn id="4" name="Límite de confianza inferior" dataDxfId="1">
      <calculatedColumnFormula>C2-_xlfn.FORECAST.ETS.CONFINT(A2,$B$2:$B$33,$A$2:$A$33,0.95,1,1)</calculatedColumnFormula>
    </tableColumn>
    <tableColumn id="5" name="Límite de confianza superior" dataDxfId="0">
      <calculatedColumnFormula>C2+_xlfn.FORECAST.ETS.CONFINT(A2,$B$2:$B$33,$A$2:$A$33,0.95,1,1)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Normal="100" workbookViewId="0">
      <selection activeCell="E15" sqref="E15"/>
    </sheetView>
  </sheetViews>
  <sheetFormatPr baseColWidth="10" defaultRowHeight="15" x14ac:dyDescent="0.25"/>
  <cols>
    <col min="1" max="2" width="11.42578125" style="1"/>
    <col min="3" max="3" width="11.42578125" style="1" customWidth="1"/>
    <col min="4" max="5" width="11.42578125" style="1"/>
    <col min="6" max="6" width="15.7109375" style="1" customWidth="1"/>
    <col min="7" max="9" width="11.42578125" style="1"/>
    <col min="10" max="10" width="18.5703125" style="1" customWidth="1"/>
    <col min="11" max="11" width="11.42578125" style="1"/>
    <col min="12" max="12" width="12.5703125" style="1" bestFit="1" customWidth="1"/>
    <col min="13" max="16384" width="11.42578125" style="1"/>
  </cols>
  <sheetData>
    <row r="1" spans="1:8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5">
      <c r="A2" s="2">
        <v>44514</v>
      </c>
      <c r="B2" s="3">
        <v>623307</v>
      </c>
      <c r="C2" s="3">
        <v>123</v>
      </c>
      <c r="D2" s="3">
        <v>33088</v>
      </c>
      <c r="E2" s="3">
        <v>1</v>
      </c>
      <c r="F2" s="3">
        <v>650</v>
      </c>
      <c r="G2" s="3">
        <v>427</v>
      </c>
      <c r="H2" s="3">
        <v>1077</v>
      </c>
    </row>
    <row r="3" spans="1:8" x14ac:dyDescent="0.25">
      <c r="A3" s="2">
        <v>44515</v>
      </c>
      <c r="B3" s="3">
        <v>623444</v>
      </c>
      <c r="C3" s="3">
        <v>137</v>
      </c>
      <c r="D3" s="3">
        <v>33089</v>
      </c>
      <c r="E3" s="3">
        <v>1</v>
      </c>
      <c r="F3" s="3">
        <v>650</v>
      </c>
      <c r="G3" s="3">
        <v>427</v>
      </c>
      <c r="H3" s="3">
        <v>1077</v>
      </c>
    </row>
    <row r="4" spans="1:8" x14ac:dyDescent="0.25">
      <c r="A4" s="2">
        <v>44516</v>
      </c>
      <c r="B4" s="3">
        <v>623737</v>
      </c>
      <c r="C4" s="3">
        <v>293</v>
      </c>
      <c r="D4" s="3">
        <v>33098</v>
      </c>
      <c r="E4" s="3">
        <v>9</v>
      </c>
      <c r="F4" s="3">
        <v>650</v>
      </c>
      <c r="G4" s="3">
        <v>427</v>
      </c>
      <c r="H4" s="3">
        <v>1077</v>
      </c>
    </row>
    <row r="5" spans="1:8" x14ac:dyDescent="0.25">
      <c r="A5" s="2">
        <v>44517</v>
      </c>
      <c r="B5" s="3">
        <v>624308</v>
      </c>
      <c r="C5" s="22">
        <v>571</v>
      </c>
      <c r="D5" s="3">
        <v>33106</v>
      </c>
      <c r="E5" s="3">
        <v>8</v>
      </c>
      <c r="F5" s="3">
        <v>650</v>
      </c>
      <c r="G5" s="3">
        <v>427</v>
      </c>
      <c r="H5" s="3">
        <v>1077</v>
      </c>
    </row>
    <row r="6" spans="1:8" x14ac:dyDescent="0.25">
      <c r="A6" s="2">
        <v>44518</v>
      </c>
      <c r="B6" s="3">
        <v>624903</v>
      </c>
      <c r="C6" s="3">
        <v>595</v>
      </c>
      <c r="D6" s="3">
        <v>33112</v>
      </c>
      <c r="E6" s="3">
        <v>6</v>
      </c>
      <c r="F6" s="3">
        <v>650</v>
      </c>
      <c r="G6" s="3">
        <v>427</v>
      </c>
      <c r="H6" s="3">
        <v>1077</v>
      </c>
    </row>
    <row r="7" spans="1:8" x14ac:dyDescent="0.25">
      <c r="A7" s="2">
        <v>44519</v>
      </c>
      <c r="B7" s="3">
        <v>625504</v>
      </c>
      <c r="C7" s="3">
        <v>601</v>
      </c>
      <c r="D7" s="3">
        <v>33121</v>
      </c>
      <c r="E7" s="3">
        <v>9</v>
      </c>
      <c r="F7" s="3">
        <v>650</v>
      </c>
      <c r="G7" s="3">
        <v>427</v>
      </c>
      <c r="H7" s="3">
        <v>1077</v>
      </c>
    </row>
    <row r="8" spans="1:8" x14ac:dyDescent="0.25">
      <c r="A8" s="2">
        <v>44520</v>
      </c>
      <c r="B8" s="3">
        <v>625774</v>
      </c>
      <c r="C8" s="3">
        <v>270</v>
      </c>
      <c r="D8" s="3">
        <v>33125</v>
      </c>
      <c r="E8" s="3">
        <v>4</v>
      </c>
      <c r="F8" s="3">
        <v>650</v>
      </c>
      <c r="G8" s="3">
        <v>427</v>
      </c>
      <c r="H8" s="3">
        <v>1077</v>
      </c>
    </row>
    <row r="9" spans="1:8" x14ac:dyDescent="0.25">
      <c r="A9" s="2">
        <v>44521</v>
      </c>
      <c r="B9" s="3">
        <v>626156</v>
      </c>
      <c r="C9" s="3">
        <v>382</v>
      </c>
      <c r="D9" s="3">
        <v>33125</v>
      </c>
      <c r="E9" s="3">
        <v>0</v>
      </c>
      <c r="F9" s="3">
        <v>650</v>
      </c>
      <c r="G9" s="3">
        <v>427</v>
      </c>
      <c r="H9" s="3">
        <v>1077</v>
      </c>
    </row>
    <row r="10" spans="1:8" x14ac:dyDescent="0.25">
      <c r="A10" s="2">
        <v>44522</v>
      </c>
      <c r="B10" s="3">
        <v>626319</v>
      </c>
      <c r="C10" s="3">
        <v>163</v>
      </c>
      <c r="D10" s="3">
        <v>33128</v>
      </c>
      <c r="E10" s="3">
        <v>3</v>
      </c>
      <c r="F10" s="3">
        <v>650</v>
      </c>
      <c r="G10" s="3">
        <v>427</v>
      </c>
      <c r="H10" s="3">
        <v>1077</v>
      </c>
    </row>
    <row r="11" spans="1:8" x14ac:dyDescent="0.25">
      <c r="A11" s="2">
        <v>44523</v>
      </c>
      <c r="B11" s="3">
        <v>627022</v>
      </c>
      <c r="C11" s="3">
        <v>703</v>
      </c>
      <c r="D11" s="3">
        <v>33131</v>
      </c>
      <c r="E11" s="3">
        <v>3</v>
      </c>
      <c r="F11" s="3">
        <v>650</v>
      </c>
      <c r="G11" s="3">
        <v>427</v>
      </c>
      <c r="H11" s="3">
        <v>1077</v>
      </c>
    </row>
    <row r="12" spans="1:8" x14ac:dyDescent="0.25">
      <c r="A12" s="2">
        <v>44524</v>
      </c>
      <c r="B12" s="3">
        <v>627963</v>
      </c>
      <c r="C12" s="3">
        <v>941</v>
      </c>
      <c r="D12" s="3">
        <v>33144</v>
      </c>
      <c r="E12" s="3">
        <v>13</v>
      </c>
      <c r="F12" s="3">
        <v>650</v>
      </c>
      <c r="G12" s="3">
        <v>427</v>
      </c>
      <c r="H12" s="3">
        <v>1077</v>
      </c>
    </row>
    <row r="13" spans="1:8" x14ac:dyDescent="0.25">
      <c r="A13" s="2">
        <v>44525</v>
      </c>
      <c r="B13" s="3">
        <v>629142</v>
      </c>
      <c r="C13" s="3">
        <v>1179</v>
      </c>
      <c r="D13" s="3">
        <v>33167</v>
      </c>
      <c r="E13" s="3">
        <v>23</v>
      </c>
      <c r="F13" s="3">
        <v>650</v>
      </c>
      <c r="G13" s="3">
        <v>427</v>
      </c>
      <c r="H13" s="3">
        <v>1077</v>
      </c>
    </row>
    <row r="14" spans="1:8" x14ac:dyDescent="0.25">
      <c r="A14" s="2">
        <v>44526</v>
      </c>
      <c r="B14" s="3">
        <v>630229</v>
      </c>
      <c r="C14" s="3">
        <v>1087</v>
      </c>
      <c r="D14" s="3">
        <v>33185</v>
      </c>
      <c r="E14" s="3">
        <v>18</v>
      </c>
      <c r="F14" s="3">
        <v>650</v>
      </c>
      <c r="G14" s="3">
        <v>427</v>
      </c>
      <c r="H14" s="3">
        <v>1077</v>
      </c>
    </row>
    <row r="15" spans="1:8" x14ac:dyDescent="0.25">
      <c r="A15" s="2">
        <v>44527</v>
      </c>
      <c r="B15" s="3">
        <v>631677</v>
      </c>
      <c r="C15" s="3">
        <v>1448</v>
      </c>
      <c r="D15" s="3">
        <v>33219</v>
      </c>
      <c r="E15" s="3">
        <v>34</v>
      </c>
      <c r="F15" s="3">
        <v>650</v>
      </c>
      <c r="G15" s="3">
        <v>427</v>
      </c>
      <c r="H15" s="3">
        <v>1077</v>
      </c>
    </row>
    <row r="16" spans="1:8" x14ac:dyDescent="0.25">
      <c r="A16" s="2">
        <v>44528</v>
      </c>
      <c r="B16" s="3">
        <v>632772</v>
      </c>
      <c r="C16" s="3">
        <v>1095</v>
      </c>
      <c r="D16" s="3">
        <v>33234</v>
      </c>
      <c r="E16" s="3">
        <v>15</v>
      </c>
      <c r="F16" s="3">
        <v>650</v>
      </c>
      <c r="G16" s="3">
        <v>427</v>
      </c>
      <c r="H16" s="3">
        <v>1077</v>
      </c>
    </row>
    <row r="17" spans="1:8" x14ac:dyDescent="0.25">
      <c r="A17" s="2">
        <v>44529</v>
      </c>
      <c r="B17" s="3">
        <v>633713</v>
      </c>
      <c r="C17" s="3">
        <v>941</v>
      </c>
      <c r="D17" s="3">
        <v>33250</v>
      </c>
      <c r="E17" s="3">
        <v>16</v>
      </c>
      <c r="F17" s="3">
        <v>650</v>
      </c>
      <c r="G17" s="3">
        <v>427</v>
      </c>
      <c r="H17" s="3">
        <v>1077</v>
      </c>
    </row>
    <row r="18" spans="1:8" x14ac:dyDescent="0.25">
      <c r="A18" s="2">
        <v>44530</v>
      </c>
      <c r="B18" s="3">
        <v>634647</v>
      </c>
      <c r="C18" s="3">
        <v>934</v>
      </c>
      <c r="D18" s="3">
        <v>33296</v>
      </c>
      <c r="E18" s="3">
        <v>46</v>
      </c>
      <c r="F18" s="3">
        <v>650</v>
      </c>
      <c r="G18" s="3">
        <v>427</v>
      </c>
      <c r="H18" s="3">
        <v>1077</v>
      </c>
    </row>
    <row r="19" spans="1:8" x14ac:dyDescent="0.25">
      <c r="A19" s="2">
        <v>44531</v>
      </c>
      <c r="B19" s="3">
        <v>635606</v>
      </c>
      <c r="C19" s="3">
        <v>959</v>
      </c>
      <c r="D19" s="3">
        <v>33315</v>
      </c>
      <c r="E19" s="3">
        <v>19</v>
      </c>
      <c r="F19" s="3">
        <v>650</v>
      </c>
      <c r="G19" s="3">
        <v>427</v>
      </c>
      <c r="H19" s="3">
        <v>1077</v>
      </c>
    </row>
    <row r="20" spans="1:8" x14ac:dyDescent="0.25">
      <c r="A20" s="2">
        <v>44532</v>
      </c>
      <c r="B20" s="3">
        <v>637281</v>
      </c>
      <c r="C20" s="3">
        <v>1675</v>
      </c>
      <c r="D20" s="3">
        <v>33365</v>
      </c>
      <c r="E20" s="3">
        <v>50</v>
      </c>
      <c r="F20" s="3">
        <v>650</v>
      </c>
      <c r="G20" s="3">
        <v>427</v>
      </c>
      <c r="H20" s="3">
        <v>1077</v>
      </c>
    </row>
    <row r="21" spans="1:8" x14ac:dyDescent="0.25">
      <c r="A21" s="2">
        <v>44533</v>
      </c>
      <c r="B21" s="3">
        <v>639341</v>
      </c>
      <c r="C21" s="3">
        <v>2060</v>
      </c>
      <c r="D21" s="3">
        <v>33447</v>
      </c>
      <c r="E21" s="3">
        <v>82</v>
      </c>
      <c r="F21" s="3">
        <v>650</v>
      </c>
      <c r="G21" s="3">
        <v>427</v>
      </c>
      <c r="H21" s="3">
        <v>1077</v>
      </c>
    </row>
    <row r="22" spans="1:8" x14ac:dyDescent="0.25">
      <c r="A22" s="2">
        <v>44534</v>
      </c>
      <c r="B22" s="3">
        <v>641059</v>
      </c>
      <c r="C22" s="3">
        <v>1718</v>
      </c>
      <c r="D22" s="3">
        <v>33484</v>
      </c>
      <c r="E22" s="3">
        <v>37</v>
      </c>
      <c r="F22" s="3">
        <v>650</v>
      </c>
      <c r="G22" s="3">
        <v>427</v>
      </c>
      <c r="H22" s="3">
        <v>1077</v>
      </c>
    </row>
    <row r="23" spans="1:8" x14ac:dyDescent="0.25">
      <c r="A23" s="2">
        <v>44535</v>
      </c>
      <c r="B23" s="3">
        <v>641699</v>
      </c>
      <c r="C23" s="3">
        <v>640</v>
      </c>
      <c r="D23" s="3">
        <v>33484</v>
      </c>
      <c r="E23" s="3">
        <v>0</v>
      </c>
      <c r="F23" s="3">
        <v>650</v>
      </c>
      <c r="G23" s="3">
        <v>427</v>
      </c>
      <c r="H23" s="3">
        <v>1077</v>
      </c>
    </row>
    <row r="24" spans="1:8" x14ac:dyDescent="0.25">
      <c r="A24" s="2">
        <v>44536</v>
      </c>
      <c r="B24" s="3">
        <v>642190</v>
      </c>
      <c r="C24" s="3">
        <v>491</v>
      </c>
      <c r="D24" s="3">
        <v>33488</v>
      </c>
      <c r="E24" s="3">
        <v>4</v>
      </c>
      <c r="F24" s="3">
        <v>650</v>
      </c>
      <c r="G24" s="3">
        <v>427</v>
      </c>
      <c r="H24" s="3">
        <v>1077</v>
      </c>
    </row>
    <row r="25" spans="1:8" x14ac:dyDescent="0.25">
      <c r="A25" s="2">
        <v>44537</v>
      </c>
      <c r="B25" s="3">
        <v>643129</v>
      </c>
      <c r="C25" s="3">
        <v>939</v>
      </c>
      <c r="D25" s="3">
        <v>33494</v>
      </c>
      <c r="E25" s="3">
        <v>6</v>
      </c>
      <c r="F25" s="3">
        <v>650</v>
      </c>
      <c r="G25" s="3">
        <v>427</v>
      </c>
      <c r="H25" s="3">
        <v>1077</v>
      </c>
    </row>
    <row r="26" spans="1:8" x14ac:dyDescent="0.25">
      <c r="A26" s="2">
        <v>44538</v>
      </c>
      <c r="B26" s="3">
        <v>644086</v>
      </c>
      <c r="C26" s="3">
        <v>957</v>
      </c>
      <c r="D26" s="3">
        <v>33498</v>
      </c>
      <c r="E26" s="3">
        <v>4</v>
      </c>
      <c r="F26" s="3">
        <v>650</v>
      </c>
      <c r="G26" s="3">
        <v>427</v>
      </c>
      <c r="H26" s="3">
        <v>1077</v>
      </c>
    </row>
    <row r="27" spans="1:8" x14ac:dyDescent="0.25">
      <c r="A27" s="2">
        <v>44539</v>
      </c>
      <c r="B27" s="3">
        <v>645496</v>
      </c>
      <c r="C27" s="3">
        <v>1410</v>
      </c>
      <c r="D27" s="3">
        <v>33507</v>
      </c>
      <c r="E27" s="3">
        <v>9</v>
      </c>
      <c r="F27" s="3">
        <v>650</v>
      </c>
      <c r="G27" s="3">
        <v>427</v>
      </c>
      <c r="H27" s="3">
        <v>1077</v>
      </c>
    </row>
    <row r="28" spans="1:8" x14ac:dyDescent="0.25">
      <c r="A28" s="2">
        <v>44540</v>
      </c>
      <c r="B28" s="3">
        <v>646623</v>
      </c>
      <c r="C28" s="3">
        <v>1127</v>
      </c>
      <c r="D28" s="3">
        <v>33548</v>
      </c>
      <c r="E28" s="3">
        <v>41</v>
      </c>
      <c r="F28" s="3">
        <v>650</v>
      </c>
      <c r="G28" s="3">
        <v>427</v>
      </c>
      <c r="H28" s="3">
        <v>1077</v>
      </c>
    </row>
    <row r="29" spans="1:8" x14ac:dyDescent="0.25">
      <c r="A29" s="2">
        <v>44541</v>
      </c>
      <c r="B29" s="3">
        <v>647782</v>
      </c>
      <c r="C29" s="3">
        <v>1159</v>
      </c>
      <c r="D29" s="3">
        <v>33558</v>
      </c>
      <c r="E29" s="3">
        <v>10</v>
      </c>
      <c r="F29" s="3">
        <v>650</v>
      </c>
      <c r="G29" s="3">
        <v>427</v>
      </c>
      <c r="H29" s="3">
        <v>1077</v>
      </c>
    </row>
    <row r="30" spans="1:8" x14ac:dyDescent="0.25">
      <c r="A30" s="2">
        <v>44542</v>
      </c>
      <c r="B30" s="3">
        <v>648482</v>
      </c>
      <c r="C30" s="3">
        <v>700</v>
      </c>
      <c r="D30" s="3">
        <v>33561</v>
      </c>
      <c r="E30" s="3">
        <v>3</v>
      </c>
      <c r="F30" s="3">
        <v>650</v>
      </c>
      <c r="G30" s="3">
        <v>427</v>
      </c>
      <c r="H30" s="3">
        <v>1077</v>
      </c>
    </row>
    <row r="31" spans="1:8" x14ac:dyDescent="0.25">
      <c r="A31" s="23">
        <v>44543</v>
      </c>
      <c r="B31" s="24">
        <v>648953</v>
      </c>
      <c r="C31" s="24">
        <v>471</v>
      </c>
      <c r="D31" s="24">
        <v>33562</v>
      </c>
      <c r="E31" s="24">
        <v>1</v>
      </c>
      <c r="F31" s="24">
        <v>650</v>
      </c>
      <c r="G31" s="24">
        <v>427</v>
      </c>
      <c r="H31" s="24">
        <v>1077</v>
      </c>
    </row>
    <row r="32" spans="1:8" x14ac:dyDescent="0.25">
      <c r="A32" s="4">
        <v>44544</v>
      </c>
      <c r="B32" s="5">
        <v>649748</v>
      </c>
      <c r="C32" s="5">
        <v>795</v>
      </c>
      <c r="D32" s="5">
        <v>33570</v>
      </c>
      <c r="E32" s="5">
        <v>8</v>
      </c>
      <c r="F32" s="5">
        <v>650</v>
      </c>
      <c r="G32" s="5">
        <v>427</v>
      </c>
      <c r="H32" s="5">
        <v>1077</v>
      </c>
    </row>
    <row r="33" spans="1:13" x14ac:dyDescent="0.25">
      <c r="A33" s="4">
        <v>44545</v>
      </c>
      <c r="B33" s="5">
        <v>650691</v>
      </c>
      <c r="C33" s="5">
        <v>943</v>
      </c>
      <c r="D33" s="5">
        <v>33581</v>
      </c>
      <c r="E33" s="5">
        <v>11</v>
      </c>
      <c r="F33" s="5">
        <v>650</v>
      </c>
      <c r="G33" s="5">
        <v>427</v>
      </c>
      <c r="H33" s="5">
        <v>1077</v>
      </c>
    </row>
    <row r="34" spans="1:13" x14ac:dyDescent="0.25">
      <c r="A34" s="4">
        <v>44546</v>
      </c>
      <c r="B34" s="5">
        <v>651557</v>
      </c>
      <c r="C34" s="5">
        <v>866</v>
      </c>
      <c r="D34" s="5">
        <v>33586</v>
      </c>
      <c r="E34" s="5">
        <v>5</v>
      </c>
      <c r="F34" s="5">
        <v>650</v>
      </c>
      <c r="G34" s="5">
        <v>427</v>
      </c>
      <c r="H34" s="5">
        <v>1077</v>
      </c>
      <c r="J34" s="6"/>
      <c r="K34" s="7" t="s">
        <v>10</v>
      </c>
      <c r="L34" s="7" t="s">
        <v>11</v>
      </c>
      <c r="M34" s="7" t="s">
        <v>12</v>
      </c>
    </row>
    <row r="35" spans="1:13" x14ac:dyDescent="0.25">
      <c r="A35" s="4">
        <v>44547</v>
      </c>
      <c r="B35" s="5">
        <v>652604</v>
      </c>
      <c r="C35" s="5">
        <v>1047</v>
      </c>
      <c r="D35" s="5">
        <v>33593</v>
      </c>
      <c r="E35" s="5">
        <v>7</v>
      </c>
      <c r="F35" s="5">
        <v>650</v>
      </c>
      <c r="G35" s="5">
        <v>427</v>
      </c>
      <c r="H35" s="5">
        <v>1077</v>
      </c>
      <c r="J35" s="3" t="s">
        <v>9</v>
      </c>
      <c r="K35" s="3">
        <f>SUM(casos_preomicron)</f>
        <v>25769</v>
      </c>
      <c r="L35" s="13">
        <f>AVERAGE(casos_preomicron)</f>
        <v>858.9666666666667</v>
      </c>
      <c r="M35" s="3">
        <f>MEDIAN(casos_preomicron)</f>
        <v>936.5</v>
      </c>
    </row>
    <row r="36" spans="1:13" x14ac:dyDescent="0.25">
      <c r="A36" s="4">
        <v>44548</v>
      </c>
      <c r="B36" s="5">
        <v>653770</v>
      </c>
      <c r="C36" s="5">
        <v>1166</v>
      </c>
      <c r="D36" s="5">
        <v>33597</v>
      </c>
      <c r="E36" s="5">
        <v>4</v>
      </c>
      <c r="F36" s="5">
        <v>650</v>
      </c>
      <c r="G36" s="5">
        <v>427</v>
      </c>
      <c r="H36" s="5">
        <v>1077</v>
      </c>
      <c r="J36" s="3" t="s">
        <v>26</v>
      </c>
      <c r="K36" s="3">
        <f>SUM(muertes_preomicron)</f>
        <v>475</v>
      </c>
      <c r="L36" s="13">
        <f>AVERAGE(muertes_preomicron)</f>
        <v>15.833333333333334</v>
      </c>
      <c r="M36" s="3">
        <f>MEDIAN(muertes_preomicron)</f>
        <v>9</v>
      </c>
    </row>
    <row r="37" spans="1:13" x14ac:dyDescent="0.25">
      <c r="A37" s="4">
        <v>44549</v>
      </c>
      <c r="B37" s="5">
        <v>654182</v>
      </c>
      <c r="C37" s="5">
        <v>412</v>
      </c>
      <c r="D37" s="5">
        <v>33597</v>
      </c>
      <c r="E37" s="5">
        <v>0</v>
      </c>
      <c r="F37" s="5">
        <v>650</v>
      </c>
      <c r="G37" s="5">
        <v>427</v>
      </c>
      <c r="H37" s="5">
        <v>1077</v>
      </c>
      <c r="J37" s="5" t="s">
        <v>8</v>
      </c>
      <c r="K37" s="5">
        <f>SUM(casos_postomicron)</f>
        <v>76771</v>
      </c>
      <c r="L37" s="14">
        <f>AVERAGE(casos_postomicron)</f>
        <v>2399.09375</v>
      </c>
      <c r="M37" s="5">
        <f>MEDIAN(casos_postomicron)</f>
        <v>1374.5</v>
      </c>
    </row>
    <row r="38" spans="1:13" x14ac:dyDescent="0.25">
      <c r="A38" s="4">
        <v>44550</v>
      </c>
      <c r="B38" s="5">
        <v>654438</v>
      </c>
      <c r="C38" s="5">
        <v>256</v>
      </c>
      <c r="D38" s="5">
        <v>33614</v>
      </c>
      <c r="E38" s="5">
        <v>17</v>
      </c>
      <c r="F38" s="5">
        <v>650</v>
      </c>
      <c r="G38" s="5">
        <v>427</v>
      </c>
      <c r="H38" s="5">
        <v>1077</v>
      </c>
      <c r="J38" s="5" t="s">
        <v>29</v>
      </c>
      <c r="K38" s="5">
        <f>SUM(muertes_postomicron)</f>
        <v>644</v>
      </c>
      <c r="L38" s="14">
        <f>AVERAGE(muertes_postomicron)</f>
        <v>20.125</v>
      </c>
      <c r="M38" s="5">
        <f>MEDIAN(muertes_postomicron)</f>
        <v>5.5</v>
      </c>
    </row>
    <row r="39" spans="1:13" x14ac:dyDescent="0.25">
      <c r="A39" s="4">
        <v>44551</v>
      </c>
      <c r="B39" s="5">
        <v>655767</v>
      </c>
      <c r="C39" s="5">
        <v>1329</v>
      </c>
      <c r="D39" s="5">
        <v>33624</v>
      </c>
      <c r="E39" s="5">
        <v>10</v>
      </c>
      <c r="F39" s="5">
        <v>650</v>
      </c>
      <c r="G39" s="5">
        <v>427</v>
      </c>
      <c r="H39" s="5">
        <v>1077</v>
      </c>
    </row>
    <row r="40" spans="1:13" x14ac:dyDescent="0.25">
      <c r="A40" s="4">
        <v>44552</v>
      </c>
      <c r="B40" s="5">
        <v>656624</v>
      </c>
      <c r="C40" s="5">
        <v>857</v>
      </c>
      <c r="D40" s="5">
        <v>33634</v>
      </c>
      <c r="E40" s="5">
        <v>10</v>
      </c>
      <c r="F40" s="5">
        <v>650</v>
      </c>
      <c r="G40" s="5">
        <v>427</v>
      </c>
      <c r="H40" s="5">
        <v>1077</v>
      </c>
      <c r="J40" s="6"/>
      <c r="K40" s="7" t="s">
        <v>35</v>
      </c>
      <c r="L40" s="7" t="s">
        <v>36</v>
      </c>
    </row>
    <row r="41" spans="1:13" x14ac:dyDescent="0.25">
      <c r="A41" s="4">
        <v>44553</v>
      </c>
      <c r="B41" s="5">
        <v>658290</v>
      </c>
      <c r="C41" s="5">
        <v>1666</v>
      </c>
      <c r="D41" s="5">
        <v>33641</v>
      </c>
      <c r="E41" s="5">
        <v>7</v>
      </c>
      <c r="F41" s="5">
        <v>650</v>
      </c>
      <c r="G41" s="5">
        <v>427</v>
      </c>
      <c r="H41" s="5">
        <v>1077</v>
      </c>
      <c r="J41" s="5" t="s">
        <v>33</v>
      </c>
      <c r="K41" s="14">
        <f>L37-L35</f>
        <v>1540.1270833333333</v>
      </c>
      <c r="L41" s="15">
        <f>K41/L35</f>
        <v>1.7929998253715704</v>
      </c>
    </row>
    <row r="42" spans="1:13" x14ac:dyDescent="0.25">
      <c r="A42" s="4">
        <v>44554</v>
      </c>
      <c r="B42" s="5">
        <v>659710</v>
      </c>
      <c r="C42" s="5">
        <v>1420</v>
      </c>
      <c r="D42" s="5">
        <v>33647</v>
      </c>
      <c r="E42" s="5">
        <v>6</v>
      </c>
      <c r="F42" s="5">
        <v>650</v>
      </c>
      <c r="G42" s="5">
        <v>427</v>
      </c>
      <c r="H42" s="5">
        <v>1077</v>
      </c>
      <c r="J42" s="5" t="s">
        <v>34</v>
      </c>
      <c r="K42" s="14">
        <f>L38-L36</f>
        <v>4.2916666666666661</v>
      </c>
      <c r="L42" s="15">
        <f>K42/L36</f>
        <v>0.27105263157894732</v>
      </c>
    </row>
    <row r="43" spans="1:13" x14ac:dyDescent="0.25">
      <c r="A43" s="4">
        <v>44555</v>
      </c>
      <c r="B43" s="5">
        <v>660587</v>
      </c>
      <c r="C43" s="5">
        <v>877</v>
      </c>
      <c r="D43" s="5">
        <v>33648</v>
      </c>
      <c r="E43" s="5">
        <v>1</v>
      </c>
      <c r="F43" s="5">
        <v>650</v>
      </c>
      <c r="G43" s="5">
        <v>427</v>
      </c>
      <c r="H43" s="5">
        <v>1077</v>
      </c>
    </row>
    <row r="44" spans="1:13" x14ac:dyDescent="0.25">
      <c r="A44" s="4">
        <v>44556</v>
      </c>
      <c r="B44" s="5">
        <v>660900</v>
      </c>
      <c r="C44" s="5">
        <v>313</v>
      </c>
      <c r="D44" s="5">
        <v>33649</v>
      </c>
      <c r="E44" s="5">
        <v>1</v>
      </c>
      <c r="F44" s="5">
        <v>650</v>
      </c>
      <c r="G44" s="5">
        <v>427</v>
      </c>
      <c r="H44" s="5">
        <v>1077</v>
      </c>
      <c r="J44" s="6"/>
      <c r="K44" s="8" t="s">
        <v>32</v>
      </c>
    </row>
    <row r="45" spans="1:13" x14ac:dyDescent="0.25">
      <c r="A45" s="4">
        <v>44557</v>
      </c>
      <c r="B45" s="5">
        <v>661684</v>
      </c>
      <c r="C45" s="5">
        <v>784</v>
      </c>
      <c r="D45" s="5">
        <v>33650</v>
      </c>
      <c r="E45" s="5">
        <v>1</v>
      </c>
      <c r="F45" s="5">
        <v>650</v>
      </c>
      <c r="G45" s="5">
        <v>427</v>
      </c>
      <c r="H45" s="5">
        <v>1077</v>
      </c>
      <c r="J45" s="9" t="s">
        <v>30</v>
      </c>
      <c r="K45" s="10">
        <f>K36/K35</f>
        <v>1.8433000892545306E-2</v>
      </c>
    </row>
    <row r="46" spans="1:13" x14ac:dyDescent="0.25">
      <c r="A46" s="4">
        <v>44558</v>
      </c>
      <c r="B46" s="5">
        <v>663001</v>
      </c>
      <c r="C46" s="5">
        <v>1317</v>
      </c>
      <c r="D46" s="5">
        <v>33656</v>
      </c>
      <c r="E46" s="5">
        <v>6</v>
      </c>
      <c r="F46" s="5">
        <v>650</v>
      </c>
      <c r="G46" s="5">
        <v>427</v>
      </c>
      <c r="H46" s="5">
        <v>1077</v>
      </c>
      <c r="J46" s="11" t="s">
        <v>31</v>
      </c>
      <c r="K46" s="12">
        <f>K38/K37</f>
        <v>8.3885842310247351E-3</v>
      </c>
    </row>
    <row r="47" spans="1:13" x14ac:dyDescent="0.25">
      <c r="A47" s="4">
        <v>44559</v>
      </c>
      <c r="B47" s="5">
        <v>664836</v>
      </c>
      <c r="C47" s="5">
        <v>1835</v>
      </c>
      <c r="D47" s="5">
        <v>33669</v>
      </c>
      <c r="E47" s="5">
        <v>13</v>
      </c>
      <c r="F47" s="5">
        <v>650</v>
      </c>
      <c r="G47" s="5">
        <v>427</v>
      </c>
      <c r="H47" s="5">
        <v>1077</v>
      </c>
    </row>
    <row r="48" spans="1:13" x14ac:dyDescent="0.25">
      <c r="A48" s="4">
        <v>44560</v>
      </c>
      <c r="B48" s="5">
        <v>666542</v>
      </c>
      <c r="C48" s="5">
        <v>1706</v>
      </c>
      <c r="D48" s="5">
        <v>33672</v>
      </c>
      <c r="E48" s="5">
        <v>3</v>
      </c>
      <c r="F48" s="5">
        <v>650</v>
      </c>
      <c r="G48" s="5">
        <v>427</v>
      </c>
      <c r="H48" s="5">
        <v>1077</v>
      </c>
    </row>
    <row r="49" spans="1:8" x14ac:dyDescent="0.25">
      <c r="A49" s="4">
        <v>44561</v>
      </c>
      <c r="B49" s="5">
        <v>668921</v>
      </c>
      <c r="C49" s="5">
        <v>2379</v>
      </c>
      <c r="D49" s="5">
        <v>33681</v>
      </c>
      <c r="E49" s="5">
        <v>9</v>
      </c>
      <c r="F49" s="5">
        <v>650</v>
      </c>
      <c r="G49" s="5">
        <v>427</v>
      </c>
      <c r="H49" s="5">
        <v>1077</v>
      </c>
    </row>
    <row r="50" spans="1:8" x14ac:dyDescent="0.25">
      <c r="A50" s="4">
        <v>44562</v>
      </c>
      <c r="B50" s="5">
        <v>671038</v>
      </c>
      <c r="C50" s="5">
        <v>2117</v>
      </c>
      <c r="D50" s="5">
        <v>33682</v>
      </c>
      <c r="E50" s="5">
        <v>1</v>
      </c>
      <c r="F50" s="5">
        <v>650</v>
      </c>
      <c r="G50" s="5">
        <v>427</v>
      </c>
      <c r="H50" s="5">
        <v>1077</v>
      </c>
    </row>
    <row r="51" spans="1:8" x14ac:dyDescent="0.25">
      <c r="A51" s="4">
        <v>44563</v>
      </c>
      <c r="B51" s="5">
        <v>671853</v>
      </c>
      <c r="C51" s="5">
        <v>815</v>
      </c>
      <c r="D51" s="5">
        <v>33683</v>
      </c>
      <c r="E51" s="5">
        <v>1</v>
      </c>
      <c r="F51" s="5">
        <v>650</v>
      </c>
      <c r="G51" s="5">
        <v>427</v>
      </c>
      <c r="H51" s="5">
        <v>1077</v>
      </c>
    </row>
    <row r="52" spans="1:8" x14ac:dyDescent="0.25">
      <c r="A52" s="4">
        <v>44564</v>
      </c>
      <c r="B52" s="5">
        <v>672622</v>
      </c>
      <c r="C52" s="5">
        <v>769</v>
      </c>
      <c r="D52" s="5">
        <v>33686</v>
      </c>
      <c r="E52" s="5">
        <v>3</v>
      </c>
      <c r="F52" s="5">
        <v>650</v>
      </c>
      <c r="G52" s="5">
        <v>427</v>
      </c>
      <c r="H52" s="5">
        <v>1077</v>
      </c>
    </row>
    <row r="53" spans="1:8" x14ac:dyDescent="0.25">
      <c r="A53" s="4">
        <v>44565</v>
      </c>
      <c r="B53" s="5">
        <v>673935</v>
      </c>
      <c r="C53" s="5">
        <v>1313</v>
      </c>
      <c r="D53" s="5">
        <v>33690</v>
      </c>
      <c r="E53" s="5">
        <v>4</v>
      </c>
      <c r="F53" s="5">
        <v>650</v>
      </c>
      <c r="G53" s="5">
        <v>427</v>
      </c>
      <c r="H53" s="5">
        <v>1077</v>
      </c>
    </row>
    <row r="54" spans="1:8" x14ac:dyDescent="0.25">
      <c r="A54" s="4">
        <v>44566</v>
      </c>
      <c r="B54" s="5">
        <v>676847</v>
      </c>
      <c r="C54" s="5">
        <v>2912</v>
      </c>
      <c r="D54" s="5">
        <v>33699</v>
      </c>
      <c r="E54" s="5">
        <v>9</v>
      </c>
      <c r="F54" s="5">
        <v>650</v>
      </c>
      <c r="G54" s="5">
        <v>427</v>
      </c>
      <c r="H54" s="5">
        <v>1077</v>
      </c>
    </row>
    <row r="55" spans="1:8" x14ac:dyDescent="0.25">
      <c r="A55" s="4">
        <v>44567</v>
      </c>
      <c r="B55" s="5">
        <v>679630</v>
      </c>
      <c r="C55" s="5">
        <v>2783</v>
      </c>
      <c r="D55" s="5">
        <v>33699</v>
      </c>
      <c r="E55" s="5">
        <v>0</v>
      </c>
      <c r="F55" s="5">
        <v>650</v>
      </c>
      <c r="G55" s="5">
        <v>427</v>
      </c>
      <c r="H55" s="5">
        <v>1077</v>
      </c>
    </row>
    <row r="56" spans="1:8" x14ac:dyDescent="0.25">
      <c r="A56" s="4">
        <v>44568</v>
      </c>
      <c r="B56" s="5">
        <v>681091</v>
      </c>
      <c r="C56" s="5">
        <v>1461</v>
      </c>
      <c r="D56" s="5">
        <v>33702</v>
      </c>
      <c r="E56" s="5">
        <v>3</v>
      </c>
      <c r="F56" s="5">
        <v>650</v>
      </c>
      <c r="G56" s="5">
        <v>427</v>
      </c>
      <c r="H56" s="5">
        <v>1077</v>
      </c>
    </row>
    <row r="57" spans="1:8" x14ac:dyDescent="0.25">
      <c r="A57" s="4">
        <v>44569</v>
      </c>
      <c r="B57" s="5">
        <v>684153</v>
      </c>
      <c r="C57" s="5">
        <v>3062</v>
      </c>
      <c r="D57" s="5">
        <v>33706</v>
      </c>
      <c r="E57" s="5">
        <v>4</v>
      </c>
      <c r="F57" s="5">
        <v>650</v>
      </c>
      <c r="G57" s="5">
        <v>427</v>
      </c>
      <c r="H57" s="5">
        <v>1077</v>
      </c>
    </row>
    <row r="58" spans="1:8" x14ac:dyDescent="0.25">
      <c r="A58" s="4">
        <v>44570</v>
      </c>
      <c r="B58" s="5">
        <v>687460</v>
      </c>
      <c r="C58" s="5">
        <v>3307</v>
      </c>
      <c r="D58" s="5">
        <v>33709</v>
      </c>
      <c r="E58" s="5">
        <v>3</v>
      </c>
      <c r="F58" s="5">
        <v>650</v>
      </c>
      <c r="G58" s="5">
        <v>427</v>
      </c>
      <c r="H58" s="5">
        <v>1077</v>
      </c>
    </row>
    <row r="59" spans="1:8" x14ac:dyDescent="0.25">
      <c r="A59" s="4">
        <v>44571</v>
      </c>
      <c r="B59" s="5">
        <v>689460</v>
      </c>
      <c r="C59" s="5">
        <v>2000</v>
      </c>
      <c r="D59" s="5">
        <v>33713</v>
      </c>
      <c r="E59" s="5">
        <v>4</v>
      </c>
      <c r="F59" s="5">
        <v>650</v>
      </c>
      <c r="G59" s="5">
        <v>427</v>
      </c>
      <c r="H59" s="5">
        <v>1077</v>
      </c>
    </row>
    <row r="60" spans="1:8" x14ac:dyDescent="0.25">
      <c r="A60" s="4">
        <v>44572</v>
      </c>
      <c r="B60" s="5">
        <v>699286</v>
      </c>
      <c r="C60" s="5">
        <v>9826</v>
      </c>
      <c r="D60" s="5">
        <v>34122</v>
      </c>
      <c r="E60" s="5">
        <v>409</v>
      </c>
      <c r="F60" s="5">
        <v>650</v>
      </c>
      <c r="G60" s="5">
        <v>427</v>
      </c>
      <c r="H60" s="5">
        <v>1077</v>
      </c>
    </row>
    <row r="61" spans="1:8" x14ac:dyDescent="0.25">
      <c r="A61" s="4">
        <v>44573</v>
      </c>
      <c r="B61" s="5">
        <v>710490</v>
      </c>
      <c r="C61" s="5">
        <v>11204</v>
      </c>
      <c r="D61" s="5">
        <v>34162</v>
      </c>
      <c r="E61" s="5">
        <v>40</v>
      </c>
      <c r="F61" s="5">
        <v>650</v>
      </c>
      <c r="G61" s="5">
        <v>427</v>
      </c>
      <c r="H61" s="5">
        <v>1077</v>
      </c>
    </row>
    <row r="62" spans="1:8" x14ac:dyDescent="0.25">
      <c r="A62" s="4">
        <v>44574</v>
      </c>
      <c r="B62" s="5">
        <v>715862</v>
      </c>
      <c r="C62" s="5">
        <v>5372</v>
      </c>
      <c r="D62" s="5">
        <v>34189</v>
      </c>
      <c r="E62" s="5">
        <v>27</v>
      </c>
      <c r="F62" s="5">
        <v>650</v>
      </c>
      <c r="G62" s="5">
        <v>427</v>
      </c>
      <c r="H62" s="5">
        <v>1077</v>
      </c>
    </row>
    <row r="63" spans="1:8" x14ac:dyDescent="0.25">
      <c r="A63" s="4">
        <v>44575</v>
      </c>
      <c r="B63" s="5">
        <v>725724</v>
      </c>
      <c r="C63" s="5">
        <v>9862</v>
      </c>
      <c r="D63" s="5">
        <v>34206</v>
      </c>
      <c r="E63" s="5">
        <v>17</v>
      </c>
      <c r="F63" s="5">
        <v>650</v>
      </c>
      <c r="G63" s="5">
        <v>427</v>
      </c>
      <c r="H63" s="5">
        <v>1077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50" workbookViewId="0">
      <selection activeCell="D64" sqref="D64"/>
    </sheetView>
  </sheetViews>
  <sheetFormatPr baseColWidth="10" defaultRowHeight="15" x14ac:dyDescent="0.25"/>
  <cols>
    <col min="1" max="1" width="11.42578125" style="28"/>
  </cols>
  <sheetData>
    <row r="1" spans="1:8" x14ac:dyDescent="0.25">
      <c r="A1" s="2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8">
        <v>44514</v>
      </c>
      <c r="B2">
        <v>623307</v>
      </c>
      <c r="C2">
        <v>123</v>
      </c>
      <c r="D2">
        <v>33088</v>
      </c>
      <c r="E2">
        <v>1</v>
      </c>
      <c r="F2">
        <v>650</v>
      </c>
      <c r="G2">
        <v>427</v>
      </c>
      <c r="H2">
        <v>1077</v>
      </c>
    </row>
    <row r="3" spans="1:8" x14ac:dyDescent="0.25">
      <c r="A3" s="28">
        <v>44515</v>
      </c>
      <c r="B3">
        <v>623444</v>
      </c>
      <c r="C3">
        <v>137</v>
      </c>
      <c r="D3">
        <v>33089</v>
      </c>
      <c r="E3">
        <v>1</v>
      </c>
      <c r="F3">
        <v>650</v>
      </c>
      <c r="G3">
        <v>427</v>
      </c>
      <c r="H3">
        <v>1077</v>
      </c>
    </row>
    <row r="4" spans="1:8" x14ac:dyDescent="0.25">
      <c r="A4" s="28">
        <v>44516</v>
      </c>
      <c r="B4">
        <v>623737</v>
      </c>
      <c r="C4">
        <v>293</v>
      </c>
      <c r="D4">
        <v>33098</v>
      </c>
      <c r="E4">
        <v>9</v>
      </c>
      <c r="F4">
        <v>650</v>
      </c>
      <c r="G4">
        <v>427</v>
      </c>
      <c r="H4">
        <v>1077</v>
      </c>
    </row>
    <row r="5" spans="1:8" x14ac:dyDescent="0.25">
      <c r="A5" s="28">
        <v>44517</v>
      </c>
      <c r="B5">
        <v>624308</v>
      </c>
      <c r="C5">
        <v>571</v>
      </c>
      <c r="D5">
        <v>33106</v>
      </c>
      <c r="E5">
        <v>8</v>
      </c>
      <c r="F5">
        <v>650</v>
      </c>
      <c r="G5">
        <v>427</v>
      </c>
      <c r="H5">
        <v>1077</v>
      </c>
    </row>
    <row r="6" spans="1:8" x14ac:dyDescent="0.25">
      <c r="A6" s="28">
        <v>44518</v>
      </c>
      <c r="B6">
        <v>624903</v>
      </c>
      <c r="C6">
        <v>595</v>
      </c>
      <c r="D6">
        <v>33112</v>
      </c>
      <c r="E6">
        <v>6</v>
      </c>
      <c r="F6">
        <v>650</v>
      </c>
      <c r="G6">
        <v>427</v>
      </c>
      <c r="H6">
        <v>1077</v>
      </c>
    </row>
    <row r="7" spans="1:8" x14ac:dyDescent="0.25">
      <c r="A7" s="28">
        <v>44519</v>
      </c>
      <c r="B7">
        <v>625504</v>
      </c>
      <c r="C7">
        <v>601</v>
      </c>
      <c r="D7">
        <v>33121</v>
      </c>
      <c r="E7">
        <v>9</v>
      </c>
      <c r="F7">
        <v>650</v>
      </c>
      <c r="G7">
        <v>427</v>
      </c>
      <c r="H7">
        <v>1077</v>
      </c>
    </row>
    <row r="8" spans="1:8" x14ac:dyDescent="0.25">
      <c r="A8" s="28">
        <v>44520</v>
      </c>
      <c r="B8">
        <v>625774</v>
      </c>
      <c r="C8">
        <v>270</v>
      </c>
      <c r="D8">
        <v>33125</v>
      </c>
      <c r="E8">
        <v>4</v>
      </c>
      <c r="F8">
        <v>650</v>
      </c>
      <c r="G8">
        <v>427</v>
      </c>
      <c r="H8">
        <v>1077</v>
      </c>
    </row>
    <row r="9" spans="1:8" x14ac:dyDescent="0.25">
      <c r="A9" s="28">
        <v>44521</v>
      </c>
      <c r="B9">
        <v>626156</v>
      </c>
      <c r="C9">
        <v>382</v>
      </c>
      <c r="D9">
        <v>33125</v>
      </c>
      <c r="E9">
        <v>0</v>
      </c>
      <c r="F9">
        <v>650</v>
      </c>
      <c r="G9">
        <v>427</v>
      </c>
      <c r="H9">
        <v>1077</v>
      </c>
    </row>
    <row r="10" spans="1:8" x14ac:dyDescent="0.25">
      <c r="A10" s="28">
        <v>44522</v>
      </c>
      <c r="B10">
        <v>626319</v>
      </c>
      <c r="C10">
        <v>163</v>
      </c>
      <c r="D10">
        <v>33128</v>
      </c>
      <c r="E10">
        <v>3</v>
      </c>
      <c r="F10">
        <v>650</v>
      </c>
      <c r="G10">
        <v>427</v>
      </c>
      <c r="H10">
        <v>1077</v>
      </c>
    </row>
    <row r="11" spans="1:8" x14ac:dyDescent="0.25">
      <c r="A11" s="28">
        <v>44523</v>
      </c>
      <c r="B11">
        <v>627022</v>
      </c>
      <c r="C11">
        <v>703</v>
      </c>
      <c r="D11">
        <v>33131</v>
      </c>
      <c r="E11">
        <v>3</v>
      </c>
      <c r="F11">
        <v>650</v>
      </c>
      <c r="G11">
        <v>427</v>
      </c>
      <c r="H11">
        <v>1077</v>
      </c>
    </row>
    <row r="12" spans="1:8" x14ac:dyDescent="0.25">
      <c r="A12" s="28">
        <v>44524</v>
      </c>
      <c r="B12">
        <v>627963</v>
      </c>
      <c r="C12">
        <v>941</v>
      </c>
      <c r="D12">
        <v>33144</v>
      </c>
      <c r="E12">
        <v>13</v>
      </c>
      <c r="F12">
        <v>650</v>
      </c>
      <c r="G12">
        <v>427</v>
      </c>
      <c r="H12">
        <v>1077</v>
      </c>
    </row>
    <row r="13" spans="1:8" x14ac:dyDescent="0.25">
      <c r="A13" s="28">
        <v>44525</v>
      </c>
      <c r="B13">
        <v>629142</v>
      </c>
      <c r="C13">
        <v>1179</v>
      </c>
      <c r="D13">
        <v>33167</v>
      </c>
      <c r="E13">
        <v>23</v>
      </c>
      <c r="F13">
        <v>650</v>
      </c>
      <c r="G13">
        <v>427</v>
      </c>
      <c r="H13">
        <v>1077</v>
      </c>
    </row>
    <row r="14" spans="1:8" x14ac:dyDescent="0.25">
      <c r="A14" s="28">
        <v>44526</v>
      </c>
      <c r="B14">
        <v>630229</v>
      </c>
      <c r="C14">
        <v>1087</v>
      </c>
      <c r="D14">
        <v>33185</v>
      </c>
      <c r="E14">
        <v>18</v>
      </c>
      <c r="F14">
        <v>650</v>
      </c>
      <c r="G14">
        <v>427</v>
      </c>
      <c r="H14">
        <v>1077</v>
      </c>
    </row>
    <row r="15" spans="1:8" x14ac:dyDescent="0.25">
      <c r="A15" s="28">
        <v>44527</v>
      </c>
      <c r="B15">
        <v>631677</v>
      </c>
      <c r="C15">
        <v>1448</v>
      </c>
      <c r="D15">
        <v>33219</v>
      </c>
      <c r="E15">
        <v>34</v>
      </c>
      <c r="F15">
        <v>650</v>
      </c>
      <c r="G15">
        <v>427</v>
      </c>
      <c r="H15">
        <v>1077</v>
      </c>
    </row>
    <row r="16" spans="1:8" x14ac:dyDescent="0.25">
      <c r="A16" s="28">
        <v>44528</v>
      </c>
      <c r="B16">
        <v>632772</v>
      </c>
      <c r="C16">
        <v>1095</v>
      </c>
      <c r="D16">
        <v>33234</v>
      </c>
      <c r="E16">
        <v>15</v>
      </c>
      <c r="F16">
        <v>650</v>
      </c>
      <c r="G16">
        <v>427</v>
      </c>
      <c r="H16">
        <v>1077</v>
      </c>
    </row>
    <row r="17" spans="1:8" x14ac:dyDescent="0.25">
      <c r="A17" s="28">
        <v>44529</v>
      </c>
      <c r="B17">
        <v>633713</v>
      </c>
      <c r="C17">
        <v>941</v>
      </c>
      <c r="D17">
        <v>33250</v>
      </c>
      <c r="E17">
        <v>16</v>
      </c>
      <c r="F17">
        <v>650</v>
      </c>
      <c r="G17">
        <v>427</v>
      </c>
      <c r="H17">
        <v>1077</v>
      </c>
    </row>
    <row r="18" spans="1:8" x14ac:dyDescent="0.25">
      <c r="A18" s="28">
        <v>44530</v>
      </c>
      <c r="B18">
        <v>634647</v>
      </c>
      <c r="C18">
        <v>934</v>
      </c>
      <c r="D18">
        <v>33296</v>
      </c>
      <c r="E18">
        <v>46</v>
      </c>
      <c r="F18">
        <v>650</v>
      </c>
      <c r="G18">
        <v>427</v>
      </c>
      <c r="H18">
        <v>1077</v>
      </c>
    </row>
    <row r="19" spans="1:8" x14ac:dyDescent="0.25">
      <c r="A19" s="28">
        <v>44531</v>
      </c>
      <c r="B19">
        <v>635606</v>
      </c>
      <c r="C19">
        <v>959</v>
      </c>
      <c r="D19">
        <v>33315</v>
      </c>
      <c r="E19">
        <v>19</v>
      </c>
      <c r="F19">
        <v>650</v>
      </c>
      <c r="G19">
        <v>427</v>
      </c>
      <c r="H19">
        <v>1077</v>
      </c>
    </row>
    <row r="20" spans="1:8" x14ac:dyDescent="0.25">
      <c r="A20" s="28">
        <v>44532</v>
      </c>
      <c r="B20">
        <v>637281</v>
      </c>
      <c r="C20">
        <v>1675</v>
      </c>
      <c r="D20">
        <v>33365</v>
      </c>
      <c r="E20">
        <v>50</v>
      </c>
      <c r="F20">
        <v>650</v>
      </c>
      <c r="G20">
        <v>427</v>
      </c>
      <c r="H20">
        <v>1077</v>
      </c>
    </row>
    <row r="21" spans="1:8" x14ac:dyDescent="0.25">
      <c r="A21" s="28">
        <v>44533</v>
      </c>
      <c r="B21">
        <v>639341</v>
      </c>
      <c r="C21">
        <v>2060</v>
      </c>
      <c r="D21">
        <v>33447</v>
      </c>
      <c r="E21">
        <v>82</v>
      </c>
      <c r="F21">
        <v>650</v>
      </c>
      <c r="G21">
        <v>427</v>
      </c>
      <c r="H21">
        <v>1077</v>
      </c>
    </row>
    <row r="22" spans="1:8" x14ac:dyDescent="0.25">
      <c r="A22" s="28">
        <v>44534</v>
      </c>
      <c r="B22">
        <v>641059</v>
      </c>
      <c r="C22">
        <v>1718</v>
      </c>
      <c r="D22">
        <v>33484</v>
      </c>
      <c r="E22">
        <v>37</v>
      </c>
      <c r="F22">
        <v>650</v>
      </c>
      <c r="G22">
        <v>427</v>
      </c>
      <c r="H22">
        <v>1077</v>
      </c>
    </row>
    <row r="23" spans="1:8" x14ac:dyDescent="0.25">
      <c r="A23" s="28">
        <v>44535</v>
      </c>
      <c r="B23">
        <v>641699</v>
      </c>
      <c r="C23">
        <v>640</v>
      </c>
      <c r="D23">
        <v>33484</v>
      </c>
      <c r="E23">
        <v>0</v>
      </c>
      <c r="F23">
        <v>650</v>
      </c>
      <c r="G23">
        <v>427</v>
      </c>
      <c r="H23">
        <v>1077</v>
      </c>
    </row>
    <row r="24" spans="1:8" x14ac:dyDescent="0.25">
      <c r="A24" s="28">
        <v>44536</v>
      </c>
      <c r="B24">
        <v>642190</v>
      </c>
      <c r="C24">
        <v>491</v>
      </c>
      <c r="D24">
        <v>33488</v>
      </c>
      <c r="E24">
        <v>4</v>
      </c>
      <c r="F24">
        <v>650</v>
      </c>
      <c r="G24">
        <v>427</v>
      </c>
      <c r="H24">
        <v>1077</v>
      </c>
    </row>
    <row r="25" spans="1:8" x14ac:dyDescent="0.25">
      <c r="A25" s="28">
        <v>44537</v>
      </c>
      <c r="B25">
        <v>643129</v>
      </c>
      <c r="C25">
        <v>939</v>
      </c>
      <c r="D25">
        <v>33494</v>
      </c>
      <c r="E25">
        <v>6</v>
      </c>
      <c r="F25">
        <v>650</v>
      </c>
      <c r="G25">
        <v>427</v>
      </c>
      <c r="H25">
        <v>1077</v>
      </c>
    </row>
    <row r="26" spans="1:8" x14ac:dyDescent="0.25">
      <c r="A26" s="28">
        <v>44538</v>
      </c>
      <c r="B26">
        <v>644086</v>
      </c>
      <c r="C26">
        <v>957</v>
      </c>
      <c r="D26">
        <v>33498</v>
      </c>
      <c r="E26">
        <v>4</v>
      </c>
      <c r="F26">
        <v>650</v>
      </c>
      <c r="G26">
        <v>427</v>
      </c>
      <c r="H26">
        <v>1077</v>
      </c>
    </row>
    <row r="27" spans="1:8" x14ac:dyDescent="0.25">
      <c r="A27" s="28">
        <v>44539</v>
      </c>
      <c r="B27">
        <v>645496</v>
      </c>
      <c r="C27">
        <v>1410</v>
      </c>
      <c r="D27">
        <v>33507</v>
      </c>
      <c r="E27">
        <v>9</v>
      </c>
      <c r="F27">
        <v>650</v>
      </c>
      <c r="G27">
        <v>427</v>
      </c>
      <c r="H27">
        <v>1077</v>
      </c>
    </row>
    <row r="28" spans="1:8" x14ac:dyDescent="0.25">
      <c r="A28" s="28">
        <v>44540</v>
      </c>
      <c r="B28">
        <v>646623</v>
      </c>
      <c r="C28">
        <v>1127</v>
      </c>
      <c r="D28">
        <v>33548</v>
      </c>
      <c r="E28">
        <v>41</v>
      </c>
      <c r="F28">
        <v>650</v>
      </c>
      <c r="G28">
        <v>427</v>
      </c>
      <c r="H28">
        <v>1077</v>
      </c>
    </row>
    <row r="29" spans="1:8" x14ac:dyDescent="0.25">
      <c r="A29" s="28">
        <v>44541</v>
      </c>
      <c r="B29">
        <v>647782</v>
      </c>
      <c r="C29">
        <v>1159</v>
      </c>
      <c r="D29">
        <v>33558</v>
      </c>
      <c r="E29">
        <v>10</v>
      </c>
      <c r="F29">
        <v>650</v>
      </c>
      <c r="G29">
        <v>427</v>
      </c>
      <c r="H29">
        <v>1077</v>
      </c>
    </row>
    <row r="30" spans="1:8" x14ac:dyDescent="0.25">
      <c r="A30" s="28">
        <v>44542</v>
      </c>
      <c r="B30">
        <v>648482</v>
      </c>
      <c r="C30">
        <v>700</v>
      </c>
      <c r="D30">
        <v>33561</v>
      </c>
      <c r="E30">
        <v>3</v>
      </c>
      <c r="F30">
        <v>650</v>
      </c>
      <c r="G30">
        <v>427</v>
      </c>
      <c r="H30">
        <v>1077</v>
      </c>
    </row>
    <row r="31" spans="1:8" x14ac:dyDescent="0.25">
      <c r="A31" s="28">
        <v>44543</v>
      </c>
      <c r="B31">
        <v>648953</v>
      </c>
      <c r="C31">
        <v>471</v>
      </c>
      <c r="D31">
        <v>33562</v>
      </c>
      <c r="E31">
        <v>1</v>
      </c>
      <c r="F31">
        <v>650</v>
      </c>
      <c r="G31">
        <v>427</v>
      </c>
      <c r="H31">
        <v>1077</v>
      </c>
    </row>
    <row r="32" spans="1:8" x14ac:dyDescent="0.25">
      <c r="A32" s="28">
        <v>44544</v>
      </c>
      <c r="B32">
        <v>649748</v>
      </c>
      <c r="C32">
        <v>795</v>
      </c>
      <c r="D32">
        <v>33570</v>
      </c>
      <c r="E32">
        <v>8</v>
      </c>
      <c r="F32">
        <v>650</v>
      </c>
      <c r="G32">
        <v>427</v>
      </c>
      <c r="H32">
        <v>1077</v>
      </c>
    </row>
    <row r="33" spans="1:8" x14ac:dyDescent="0.25">
      <c r="A33" s="28">
        <v>44545</v>
      </c>
      <c r="B33">
        <v>650691</v>
      </c>
      <c r="C33">
        <v>943</v>
      </c>
      <c r="D33">
        <v>33581</v>
      </c>
      <c r="E33">
        <v>11</v>
      </c>
      <c r="F33">
        <v>650</v>
      </c>
      <c r="G33">
        <v>427</v>
      </c>
      <c r="H33">
        <v>1077</v>
      </c>
    </row>
    <row r="34" spans="1:8" x14ac:dyDescent="0.25">
      <c r="A34" s="28">
        <v>44546</v>
      </c>
      <c r="B34">
        <v>651557</v>
      </c>
      <c r="C34">
        <v>866</v>
      </c>
      <c r="D34">
        <v>33586</v>
      </c>
      <c r="E34">
        <v>5</v>
      </c>
      <c r="F34">
        <v>650</v>
      </c>
      <c r="G34">
        <v>427</v>
      </c>
      <c r="H34">
        <v>1077</v>
      </c>
    </row>
    <row r="35" spans="1:8" x14ac:dyDescent="0.25">
      <c r="A35" s="28">
        <v>44547</v>
      </c>
      <c r="B35">
        <v>652604</v>
      </c>
      <c r="C35">
        <v>1047</v>
      </c>
      <c r="D35">
        <v>33593</v>
      </c>
      <c r="E35">
        <v>7</v>
      </c>
      <c r="F35">
        <v>650</v>
      </c>
      <c r="G35">
        <v>427</v>
      </c>
      <c r="H35">
        <v>1077</v>
      </c>
    </row>
    <row r="36" spans="1:8" x14ac:dyDescent="0.25">
      <c r="A36" s="28">
        <v>44548</v>
      </c>
      <c r="B36">
        <v>653770</v>
      </c>
      <c r="C36">
        <v>1166</v>
      </c>
      <c r="D36">
        <v>33597</v>
      </c>
      <c r="E36">
        <v>4</v>
      </c>
      <c r="F36">
        <v>650</v>
      </c>
      <c r="G36">
        <v>427</v>
      </c>
      <c r="H36">
        <v>1077</v>
      </c>
    </row>
    <row r="37" spans="1:8" x14ac:dyDescent="0.25">
      <c r="A37" s="28">
        <v>44549</v>
      </c>
      <c r="B37">
        <v>654182</v>
      </c>
      <c r="C37">
        <v>412</v>
      </c>
      <c r="D37">
        <v>33597</v>
      </c>
      <c r="E37">
        <v>0</v>
      </c>
      <c r="F37">
        <v>650</v>
      </c>
      <c r="G37">
        <v>427</v>
      </c>
      <c r="H37">
        <v>1077</v>
      </c>
    </row>
    <row r="38" spans="1:8" x14ac:dyDescent="0.25">
      <c r="A38" s="28">
        <v>44550</v>
      </c>
      <c r="B38">
        <v>654438</v>
      </c>
      <c r="C38">
        <v>256</v>
      </c>
      <c r="D38">
        <v>33614</v>
      </c>
      <c r="E38">
        <v>17</v>
      </c>
      <c r="F38">
        <v>650</v>
      </c>
      <c r="G38">
        <v>427</v>
      </c>
      <c r="H38">
        <v>1077</v>
      </c>
    </row>
    <row r="39" spans="1:8" x14ac:dyDescent="0.25">
      <c r="A39" s="28">
        <v>44551</v>
      </c>
      <c r="B39">
        <v>655767</v>
      </c>
      <c r="C39">
        <v>1329</v>
      </c>
      <c r="D39">
        <v>33624</v>
      </c>
      <c r="E39">
        <v>10</v>
      </c>
      <c r="F39">
        <v>650</v>
      </c>
      <c r="G39">
        <v>427</v>
      </c>
      <c r="H39">
        <v>1077</v>
      </c>
    </row>
    <row r="40" spans="1:8" x14ac:dyDescent="0.25">
      <c r="A40" s="28">
        <v>44552</v>
      </c>
      <c r="B40">
        <v>656624</v>
      </c>
      <c r="C40">
        <v>857</v>
      </c>
      <c r="D40">
        <v>33634</v>
      </c>
      <c r="E40">
        <v>10</v>
      </c>
      <c r="F40">
        <v>650</v>
      </c>
      <c r="G40">
        <v>427</v>
      </c>
      <c r="H40">
        <v>1077</v>
      </c>
    </row>
    <row r="41" spans="1:8" x14ac:dyDescent="0.25">
      <c r="A41" s="28">
        <v>44553</v>
      </c>
      <c r="B41">
        <v>658290</v>
      </c>
      <c r="C41">
        <v>1666</v>
      </c>
      <c r="D41">
        <v>33641</v>
      </c>
      <c r="E41">
        <v>7</v>
      </c>
      <c r="F41">
        <v>650</v>
      </c>
      <c r="G41">
        <v>427</v>
      </c>
      <c r="H41">
        <v>1077</v>
      </c>
    </row>
    <row r="42" spans="1:8" x14ac:dyDescent="0.25">
      <c r="A42" s="28">
        <v>44554</v>
      </c>
      <c r="B42">
        <v>659710</v>
      </c>
      <c r="C42">
        <v>1420</v>
      </c>
      <c r="D42">
        <v>33647</v>
      </c>
      <c r="E42">
        <v>6</v>
      </c>
      <c r="F42">
        <v>650</v>
      </c>
      <c r="G42">
        <v>427</v>
      </c>
      <c r="H42">
        <v>1077</v>
      </c>
    </row>
    <row r="43" spans="1:8" x14ac:dyDescent="0.25">
      <c r="A43" s="28">
        <v>44555</v>
      </c>
      <c r="B43">
        <v>660587</v>
      </c>
      <c r="C43">
        <v>877</v>
      </c>
      <c r="D43">
        <v>33648</v>
      </c>
      <c r="E43">
        <v>1</v>
      </c>
      <c r="F43">
        <v>650</v>
      </c>
      <c r="G43">
        <v>427</v>
      </c>
      <c r="H43">
        <v>1077</v>
      </c>
    </row>
    <row r="44" spans="1:8" x14ac:dyDescent="0.25">
      <c r="A44" s="28">
        <v>44556</v>
      </c>
      <c r="B44">
        <v>660900</v>
      </c>
      <c r="C44">
        <v>313</v>
      </c>
      <c r="D44">
        <v>33649</v>
      </c>
      <c r="E44">
        <v>1</v>
      </c>
      <c r="F44">
        <v>650</v>
      </c>
      <c r="G44">
        <v>427</v>
      </c>
      <c r="H44">
        <v>1077</v>
      </c>
    </row>
    <row r="45" spans="1:8" x14ac:dyDescent="0.25">
      <c r="A45" s="28">
        <v>44557</v>
      </c>
      <c r="B45">
        <v>661684</v>
      </c>
      <c r="C45">
        <v>784</v>
      </c>
      <c r="D45">
        <v>33650</v>
      </c>
      <c r="E45">
        <v>1</v>
      </c>
      <c r="F45">
        <v>650</v>
      </c>
      <c r="G45">
        <v>427</v>
      </c>
      <c r="H45">
        <v>1077</v>
      </c>
    </row>
    <row r="46" spans="1:8" x14ac:dyDescent="0.25">
      <c r="A46" s="28">
        <v>44558</v>
      </c>
      <c r="B46">
        <v>663001</v>
      </c>
      <c r="C46">
        <v>1317</v>
      </c>
      <c r="D46">
        <v>33656</v>
      </c>
      <c r="E46">
        <v>6</v>
      </c>
      <c r="F46">
        <v>650</v>
      </c>
      <c r="G46">
        <v>427</v>
      </c>
      <c r="H46">
        <v>1077</v>
      </c>
    </row>
    <row r="47" spans="1:8" x14ac:dyDescent="0.25">
      <c r="A47" s="28">
        <v>44559</v>
      </c>
      <c r="B47">
        <v>664836</v>
      </c>
      <c r="C47">
        <v>1835</v>
      </c>
      <c r="D47">
        <v>33669</v>
      </c>
      <c r="E47">
        <v>13</v>
      </c>
      <c r="F47">
        <v>650</v>
      </c>
      <c r="G47">
        <v>427</v>
      </c>
      <c r="H47">
        <v>1077</v>
      </c>
    </row>
    <row r="48" spans="1:8" x14ac:dyDescent="0.25">
      <c r="A48" s="28">
        <v>44560</v>
      </c>
      <c r="B48">
        <v>666542</v>
      </c>
      <c r="C48">
        <v>1706</v>
      </c>
      <c r="D48">
        <v>33672</v>
      </c>
      <c r="E48">
        <v>3</v>
      </c>
      <c r="F48">
        <v>650</v>
      </c>
      <c r="G48">
        <v>427</v>
      </c>
      <c r="H48">
        <v>1077</v>
      </c>
    </row>
    <row r="49" spans="1:8" x14ac:dyDescent="0.25">
      <c r="A49" s="28">
        <v>44561</v>
      </c>
      <c r="B49">
        <v>668921</v>
      </c>
      <c r="C49">
        <v>2379</v>
      </c>
      <c r="D49">
        <v>33681</v>
      </c>
      <c r="E49">
        <v>9</v>
      </c>
      <c r="F49">
        <v>650</v>
      </c>
      <c r="G49">
        <v>427</v>
      </c>
      <c r="H49">
        <v>1077</v>
      </c>
    </row>
    <row r="50" spans="1:8" x14ac:dyDescent="0.25">
      <c r="A50" s="28">
        <v>44562</v>
      </c>
      <c r="B50">
        <v>671038</v>
      </c>
      <c r="C50">
        <v>2117</v>
      </c>
      <c r="D50">
        <v>33682</v>
      </c>
      <c r="E50">
        <v>1</v>
      </c>
      <c r="F50">
        <v>650</v>
      </c>
      <c r="G50">
        <v>427</v>
      </c>
      <c r="H50">
        <v>1077</v>
      </c>
    </row>
    <row r="51" spans="1:8" x14ac:dyDescent="0.25">
      <c r="A51" s="28">
        <v>44563</v>
      </c>
      <c r="B51">
        <v>671853</v>
      </c>
      <c r="C51">
        <v>815</v>
      </c>
      <c r="D51">
        <v>33683</v>
      </c>
      <c r="E51">
        <v>1</v>
      </c>
      <c r="F51">
        <v>650</v>
      </c>
      <c r="G51">
        <v>427</v>
      </c>
      <c r="H51">
        <v>1077</v>
      </c>
    </row>
    <row r="52" spans="1:8" x14ac:dyDescent="0.25">
      <c r="A52" s="28">
        <v>44564</v>
      </c>
      <c r="B52">
        <v>672622</v>
      </c>
      <c r="C52">
        <v>769</v>
      </c>
      <c r="D52">
        <v>33686</v>
      </c>
      <c r="E52">
        <v>3</v>
      </c>
      <c r="F52">
        <v>650</v>
      </c>
      <c r="G52">
        <v>427</v>
      </c>
      <c r="H52">
        <v>1077</v>
      </c>
    </row>
    <row r="53" spans="1:8" x14ac:dyDescent="0.25">
      <c r="A53" s="28">
        <v>44565</v>
      </c>
      <c r="B53">
        <v>673935</v>
      </c>
      <c r="C53">
        <v>1313</v>
      </c>
      <c r="D53">
        <v>33690</v>
      </c>
      <c r="E53">
        <v>4</v>
      </c>
      <c r="F53">
        <v>650</v>
      </c>
      <c r="G53">
        <v>427</v>
      </c>
      <c r="H53">
        <v>1077</v>
      </c>
    </row>
    <row r="54" spans="1:8" x14ac:dyDescent="0.25">
      <c r="A54" s="28">
        <v>44566</v>
      </c>
      <c r="B54">
        <v>676847</v>
      </c>
      <c r="C54">
        <v>2912</v>
      </c>
      <c r="D54">
        <v>33699</v>
      </c>
      <c r="E54">
        <v>9</v>
      </c>
      <c r="F54">
        <v>650</v>
      </c>
      <c r="G54">
        <v>427</v>
      </c>
      <c r="H54">
        <v>1077</v>
      </c>
    </row>
    <row r="55" spans="1:8" x14ac:dyDescent="0.25">
      <c r="A55" s="28">
        <v>44567</v>
      </c>
      <c r="B55">
        <v>679630</v>
      </c>
      <c r="C55">
        <v>2783</v>
      </c>
      <c r="D55">
        <v>33699</v>
      </c>
      <c r="E55">
        <v>0</v>
      </c>
      <c r="F55">
        <v>650</v>
      </c>
      <c r="G55">
        <v>427</v>
      </c>
      <c r="H55">
        <v>1077</v>
      </c>
    </row>
    <row r="56" spans="1:8" x14ac:dyDescent="0.25">
      <c r="A56" s="28">
        <v>44568</v>
      </c>
      <c r="B56">
        <v>681091</v>
      </c>
      <c r="C56">
        <v>1461</v>
      </c>
      <c r="D56">
        <v>33702</v>
      </c>
      <c r="E56">
        <v>3</v>
      </c>
      <c r="F56">
        <v>650</v>
      </c>
      <c r="G56">
        <v>427</v>
      </c>
      <c r="H56">
        <v>1077</v>
      </c>
    </row>
    <row r="57" spans="1:8" x14ac:dyDescent="0.25">
      <c r="A57" s="28">
        <v>44569</v>
      </c>
      <c r="B57">
        <v>684153</v>
      </c>
      <c r="C57">
        <v>3062</v>
      </c>
      <c r="D57">
        <v>33706</v>
      </c>
      <c r="E57">
        <v>4</v>
      </c>
      <c r="F57">
        <v>650</v>
      </c>
      <c r="G57">
        <v>427</v>
      </c>
      <c r="H57">
        <v>1077</v>
      </c>
    </row>
    <row r="58" spans="1:8" x14ac:dyDescent="0.25">
      <c r="A58" s="28">
        <v>44570</v>
      </c>
      <c r="B58">
        <v>687460</v>
      </c>
      <c r="C58">
        <v>3307</v>
      </c>
      <c r="D58">
        <v>33709</v>
      </c>
      <c r="E58">
        <v>3</v>
      </c>
      <c r="F58">
        <v>650</v>
      </c>
      <c r="G58">
        <v>427</v>
      </c>
      <c r="H58">
        <v>1077</v>
      </c>
    </row>
    <row r="59" spans="1:8" x14ac:dyDescent="0.25">
      <c r="A59" s="28">
        <v>44571</v>
      </c>
      <c r="B59">
        <v>689460</v>
      </c>
      <c r="C59">
        <v>2000</v>
      </c>
      <c r="D59">
        <v>33713</v>
      </c>
      <c r="E59">
        <v>4</v>
      </c>
      <c r="F59">
        <v>650</v>
      </c>
      <c r="G59">
        <v>427</v>
      </c>
      <c r="H59">
        <v>1077</v>
      </c>
    </row>
    <row r="60" spans="1:8" x14ac:dyDescent="0.25">
      <c r="A60" s="28">
        <v>44572</v>
      </c>
      <c r="B60">
        <v>699286</v>
      </c>
      <c r="C60">
        <v>9826</v>
      </c>
      <c r="D60">
        <v>34122</v>
      </c>
      <c r="E60">
        <v>409</v>
      </c>
      <c r="F60">
        <v>650</v>
      </c>
      <c r="G60">
        <v>427</v>
      </c>
      <c r="H60">
        <v>1077</v>
      </c>
    </row>
    <row r="61" spans="1:8" x14ac:dyDescent="0.25">
      <c r="A61" s="28">
        <v>44573</v>
      </c>
      <c r="B61">
        <v>710490</v>
      </c>
      <c r="C61">
        <v>11204</v>
      </c>
      <c r="D61">
        <v>34162</v>
      </c>
      <c r="E61">
        <v>40</v>
      </c>
      <c r="F61">
        <v>650</v>
      </c>
      <c r="G61">
        <v>427</v>
      </c>
      <c r="H61">
        <v>1077</v>
      </c>
    </row>
    <row r="62" spans="1:8" x14ac:dyDescent="0.25">
      <c r="A62" s="28">
        <v>44574</v>
      </c>
      <c r="B62">
        <v>715862</v>
      </c>
      <c r="C62">
        <v>5372</v>
      </c>
      <c r="D62">
        <v>34189</v>
      </c>
      <c r="E62">
        <v>27</v>
      </c>
      <c r="F62">
        <v>650</v>
      </c>
      <c r="G62">
        <v>427</v>
      </c>
      <c r="H62">
        <v>1077</v>
      </c>
    </row>
    <row r="63" spans="1:8" x14ac:dyDescent="0.25">
      <c r="A63" s="28">
        <v>44575</v>
      </c>
      <c r="B63">
        <v>725724</v>
      </c>
      <c r="C63">
        <v>9862</v>
      </c>
      <c r="D63">
        <v>34206</v>
      </c>
      <c r="E63">
        <v>17</v>
      </c>
      <c r="F63">
        <v>650</v>
      </c>
      <c r="G63">
        <v>427</v>
      </c>
      <c r="H63">
        <v>1077</v>
      </c>
    </row>
    <row r="64" spans="1:8" x14ac:dyDescent="0.25">
      <c r="A64" s="29">
        <v>44576</v>
      </c>
      <c r="B64" s="30">
        <v>737537</v>
      </c>
      <c r="C64" s="30">
        <f>B64-B63</f>
        <v>11813</v>
      </c>
      <c r="D64" s="30">
        <v>34219</v>
      </c>
      <c r="E64" s="30">
        <v>13</v>
      </c>
      <c r="F64">
        <v>650</v>
      </c>
      <c r="G64">
        <v>427</v>
      </c>
      <c r="H64">
        <v>1077</v>
      </c>
    </row>
    <row r="65" spans="1:8" x14ac:dyDescent="0.25">
      <c r="A65" s="29">
        <v>44577</v>
      </c>
      <c r="B65" s="30">
        <v>748792</v>
      </c>
      <c r="C65" s="30">
        <f t="shared" ref="C65:C69" si="0">B65-B64</f>
        <v>11255</v>
      </c>
      <c r="D65" s="30">
        <v>34227</v>
      </c>
      <c r="E65" s="30">
        <v>8</v>
      </c>
      <c r="F65">
        <v>650</v>
      </c>
      <c r="G65">
        <v>427</v>
      </c>
      <c r="H65">
        <v>1077</v>
      </c>
    </row>
    <row r="66" spans="1:8" x14ac:dyDescent="0.25">
      <c r="A66" s="29">
        <v>44578</v>
      </c>
      <c r="B66" s="30">
        <v>753465</v>
      </c>
      <c r="C66" s="30">
        <f t="shared" si="0"/>
        <v>4673</v>
      </c>
      <c r="D66" s="30">
        <v>34232</v>
      </c>
      <c r="E66" s="30">
        <v>5</v>
      </c>
      <c r="F66">
        <v>650</v>
      </c>
      <c r="G66">
        <v>427</v>
      </c>
      <c r="H66">
        <v>1077</v>
      </c>
    </row>
    <row r="67" spans="1:8" x14ac:dyDescent="0.25">
      <c r="A67" s="29">
        <v>44579</v>
      </c>
      <c r="B67" s="30">
        <v>764107</v>
      </c>
      <c r="C67" s="30">
        <f t="shared" si="0"/>
        <v>10642</v>
      </c>
      <c r="D67" s="30">
        <v>34237</v>
      </c>
      <c r="E67" s="30">
        <v>5</v>
      </c>
      <c r="F67">
        <v>650</v>
      </c>
      <c r="G67">
        <v>427</v>
      </c>
      <c r="H67">
        <v>1077</v>
      </c>
    </row>
    <row r="68" spans="1:8" x14ac:dyDescent="0.25">
      <c r="A68" s="29">
        <v>44580</v>
      </c>
      <c r="B68" s="30">
        <v>775605</v>
      </c>
      <c r="C68" s="30">
        <f t="shared" si="0"/>
        <v>11498</v>
      </c>
      <c r="D68" s="30">
        <v>34247</v>
      </c>
      <c r="E68" s="30">
        <v>10</v>
      </c>
      <c r="F68">
        <v>650</v>
      </c>
      <c r="G68">
        <v>427</v>
      </c>
      <c r="H68">
        <v>1077</v>
      </c>
    </row>
    <row r="69" spans="1:8" x14ac:dyDescent="0.25">
      <c r="A69" s="29">
        <v>44581</v>
      </c>
      <c r="B69" s="30">
        <v>785270</v>
      </c>
      <c r="C69" s="30">
        <f t="shared" si="0"/>
        <v>9665</v>
      </c>
      <c r="D69" s="30">
        <v>34279</v>
      </c>
      <c r="E69" s="30">
        <v>32</v>
      </c>
      <c r="F69">
        <v>650</v>
      </c>
      <c r="G69">
        <v>427</v>
      </c>
      <c r="H69">
        <v>1077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baseColWidth="10" defaultRowHeight="15" x14ac:dyDescent="0.25"/>
  <sheetData>
    <row r="1" spans="1:5" x14ac:dyDescent="0.25">
      <c r="A1" s="16" t="s">
        <v>25</v>
      </c>
      <c r="B1" s="16"/>
      <c r="D1" s="16" t="s">
        <v>26</v>
      </c>
      <c r="E1" s="16"/>
    </row>
    <row r="2" spans="1:5" x14ac:dyDescent="0.25">
      <c r="A2" s="17"/>
      <c r="B2" s="17"/>
      <c r="D2" s="17"/>
      <c r="E2" s="17"/>
    </row>
    <row r="3" spans="1:5" x14ac:dyDescent="0.25">
      <c r="A3" s="17" t="s">
        <v>11</v>
      </c>
      <c r="B3" s="17">
        <v>858.9666666666667</v>
      </c>
      <c r="D3" s="17" t="s">
        <v>11</v>
      </c>
      <c r="E3" s="17">
        <v>15.833333333333334</v>
      </c>
    </row>
    <row r="4" spans="1:5" x14ac:dyDescent="0.25">
      <c r="A4" s="17" t="s">
        <v>13</v>
      </c>
      <c r="B4" s="17">
        <v>89.433677774686828</v>
      </c>
      <c r="D4" s="17" t="s">
        <v>13</v>
      </c>
      <c r="E4" s="17">
        <v>3.4651245464781439</v>
      </c>
    </row>
    <row r="5" spans="1:5" x14ac:dyDescent="0.25">
      <c r="A5" s="17" t="s">
        <v>12</v>
      </c>
      <c r="B5" s="17">
        <v>936.5</v>
      </c>
      <c r="D5" s="17" t="s">
        <v>12</v>
      </c>
      <c r="E5" s="17">
        <v>9</v>
      </c>
    </row>
    <row r="6" spans="1:5" x14ac:dyDescent="0.25">
      <c r="A6" s="17" t="s">
        <v>14</v>
      </c>
      <c r="B6" s="17">
        <v>941</v>
      </c>
      <c r="D6" s="17" t="s">
        <v>14</v>
      </c>
      <c r="E6" s="17">
        <v>1</v>
      </c>
    </row>
    <row r="7" spans="1:5" x14ac:dyDescent="0.25">
      <c r="A7" s="17" t="s">
        <v>15</v>
      </c>
      <c r="B7" s="17">
        <v>489.84842717844401</v>
      </c>
      <c r="D7" s="17" t="s">
        <v>15</v>
      </c>
      <c r="E7" s="17">
        <v>18.97926878670938</v>
      </c>
    </row>
    <row r="8" spans="1:5" x14ac:dyDescent="0.25">
      <c r="A8" s="17" t="s">
        <v>16</v>
      </c>
      <c r="B8" s="17">
        <v>239951.48160919535</v>
      </c>
      <c r="D8" s="17" t="s">
        <v>16</v>
      </c>
      <c r="E8" s="17">
        <v>360.21264367816099</v>
      </c>
    </row>
    <row r="9" spans="1:5" x14ac:dyDescent="0.25">
      <c r="A9" s="17" t="s">
        <v>17</v>
      </c>
      <c r="B9" s="17">
        <v>-6.1531850376769448E-2</v>
      </c>
      <c r="D9" s="17" t="s">
        <v>17</v>
      </c>
      <c r="E9" s="17">
        <v>4.0226861793581605</v>
      </c>
    </row>
    <row r="10" spans="1:5" x14ac:dyDescent="0.25">
      <c r="A10" s="17" t="s">
        <v>18</v>
      </c>
      <c r="B10" s="17">
        <v>0.50209894999831994</v>
      </c>
      <c r="D10" s="17" t="s">
        <v>18</v>
      </c>
      <c r="E10" s="17">
        <v>1.9251837515579517</v>
      </c>
    </row>
    <row r="11" spans="1:5" x14ac:dyDescent="0.25">
      <c r="A11" s="17" t="s">
        <v>19</v>
      </c>
      <c r="B11" s="17">
        <v>1937</v>
      </c>
      <c r="D11" s="17" t="s">
        <v>19</v>
      </c>
      <c r="E11" s="17">
        <v>82</v>
      </c>
    </row>
    <row r="12" spans="1:5" x14ac:dyDescent="0.25">
      <c r="A12" s="17" t="s">
        <v>20</v>
      </c>
      <c r="B12" s="17">
        <v>123</v>
      </c>
      <c r="D12" s="17" t="s">
        <v>20</v>
      </c>
      <c r="E12" s="17">
        <v>0</v>
      </c>
    </row>
    <row r="13" spans="1:5" x14ac:dyDescent="0.25">
      <c r="A13" s="17" t="s">
        <v>21</v>
      </c>
      <c r="B13" s="17">
        <v>2060</v>
      </c>
      <c r="D13" s="17" t="s">
        <v>21</v>
      </c>
      <c r="E13" s="17">
        <v>82</v>
      </c>
    </row>
    <row r="14" spans="1:5" x14ac:dyDescent="0.25">
      <c r="A14" s="17" t="s">
        <v>22</v>
      </c>
      <c r="B14" s="17">
        <v>25769</v>
      </c>
      <c r="D14" s="17" t="s">
        <v>22</v>
      </c>
      <c r="E14" s="17">
        <v>475</v>
      </c>
    </row>
    <row r="15" spans="1:5" x14ac:dyDescent="0.25">
      <c r="A15" s="17" t="s">
        <v>23</v>
      </c>
      <c r="B15" s="17">
        <v>30</v>
      </c>
      <c r="D15" s="17" t="s">
        <v>23</v>
      </c>
      <c r="E15" s="17">
        <v>30</v>
      </c>
    </row>
    <row r="16" spans="1:5" ht="15.75" thickBot="1" x14ac:dyDescent="0.3">
      <c r="A16" s="18" t="s">
        <v>24</v>
      </c>
      <c r="B16" s="18">
        <v>182.91240878973426</v>
      </c>
      <c r="D16" s="18" t="s">
        <v>24</v>
      </c>
      <c r="E16" s="18">
        <v>7.0869754361387409</v>
      </c>
    </row>
    <row r="18" spans="1:5" ht="15.75" thickBot="1" x14ac:dyDescent="0.3"/>
    <row r="19" spans="1:5" x14ac:dyDescent="0.25">
      <c r="A19" s="19" t="s">
        <v>28</v>
      </c>
      <c r="B19" s="19"/>
      <c r="D19" s="19" t="s">
        <v>27</v>
      </c>
      <c r="E19" s="19"/>
    </row>
    <row r="20" spans="1:5" x14ac:dyDescent="0.25">
      <c r="A20" s="20"/>
      <c r="B20" s="20"/>
      <c r="D20" s="20"/>
      <c r="E20" s="20"/>
    </row>
    <row r="21" spans="1:5" x14ac:dyDescent="0.25">
      <c r="A21" s="20" t="s">
        <v>11</v>
      </c>
      <c r="B21" s="20">
        <v>2399.09375</v>
      </c>
      <c r="D21" s="20" t="s">
        <v>11</v>
      </c>
      <c r="E21" s="20">
        <v>20.125</v>
      </c>
    </row>
    <row r="22" spans="1:5" x14ac:dyDescent="0.25">
      <c r="A22" s="20" t="s">
        <v>13</v>
      </c>
      <c r="B22" s="20">
        <v>493.46296344210316</v>
      </c>
      <c r="D22" s="20" t="s">
        <v>13</v>
      </c>
      <c r="E22" s="20">
        <v>12.630109154637758</v>
      </c>
    </row>
    <row r="23" spans="1:5" x14ac:dyDescent="0.25">
      <c r="A23" s="20" t="s">
        <v>12</v>
      </c>
      <c r="B23" s="20">
        <v>1374.5</v>
      </c>
      <c r="D23" s="20" t="s">
        <v>12</v>
      </c>
      <c r="E23" s="20">
        <v>5.5</v>
      </c>
    </row>
    <row r="24" spans="1:5" x14ac:dyDescent="0.25">
      <c r="A24" s="20" t="s">
        <v>14</v>
      </c>
      <c r="B24" s="20" t="e">
        <v>#N/A</v>
      </c>
      <c r="D24" s="20" t="s">
        <v>14</v>
      </c>
      <c r="E24" s="20">
        <v>1</v>
      </c>
    </row>
    <row r="25" spans="1:5" x14ac:dyDescent="0.25">
      <c r="A25" s="20" t="s">
        <v>15</v>
      </c>
      <c r="B25" s="20">
        <v>2791.4480617145646</v>
      </c>
      <c r="D25" s="20" t="s">
        <v>15</v>
      </c>
      <c r="E25" s="20">
        <v>71.446686642965219</v>
      </c>
    </row>
    <row r="26" spans="1:5" x14ac:dyDescent="0.25">
      <c r="A26" s="20" t="s">
        <v>16</v>
      </c>
      <c r="B26" s="20">
        <v>7792182.28125</v>
      </c>
      <c r="D26" s="20" t="s">
        <v>16</v>
      </c>
      <c r="E26" s="20">
        <v>5104.6290322580644</v>
      </c>
    </row>
    <row r="27" spans="1:5" x14ac:dyDescent="0.25">
      <c r="A27" s="20" t="s">
        <v>17</v>
      </c>
      <c r="B27" s="20">
        <v>4.6498128893358359</v>
      </c>
      <c r="D27" s="20" t="s">
        <v>17</v>
      </c>
      <c r="E27" s="20">
        <v>31.052564998176251</v>
      </c>
    </row>
    <row r="28" spans="1:5" x14ac:dyDescent="0.25">
      <c r="A28" s="20" t="s">
        <v>18</v>
      </c>
      <c r="B28" s="20">
        <v>2.3210391835057576</v>
      </c>
      <c r="D28" s="20" t="s">
        <v>18</v>
      </c>
      <c r="E28" s="20">
        <v>5.5386192946782602</v>
      </c>
    </row>
    <row r="29" spans="1:5" x14ac:dyDescent="0.25">
      <c r="A29" s="20" t="s">
        <v>19</v>
      </c>
      <c r="B29" s="20">
        <v>10948</v>
      </c>
      <c r="D29" s="20" t="s">
        <v>19</v>
      </c>
      <c r="E29" s="20">
        <v>409</v>
      </c>
    </row>
    <row r="30" spans="1:5" x14ac:dyDescent="0.25">
      <c r="A30" s="20" t="s">
        <v>20</v>
      </c>
      <c r="B30" s="20">
        <v>256</v>
      </c>
      <c r="D30" s="20" t="s">
        <v>20</v>
      </c>
      <c r="E30" s="20">
        <v>0</v>
      </c>
    </row>
    <row r="31" spans="1:5" x14ac:dyDescent="0.25">
      <c r="A31" s="20" t="s">
        <v>21</v>
      </c>
      <c r="B31" s="20">
        <v>11204</v>
      </c>
      <c r="D31" s="20" t="s">
        <v>21</v>
      </c>
      <c r="E31" s="20">
        <v>409</v>
      </c>
    </row>
    <row r="32" spans="1:5" x14ac:dyDescent="0.25">
      <c r="A32" s="20" t="s">
        <v>22</v>
      </c>
      <c r="B32" s="20">
        <v>76771</v>
      </c>
      <c r="D32" s="20" t="s">
        <v>22</v>
      </c>
      <c r="E32" s="20">
        <v>644</v>
      </c>
    </row>
    <row r="33" spans="1:5" x14ac:dyDescent="0.25">
      <c r="A33" s="20" t="s">
        <v>23</v>
      </c>
      <c r="B33" s="20">
        <v>32</v>
      </c>
      <c r="D33" s="20" t="s">
        <v>23</v>
      </c>
      <c r="E33" s="20">
        <v>32</v>
      </c>
    </row>
    <row r="34" spans="1:5" ht="15.75" thickBot="1" x14ac:dyDescent="0.3">
      <c r="A34" s="21" t="s">
        <v>24</v>
      </c>
      <c r="B34" s="21">
        <v>1006.4243492387886</v>
      </c>
      <c r="D34" s="21" t="s">
        <v>24</v>
      </c>
      <c r="E34" s="21">
        <v>25.759277450338079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B59" workbookViewId="0">
      <selection activeCell="G63" sqref="G63"/>
    </sheetView>
  </sheetViews>
  <sheetFormatPr baseColWidth="10" defaultRowHeight="15" x14ac:dyDescent="0.25"/>
  <cols>
    <col min="2" max="2" width="16.140625" customWidth="1"/>
    <col min="3" max="3" width="25.85546875" customWidth="1"/>
    <col min="4" max="4" width="41.85546875" customWidth="1"/>
    <col min="5" max="5" width="42.5703125" customWidth="1"/>
  </cols>
  <sheetData>
    <row r="1" spans="1:5" x14ac:dyDescent="0.25">
      <c r="A1" t="s">
        <v>0</v>
      </c>
      <c r="B1" t="s">
        <v>1</v>
      </c>
      <c r="C1" t="s">
        <v>37</v>
      </c>
      <c r="D1" t="s">
        <v>38</v>
      </c>
      <c r="E1" t="s">
        <v>39</v>
      </c>
    </row>
    <row r="2" spans="1:5" x14ac:dyDescent="0.25">
      <c r="A2" s="25">
        <v>44514</v>
      </c>
      <c r="B2" s="26">
        <v>623307</v>
      </c>
    </row>
    <row r="3" spans="1:5" x14ac:dyDescent="0.25">
      <c r="A3" s="25">
        <v>44515</v>
      </c>
      <c r="B3" s="26">
        <v>623444</v>
      </c>
    </row>
    <row r="4" spans="1:5" x14ac:dyDescent="0.25">
      <c r="A4" s="25">
        <v>44516</v>
      </c>
      <c r="B4" s="26">
        <v>623737</v>
      </c>
    </row>
    <row r="5" spans="1:5" x14ac:dyDescent="0.25">
      <c r="A5" s="25">
        <v>44517</v>
      </c>
      <c r="B5" s="26">
        <v>624308</v>
      </c>
    </row>
    <row r="6" spans="1:5" x14ac:dyDescent="0.25">
      <c r="A6" s="25">
        <v>44518</v>
      </c>
      <c r="B6" s="26">
        <v>624903</v>
      </c>
    </row>
    <row r="7" spans="1:5" x14ac:dyDescent="0.25">
      <c r="A7" s="25">
        <v>44519</v>
      </c>
      <c r="B7" s="26">
        <v>625504</v>
      </c>
    </row>
    <row r="8" spans="1:5" x14ac:dyDescent="0.25">
      <c r="A8" s="25">
        <v>44520</v>
      </c>
      <c r="B8" s="26">
        <v>625774</v>
      </c>
    </row>
    <row r="9" spans="1:5" x14ac:dyDescent="0.25">
      <c r="A9" s="25">
        <v>44521</v>
      </c>
      <c r="B9" s="26">
        <v>626156</v>
      </c>
    </row>
    <row r="10" spans="1:5" x14ac:dyDescent="0.25">
      <c r="A10" s="25">
        <v>44522</v>
      </c>
      <c r="B10" s="26">
        <v>626319</v>
      </c>
    </row>
    <row r="11" spans="1:5" x14ac:dyDescent="0.25">
      <c r="A11" s="25">
        <v>44523</v>
      </c>
      <c r="B11" s="26">
        <v>627022</v>
      </c>
    </row>
    <row r="12" spans="1:5" x14ac:dyDescent="0.25">
      <c r="A12" s="25">
        <v>44524</v>
      </c>
      <c r="B12" s="26">
        <v>627963</v>
      </c>
    </row>
    <row r="13" spans="1:5" x14ac:dyDescent="0.25">
      <c r="A13" s="25">
        <v>44525</v>
      </c>
      <c r="B13" s="26">
        <v>629142</v>
      </c>
    </row>
    <row r="14" spans="1:5" x14ac:dyDescent="0.25">
      <c r="A14" s="25">
        <v>44526</v>
      </c>
      <c r="B14" s="26">
        <v>630229</v>
      </c>
    </row>
    <row r="15" spans="1:5" x14ac:dyDescent="0.25">
      <c r="A15" s="25">
        <v>44527</v>
      </c>
      <c r="B15" s="26">
        <v>631677</v>
      </c>
    </row>
    <row r="16" spans="1:5" x14ac:dyDescent="0.25">
      <c r="A16" s="25">
        <v>44528</v>
      </c>
      <c r="B16" s="26">
        <v>632772</v>
      </c>
    </row>
    <row r="17" spans="1:2" x14ac:dyDescent="0.25">
      <c r="A17" s="25">
        <v>44529</v>
      </c>
      <c r="B17" s="26">
        <v>633713</v>
      </c>
    </row>
    <row r="18" spans="1:2" x14ac:dyDescent="0.25">
      <c r="A18" s="25">
        <v>44530</v>
      </c>
      <c r="B18" s="26">
        <v>634647</v>
      </c>
    </row>
    <row r="19" spans="1:2" x14ac:dyDescent="0.25">
      <c r="A19" s="25">
        <v>44531</v>
      </c>
      <c r="B19" s="26">
        <v>635606</v>
      </c>
    </row>
    <row r="20" spans="1:2" x14ac:dyDescent="0.25">
      <c r="A20" s="25">
        <v>44532</v>
      </c>
      <c r="B20" s="26">
        <v>637281</v>
      </c>
    </row>
    <row r="21" spans="1:2" x14ac:dyDescent="0.25">
      <c r="A21" s="25">
        <v>44533</v>
      </c>
      <c r="B21" s="26">
        <v>639341</v>
      </c>
    </row>
    <row r="22" spans="1:2" x14ac:dyDescent="0.25">
      <c r="A22" s="25">
        <v>44534</v>
      </c>
      <c r="B22" s="26">
        <v>641059</v>
      </c>
    </row>
    <row r="23" spans="1:2" x14ac:dyDescent="0.25">
      <c r="A23" s="25">
        <v>44535</v>
      </c>
      <c r="B23" s="26">
        <v>641699</v>
      </c>
    </row>
    <row r="24" spans="1:2" x14ac:dyDescent="0.25">
      <c r="A24" s="25">
        <v>44536</v>
      </c>
      <c r="B24" s="26">
        <v>642190</v>
      </c>
    </row>
    <row r="25" spans="1:2" x14ac:dyDescent="0.25">
      <c r="A25" s="25">
        <v>44537</v>
      </c>
      <c r="B25" s="26">
        <v>643129</v>
      </c>
    </row>
    <row r="26" spans="1:2" x14ac:dyDescent="0.25">
      <c r="A26" s="25">
        <v>44538</v>
      </c>
      <c r="B26" s="26">
        <v>644086</v>
      </c>
    </row>
    <row r="27" spans="1:2" x14ac:dyDescent="0.25">
      <c r="A27" s="25">
        <v>44539</v>
      </c>
      <c r="B27" s="26">
        <v>645496</v>
      </c>
    </row>
    <row r="28" spans="1:2" x14ac:dyDescent="0.25">
      <c r="A28" s="25">
        <v>44540</v>
      </c>
      <c r="B28" s="26">
        <v>646623</v>
      </c>
    </row>
    <row r="29" spans="1:2" x14ac:dyDescent="0.25">
      <c r="A29" s="25">
        <v>44541</v>
      </c>
      <c r="B29" s="26">
        <v>647782</v>
      </c>
    </row>
    <row r="30" spans="1:2" x14ac:dyDescent="0.25">
      <c r="A30" s="25">
        <v>44542</v>
      </c>
      <c r="B30" s="26">
        <v>648482</v>
      </c>
    </row>
    <row r="31" spans="1:2" x14ac:dyDescent="0.25">
      <c r="A31" s="25">
        <v>44543</v>
      </c>
      <c r="B31" s="26">
        <v>648953</v>
      </c>
    </row>
    <row r="32" spans="1:2" x14ac:dyDescent="0.25">
      <c r="A32" s="25">
        <v>44544</v>
      </c>
      <c r="B32" s="26">
        <v>649748</v>
      </c>
    </row>
    <row r="33" spans="1:2" x14ac:dyDescent="0.25">
      <c r="A33" s="25">
        <v>44545</v>
      </c>
      <c r="B33" s="26">
        <v>650691</v>
      </c>
    </row>
    <row r="34" spans="1:2" x14ac:dyDescent="0.25">
      <c r="A34" s="25">
        <v>44546</v>
      </c>
      <c r="B34" s="26">
        <v>651557</v>
      </c>
    </row>
    <row r="35" spans="1:2" x14ac:dyDescent="0.25">
      <c r="A35" s="25">
        <v>44547</v>
      </c>
      <c r="B35" s="26">
        <v>652604</v>
      </c>
    </row>
    <row r="36" spans="1:2" x14ac:dyDescent="0.25">
      <c r="A36" s="25">
        <v>44548</v>
      </c>
      <c r="B36" s="26">
        <v>653770</v>
      </c>
    </row>
    <row r="37" spans="1:2" x14ac:dyDescent="0.25">
      <c r="A37" s="25">
        <v>44549</v>
      </c>
      <c r="B37" s="26">
        <v>654182</v>
      </c>
    </row>
    <row r="38" spans="1:2" x14ac:dyDescent="0.25">
      <c r="A38" s="25">
        <v>44550</v>
      </c>
      <c r="B38" s="26">
        <v>654438</v>
      </c>
    </row>
    <row r="39" spans="1:2" x14ac:dyDescent="0.25">
      <c r="A39" s="25">
        <v>44551</v>
      </c>
      <c r="B39" s="26">
        <v>655767</v>
      </c>
    </row>
    <row r="40" spans="1:2" x14ac:dyDescent="0.25">
      <c r="A40" s="25">
        <v>44552</v>
      </c>
      <c r="B40" s="26">
        <v>656624</v>
      </c>
    </row>
    <row r="41" spans="1:2" x14ac:dyDescent="0.25">
      <c r="A41" s="25">
        <v>44553</v>
      </c>
      <c r="B41" s="26">
        <v>658290</v>
      </c>
    </row>
    <row r="42" spans="1:2" x14ac:dyDescent="0.25">
      <c r="A42" s="25">
        <v>44554</v>
      </c>
      <c r="B42" s="26">
        <v>659710</v>
      </c>
    </row>
    <row r="43" spans="1:2" x14ac:dyDescent="0.25">
      <c r="A43" s="25">
        <v>44555</v>
      </c>
      <c r="B43" s="26">
        <v>660587</v>
      </c>
    </row>
    <row r="44" spans="1:2" x14ac:dyDescent="0.25">
      <c r="A44" s="25">
        <v>44556</v>
      </c>
      <c r="B44" s="26">
        <v>660900</v>
      </c>
    </row>
    <row r="45" spans="1:2" x14ac:dyDescent="0.25">
      <c r="A45" s="25">
        <v>44557</v>
      </c>
      <c r="B45" s="26">
        <v>661684</v>
      </c>
    </row>
    <row r="46" spans="1:2" x14ac:dyDescent="0.25">
      <c r="A46" s="25">
        <v>44558</v>
      </c>
      <c r="B46" s="26">
        <v>663001</v>
      </c>
    </row>
    <row r="47" spans="1:2" x14ac:dyDescent="0.25">
      <c r="A47" s="25">
        <v>44559</v>
      </c>
      <c r="B47" s="26">
        <v>664836</v>
      </c>
    </row>
    <row r="48" spans="1:2" x14ac:dyDescent="0.25">
      <c r="A48" s="25">
        <v>44560</v>
      </c>
      <c r="B48" s="26">
        <v>666542</v>
      </c>
    </row>
    <row r="49" spans="1:5" x14ac:dyDescent="0.25">
      <c r="A49" s="25">
        <v>44561</v>
      </c>
      <c r="B49" s="26">
        <v>668921</v>
      </c>
    </row>
    <row r="50" spans="1:5" x14ac:dyDescent="0.25">
      <c r="A50" s="25">
        <v>44562</v>
      </c>
      <c r="B50" s="26">
        <v>671038</v>
      </c>
    </row>
    <row r="51" spans="1:5" x14ac:dyDescent="0.25">
      <c r="A51" s="25">
        <v>44563</v>
      </c>
      <c r="B51" s="26">
        <v>671853</v>
      </c>
    </row>
    <row r="52" spans="1:5" x14ac:dyDescent="0.25">
      <c r="A52" s="25">
        <v>44564</v>
      </c>
      <c r="B52" s="26">
        <v>672622</v>
      </c>
    </row>
    <row r="53" spans="1:5" x14ac:dyDescent="0.25">
      <c r="A53" s="25">
        <v>44565</v>
      </c>
      <c r="B53" s="26">
        <v>673935</v>
      </c>
    </row>
    <row r="54" spans="1:5" x14ac:dyDescent="0.25">
      <c r="A54" s="25">
        <v>44566</v>
      </c>
      <c r="B54" s="26">
        <v>676847</v>
      </c>
    </row>
    <row r="55" spans="1:5" x14ac:dyDescent="0.25">
      <c r="A55" s="25">
        <v>44567</v>
      </c>
      <c r="B55" s="26">
        <v>679630</v>
      </c>
    </row>
    <row r="56" spans="1:5" x14ac:dyDescent="0.25">
      <c r="A56" s="25">
        <v>44568</v>
      </c>
      <c r="B56" s="26">
        <v>681091</v>
      </c>
    </row>
    <row r="57" spans="1:5" x14ac:dyDescent="0.25">
      <c r="A57" s="25">
        <v>44569</v>
      </c>
      <c r="B57" s="26">
        <v>684153</v>
      </c>
    </row>
    <row r="58" spans="1:5" x14ac:dyDescent="0.25">
      <c r="A58" s="25">
        <v>44570</v>
      </c>
      <c r="B58" s="26">
        <v>687460</v>
      </c>
    </row>
    <row r="59" spans="1:5" x14ac:dyDescent="0.25">
      <c r="A59" s="25">
        <v>44571</v>
      </c>
      <c r="B59" s="26">
        <v>689460</v>
      </c>
    </row>
    <row r="60" spans="1:5" x14ac:dyDescent="0.25">
      <c r="A60" s="25">
        <v>44572</v>
      </c>
      <c r="B60" s="26">
        <v>699286</v>
      </c>
    </row>
    <row r="61" spans="1:5" x14ac:dyDescent="0.25">
      <c r="A61" s="25">
        <v>44573</v>
      </c>
      <c r="B61" s="26">
        <v>710490</v>
      </c>
    </row>
    <row r="62" spans="1:5" x14ac:dyDescent="0.25">
      <c r="A62" s="25">
        <v>44574</v>
      </c>
      <c r="B62" s="26">
        <v>715862</v>
      </c>
    </row>
    <row r="63" spans="1:5" x14ac:dyDescent="0.25">
      <c r="A63" s="25">
        <v>44575</v>
      </c>
      <c r="B63" s="26">
        <v>725724</v>
      </c>
      <c r="C63" s="26">
        <v>725724</v>
      </c>
      <c r="D63" s="27">
        <v>725724</v>
      </c>
      <c r="E63" s="27">
        <v>725724</v>
      </c>
    </row>
    <row r="64" spans="1:5" x14ac:dyDescent="0.25">
      <c r="A64" s="25">
        <v>44576</v>
      </c>
      <c r="C64" s="26">
        <f>_xlfn.FORECAST.ETS(A64,$B$2:$B$63,$A$2:$A$63,1,1)</f>
        <v>726992.7167535444</v>
      </c>
      <c r="D64" s="27">
        <f>C64-_xlfn.FORECAST.ETS.CONFINT(A64,$B$2:$B$63,$A$2:$A$63,0.95,1,1)</f>
        <v>723869.08482854615</v>
      </c>
      <c r="E64" s="27">
        <f>C64+_xlfn.FORECAST.ETS.CONFINT(A64,$B$2:$B$63,$A$2:$A$63,0.95,1,1)</f>
        <v>730116.34867854265</v>
      </c>
    </row>
    <row r="65" spans="1:5" x14ac:dyDescent="0.25">
      <c r="A65" s="25">
        <v>44577</v>
      </c>
      <c r="C65" s="26">
        <f>_xlfn.FORECAST.ETS(A65,$B$2:$B$63,$A$2:$A$63,1,1)</f>
        <v>728261.43350708869</v>
      </c>
      <c r="D65" s="27">
        <f>C65-_xlfn.FORECAST.ETS.CONFINT(A65,$B$2:$B$63,$A$2:$A$63,0.95,1,1)</f>
        <v>724767.70879883459</v>
      </c>
      <c r="E65" s="27">
        <f>C65+_xlfn.FORECAST.ETS.CONFINT(A65,$B$2:$B$63,$A$2:$A$63,0.95,1,1)</f>
        <v>731755.15821534279</v>
      </c>
    </row>
    <row r="66" spans="1:5" x14ac:dyDescent="0.25">
      <c r="A66" s="25">
        <v>44578</v>
      </c>
      <c r="C66" s="26">
        <f>_xlfn.FORECAST.ETS(A66,$B$2:$B$63,$A$2:$A$63,1,1)</f>
        <v>729530.15026063309</v>
      </c>
      <c r="D66" s="27">
        <f>C66-_xlfn.FORECAST.ETS.CONFINT(A66,$B$2:$B$63,$A$2:$A$63,0.95,1,1)</f>
        <v>725700.66796939669</v>
      </c>
      <c r="E66" s="27">
        <f>C66+_xlfn.FORECAST.ETS.CONFINT(A66,$B$2:$B$63,$A$2:$A$63,0.95,1,1)</f>
        <v>733359.63255186949</v>
      </c>
    </row>
    <row r="67" spans="1:5" x14ac:dyDescent="0.25">
      <c r="A67" s="25">
        <v>44579</v>
      </c>
      <c r="C67" s="26">
        <f>_xlfn.FORECAST.ETS(A67,$B$2:$B$63,$A$2:$A$63,1,1)</f>
        <v>730798.86701417738</v>
      </c>
      <c r="D67" s="27">
        <f>C67-_xlfn.FORECAST.ETS.CONFINT(A67,$B$2:$B$63,$A$2:$A$63,0.95,1,1)</f>
        <v>726659.59621335915</v>
      </c>
      <c r="E67" s="27">
        <f>C67+_xlfn.FORECAST.ETS.CONFINT(A67,$B$2:$B$63,$A$2:$A$63,0.95,1,1)</f>
        <v>734938.1378149956</v>
      </c>
    </row>
    <row r="68" spans="1:5" x14ac:dyDescent="0.25">
      <c r="A68" s="25">
        <v>44580</v>
      </c>
      <c r="C68" s="26">
        <f>_xlfn.FORECAST.ETS(A68,$B$2:$B$63,$A$2:$A$63,1,1)</f>
        <v>732067.58376772178</v>
      </c>
      <c r="D68" s="27">
        <f>C68-_xlfn.FORECAST.ETS.CONFINT(A68,$B$2:$B$63,$A$2:$A$63,0.95,1,1)</f>
        <v>727639.0381506983</v>
      </c>
      <c r="E68" s="27">
        <f>C68+_xlfn.FORECAST.ETS.CONFINT(A68,$B$2:$B$63,$A$2:$A$63,0.95,1,1)</f>
        <v>736496.12938474526</v>
      </c>
    </row>
    <row r="69" spans="1:5" x14ac:dyDescent="0.25">
      <c r="A69" s="25">
        <v>44581</v>
      </c>
      <c r="C69" s="26">
        <f>_xlfn.FORECAST.ETS(A69,$B$2:$B$63,$A$2:$A$63,1,1)</f>
        <v>733336.30052126618</v>
      </c>
      <c r="D69" s="27">
        <f>C69-_xlfn.FORECAST.ETS.CONFINT(A69,$B$2:$B$63,$A$2:$A$63,0.95,1,1)</f>
        <v>728635.2033417027</v>
      </c>
      <c r="E69" s="27">
        <f>C69+_xlfn.FORECAST.ETS.CONFINT(A69,$B$2:$B$63,$A$2:$A$63,0.95,1,1)</f>
        <v>738037.39770082966</v>
      </c>
    </row>
    <row r="70" spans="1:5" x14ac:dyDescent="0.25">
      <c r="A70" s="25">
        <v>44582</v>
      </c>
      <c r="C70" s="26">
        <f>_xlfn.FORECAST.ETS(A70,$B$2:$B$63,$A$2:$A$63,1,1)</f>
        <v>734605.01727481047</v>
      </c>
      <c r="D70" s="27">
        <f>C70-_xlfn.FORECAST.ETS.CONFINT(A70,$B$2:$B$63,$A$2:$A$63,0.95,1,1)</f>
        <v>729645.33205238113</v>
      </c>
      <c r="E70" s="27">
        <f>C70+_xlfn.FORECAST.ETS.CONFINT(A70,$B$2:$B$63,$A$2:$A$63,0.95,1,1)</f>
        <v>739564.70249723981</v>
      </c>
    </row>
    <row r="71" spans="1:5" x14ac:dyDescent="0.25">
      <c r="A71" s="25">
        <v>44583</v>
      </c>
      <c r="C71" s="26">
        <f>_xlfn.FORECAST.ETS(A71,$B$2:$B$63,$A$2:$A$63,1,1)</f>
        <v>735873.73402835487</v>
      </c>
      <c r="D71" s="27">
        <f>C71-_xlfn.FORECAST.ETS.CONFINT(A71,$B$2:$B$63,$A$2:$A$63,0.95,1,1)</f>
        <v>730667.34139642003</v>
      </c>
      <c r="E71" s="27">
        <f>C71+_xlfn.FORECAST.ETS.CONFINT(A71,$B$2:$B$63,$A$2:$A$63,0.95,1,1)</f>
        <v>741080.12666028971</v>
      </c>
    </row>
    <row r="72" spans="1:5" x14ac:dyDescent="0.25">
      <c r="A72" s="25">
        <v>44584</v>
      </c>
      <c r="C72" s="26">
        <f>_xlfn.FORECAST.ETS(A72,$B$2:$B$63,$A$2:$A$63,1,1)</f>
        <v>737142.45078189927</v>
      </c>
      <c r="D72" s="27">
        <f>C72-_xlfn.FORECAST.ETS.CONFINT(A72,$B$2:$B$63,$A$2:$A$63,0.95,1,1)</f>
        <v>731699.6138008117</v>
      </c>
      <c r="E72" s="27">
        <f>C72+_xlfn.FORECAST.ETS.CONFINT(A72,$B$2:$B$63,$A$2:$A$63,0.95,1,1)</f>
        <v>742585.28776298685</v>
      </c>
    </row>
    <row r="73" spans="1:5" x14ac:dyDescent="0.25">
      <c r="A73" s="25">
        <v>44585</v>
      </c>
      <c r="C73" s="26">
        <f>_xlfn.FORECAST.ETS(A73,$B$2:$B$63,$A$2:$A$63,1,1)</f>
        <v>738411.16753544356</v>
      </c>
      <c r="D73" s="27">
        <f>C73-_xlfn.FORECAST.ETS.CONFINT(A73,$B$2:$B$63,$A$2:$A$63,0.95,1,1)</f>
        <v>732740.86352999322</v>
      </c>
      <c r="E73" s="27">
        <f>C73+_xlfn.FORECAST.ETS.CONFINT(A73,$B$2:$B$63,$A$2:$A$63,0.95,1,1)</f>
        <v>744081.47154089389</v>
      </c>
    </row>
    <row r="74" spans="1:5" x14ac:dyDescent="0.25">
      <c r="A74" s="25">
        <v>44586</v>
      </c>
      <c r="C74" s="26">
        <f>_xlfn.FORECAST.ETS(A74,$B$2:$B$63,$A$2:$A$63,1,1)</f>
        <v>739679.88428898796</v>
      </c>
      <c r="D74" s="27">
        <f>C74-_xlfn.FORECAST.ETS.CONFINT(A74,$B$2:$B$63,$A$2:$A$63,0.95,1,1)</f>
        <v>733790.04871516989</v>
      </c>
      <c r="E74" s="27">
        <f>C74+_xlfn.FORECAST.ETS.CONFINT(A74,$B$2:$B$63,$A$2:$A$63,0.95,1,1)</f>
        <v>745569.71986280603</v>
      </c>
    </row>
    <row r="75" spans="1:5" x14ac:dyDescent="0.25">
      <c r="A75" s="25">
        <v>44587</v>
      </c>
      <c r="C75" s="26">
        <f>_xlfn.FORECAST.ETS(A75,$B$2:$B$63,$A$2:$A$63,1,1)</f>
        <v>740948.60104253225</v>
      </c>
      <c r="D75" s="27">
        <f>C75-_xlfn.FORECAST.ETS.CONFINT(A75,$B$2:$B$63,$A$2:$A$63,0.95,1,1)</f>
        <v>734846.31125639414</v>
      </c>
      <c r="E75" s="27">
        <f>C75+_xlfn.FORECAST.ETS.CONFINT(A75,$B$2:$B$63,$A$2:$A$63,0.95,1,1)</f>
        <v>747050.89082867035</v>
      </c>
    </row>
    <row r="76" spans="1:5" x14ac:dyDescent="0.25">
      <c r="A76" s="25">
        <v>44588</v>
      </c>
      <c r="C76" s="26">
        <f>_xlfn.FORECAST.ETS(A76,$B$2:$B$63,$A$2:$A$63,1,1)</f>
        <v>742217.31779607665</v>
      </c>
      <c r="D76" s="27">
        <f>C76-_xlfn.FORECAST.ETS.CONFINT(A76,$B$2:$B$63,$A$2:$A$63,0.95,1,1)</f>
        <v>735908.93451106932</v>
      </c>
      <c r="E76" s="27">
        <f>C76+_xlfn.FORECAST.ETS.CONFINT(A76,$B$2:$B$63,$A$2:$A$63,0.95,1,1)</f>
        <v>748525.70108108397</v>
      </c>
    </row>
    <row r="77" spans="1:5" x14ac:dyDescent="0.25">
      <c r="A77" s="25">
        <v>44589</v>
      </c>
      <c r="C77" s="26">
        <f>_xlfn.FORECAST.ETS(A77,$B$2:$B$63,$A$2:$A$63,1,1)</f>
        <v>743486.03454962105</v>
      </c>
      <c r="D77" s="27">
        <f>C77-_xlfn.FORECAST.ETS.CONFINT(A77,$B$2:$B$63,$A$2:$A$63,0.95,1,1)</f>
        <v>736977.31273113575</v>
      </c>
      <c r="E77" s="27">
        <f>C77+_xlfn.FORECAST.ETS.CONFINT(A77,$B$2:$B$63,$A$2:$A$63,0.95,1,1)</f>
        <v>749994.75636810635</v>
      </c>
    </row>
    <row r="78" spans="1:5" x14ac:dyDescent="0.25">
      <c r="A78" s="25">
        <v>44590</v>
      </c>
      <c r="C78" s="26">
        <f>_xlfn.FORECAST.ETS(A78,$B$2:$B$63,$A$2:$A$63,1,1)</f>
        <v>744754.75130316534</v>
      </c>
      <c r="D78" s="27">
        <f>C78-_xlfn.FORECAST.ETS.CONFINT(A78,$B$2:$B$63,$A$2:$A$63,0.95,1,1)</f>
        <v>738050.92849317414</v>
      </c>
      <c r="E78" s="27">
        <f>C78+_xlfn.FORECAST.ETS.CONFINT(A78,$B$2:$B$63,$A$2:$A$63,0.95,1,1)</f>
        <v>751458.57411315653</v>
      </c>
    </row>
    <row r="79" spans="1:5" x14ac:dyDescent="0.25">
      <c r="A79" s="25">
        <v>44591</v>
      </c>
      <c r="C79" s="26">
        <f>_xlfn.FORECAST.ETS(A79,$B$2:$B$63,$A$2:$A$63,1,1)</f>
        <v>746023.46805670974</v>
      </c>
      <c r="D79" s="27">
        <f>C79-_xlfn.FORECAST.ETS.CONFINT(A79,$B$2:$B$63,$A$2:$A$63,0.95,1,1)</f>
        <v>739129.33570689883</v>
      </c>
      <c r="E79" s="27">
        <f>C79+_xlfn.FORECAST.ETS.CONFINT(A79,$B$2:$B$63,$A$2:$A$63,0.95,1,1)</f>
        <v>752917.60040652065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1" workbookViewId="0">
      <selection activeCell="G34" sqref="G34:G39"/>
    </sheetView>
  </sheetViews>
  <sheetFormatPr baseColWidth="10" defaultRowHeight="15" x14ac:dyDescent="0.25"/>
  <cols>
    <col min="1" max="1" width="18" customWidth="1"/>
    <col min="4" max="4" width="27.42578125" customWidth="1"/>
    <col min="5" max="5" width="28.140625" customWidth="1"/>
  </cols>
  <sheetData>
    <row r="1" spans="1:5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s="25">
        <v>44544</v>
      </c>
      <c r="B2" s="26">
        <v>649748</v>
      </c>
    </row>
    <row r="3" spans="1:5" x14ac:dyDescent="0.25">
      <c r="A3" s="25">
        <v>44545</v>
      </c>
      <c r="B3" s="26">
        <v>650691</v>
      </c>
    </row>
    <row r="4" spans="1:5" x14ac:dyDescent="0.25">
      <c r="A4" s="25">
        <v>44546</v>
      </c>
      <c r="B4" s="26">
        <v>651557</v>
      </c>
    </row>
    <row r="5" spans="1:5" x14ac:dyDescent="0.25">
      <c r="A5" s="25">
        <v>44547</v>
      </c>
      <c r="B5" s="26">
        <v>652604</v>
      </c>
    </row>
    <row r="6" spans="1:5" x14ac:dyDescent="0.25">
      <c r="A6" s="25">
        <v>44548</v>
      </c>
      <c r="B6" s="26">
        <v>653770</v>
      </c>
    </row>
    <row r="7" spans="1:5" x14ac:dyDescent="0.25">
      <c r="A7" s="25">
        <v>44549</v>
      </c>
      <c r="B7" s="26">
        <v>654182</v>
      </c>
    </row>
    <row r="8" spans="1:5" x14ac:dyDescent="0.25">
      <c r="A8" s="25">
        <v>44550</v>
      </c>
      <c r="B8" s="26">
        <v>654438</v>
      </c>
    </row>
    <row r="9" spans="1:5" x14ac:dyDescent="0.25">
      <c r="A9" s="25">
        <v>44551</v>
      </c>
      <c r="B9" s="26">
        <v>655767</v>
      </c>
    </row>
    <row r="10" spans="1:5" x14ac:dyDescent="0.25">
      <c r="A10" s="25">
        <v>44552</v>
      </c>
      <c r="B10" s="26">
        <v>656624</v>
      </c>
    </row>
    <row r="11" spans="1:5" x14ac:dyDescent="0.25">
      <c r="A11" s="25">
        <v>44553</v>
      </c>
      <c r="B11" s="26">
        <v>658290</v>
      </c>
    </row>
    <row r="12" spans="1:5" x14ac:dyDescent="0.25">
      <c r="A12" s="25">
        <v>44554</v>
      </c>
      <c r="B12" s="26">
        <v>659710</v>
      </c>
    </row>
    <row r="13" spans="1:5" x14ac:dyDescent="0.25">
      <c r="A13" s="25">
        <v>44555</v>
      </c>
      <c r="B13" s="26">
        <v>660587</v>
      </c>
    </row>
    <row r="14" spans="1:5" x14ac:dyDescent="0.25">
      <c r="A14" s="25">
        <v>44556</v>
      </c>
      <c r="B14" s="26">
        <v>660900</v>
      </c>
    </row>
    <row r="15" spans="1:5" x14ac:dyDescent="0.25">
      <c r="A15" s="25">
        <v>44557</v>
      </c>
      <c r="B15" s="26">
        <v>661684</v>
      </c>
    </row>
    <row r="16" spans="1:5" x14ac:dyDescent="0.25">
      <c r="A16" s="25">
        <v>44558</v>
      </c>
      <c r="B16" s="26">
        <v>663001</v>
      </c>
    </row>
    <row r="17" spans="1:2" x14ac:dyDescent="0.25">
      <c r="A17" s="25">
        <v>44559</v>
      </c>
      <c r="B17" s="26">
        <v>664836</v>
      </c>
    </row>
    <row r="18" spans="1:2" x14ac:dyDescent="0.25">
      <c r="A18" s="25">
        <v>44560</v>
      </c>
      <c r="B18" s="26">
        <v>666542</v>
      </c>
    </row>
    <row r="19" spans="1:2" x14ac:dyDescent="0.25">
      <c r="A19" s="25">
        <v>44561</v>
      </c>
      <c r="B19" s="26">
        <v>668921</v>
      </c>
    </row>
    <row r="20" spans="1:2" x14ac:dyDescent="0.25">
      <c r="A20" s="25">
        <v>44562</v>
      </c>
      <c r="B20" s="26">
        <v>671038</v>
      </c>
    </row>
    <row r="21" spans="1:2" x14ac:dyDescent="0.25">
      <c r="A21" s="25">
        <v>44563</v>
      </c>
      <c r="B21" s="26">
        <v>671853</v>
      </c>
    </row>
    <row r="22" spans="1:2" x14ac:dyDescent="0.25">
      <c r="A22" s="25">
        <v>44564</v>
      </c>
      <c r="B22" s="26">
        <v>672622</v>
      </c>
    </row>
    <row r="23" spans="1:2" x14ac:dyDescent="0.25">
      <c r="A23" s="25">
        <v>44565</v>
      </c>
      <c r="B23" s="26">
        <v>673935</v>
      </c>
    </row>
    <row r="24" spans="1:2" x14ac:dyDescent="0.25">
      <c r="A24" s="25">
        <v>44566</v>
      </c>
      <c r="B24" s="26">
        <v>676847</v>
      </c>
    </row>
    <row r="25" spans="1:2" x14ac:dyDescent="0.25">
      <c r="A25" s="25">
        <v>44567</v>
      </c>
      <c r="B25" s="26">
        <v>679630</v>
      </c>
    </row>
    <row r="26" spans="1:2" x14ac:dyDescent="0.25">
      <c r="A26" s="25">
        <v>44568</v>
      </c>
      <c r="B26" s="26">
        <v>681091</v>
      </c>
    </row>
    <row r="27" spans="1:2" x14ac:dyDescent="0.25">
      <c r="A27" s="25">
        <v>44569</v>
      </c>
      <c r="B27" s="26">
        <v>684153</v>
      </c>
    </row>
    <row r="28" spans="1:2" x14ac:dyDescent="0.25">
      <c r="A28" s="25">
        <v>44570</v>
      </c>
      <c r="B28" s="26">
        <v>687460</v>
      </c>
    </row>
    <row r="29" spans="1:2" x14ac:dyDescent="0.25">
      <c r="A29" s="25">
        <v>44571</v>
      </c>
      <c r="B29" s="26">
        <v>689460</v>
      </c>
    </row>
    <row r="30" spans="1:2" x14ac:dyDescent="0.25">
      <c r="A30" s="25">
        <v>44572</v>
      </c>
      <c r="B30" s="26">
        <v>699286</v>
      </c>
    </row>
    <row r="31" spans="1:2" x14ac:dyDescent="0.25">
      <c r="A31" s="25">
        <v>44573</v>
      </c>
      <c r="B31" s="26">
        <v>710490</v>
      </c>
    </row>
    <row r="32" spans="1:2" x14ac:dyDescent="0.25">
      <c r="A32" s="25">
        <v>44574</v>
      </c>
      <c r="B32" s="26">
        <v>715862</v>
      </c>
    </row>
    <row r="33" spans="1:7" x14ac:dyDescent="0.25">
      <c r="A33" s="25">
        <v>44575</v>
      </c>
      <c r="B33" s="26">
        <v>725724</v>
      </c>
      <c r="C33" s="26">
        <v>725724</v>
      </c>
      <c r="D33" s="27">
        <v>725724</v>
      </c>
      <c r="E33" s="27">
        <v>725724</v>
      </c>
    </row>
    <row r="34" spans="1:7" x14ac:dyDescent="0.25">
      <c r="A34" s="25">
        <v>44576</v>
      </c>
      <c r="C34" s="26">
        <f>_xlfn.FORECAST.ETS(A34,$B$2:$B$33,$A$2:$A$33,1,1)</f>
        <v>718777.05913715833</v>
      </c>
      <c r="D34" s="27">
        <f>C34-_xlfn.FORECAST.ETS.CONFINT(A34,$B$2:$B$33,$A$2:$A$33,0.95,1,1)</f>
        <v>708551.5601345785</v>
      </c>
      <c r="E34" s="27">
        <f>C34+_xlfn.FORECAST.ETS.CONFINT(A34,$B$2:$B$33,$A$2:$A$33,0.95,1,1)</f>
        <v>729002.55813973816</v>
      </c>
      <c r="G34">
        <v>737537</v>
      </c>
    </row>
    <row r="35" spans="1:7" x14ac:dyDescent="0.25">
      <c r="A35" s="25">
        <v>44577</v>
      </c>
      <c r="C35" s="26">
        <f>_xlfn.FORECAST.ETS(A35,$B$2:$B$33,$A$2:$A$33,1,1)</f>
        <v>726660.32699109404</v>
      </c>
      <c r="D35" s="27">
        <f>C35-_xlfn.FORECAST.ETS.CONFINT(A35,$B$2:$B$33,$A$2:$A$33,0.95,1,1)</f>
        <v>716234.3237647987</v>
      </c>
      <c r="E35" s="27">
        <f>C35+_xlfn.FORECAST.ETS.CONFINT(A35,$B$2:$B$33,$A$2:$A$33,0.95,1,1)</f>
        <v>737086.33021738939</v>
      </c>
      <c r="G35">
        <v>748792</v>
      </c>
    </row>
    <row r="36" spans="1:7" x14ac:dyDescent="0.25">
      <c r="A36" s="25">
        <v>44578</v>
      </c>
      <c r="C36" s="26">
        <f>_xlfn.FORECAST.ETS(A36,$B$2:$B$33,$A$2:$A$33,1,1)</f>
        <v>734543.59484502964</v>
      </c>
      <c r="D36" s="27">
        <f>C36-_xlfn.FORECAST.ETS.CONFINT(A36,$B$2:$B$33,$A$2:$A$33,0.95,1,1)</f>
        <v>723681.41443735466</v>
      </c>
      <c r="E36" s="27">
        <f>C36+_xlfn.FORECAST.ETS.CONFINT(A36,$B$2:$B$33,$A$2:$A$33,0.95,1,1)</f>
        <v>745405.77525270463</v>
      </c>
      <c r="G36">
        <v>753465</v>
      </c>
    </row>
    <row r="37" spans="1:7" x14ac:dyDescent="0.25">
      <c r="A37" s="25">
        <v>44579</v>
      </c>
      <c r="C37" s="26">
        <f>_xlfn.FORECAST.ETS(A37,$B$2:$B$33,$A$2:$A$33,1,1)</f>
        <v>742426.86269896536</v>
      </c>
      <c r="D37" s="27">
        <f>C37-_xlfn.FORECAST.ETS.CONFINT(A37,$B$2:$B$33,$A$2:$A$33,0.95,1,1)</f>
        <v>730830.88533433655</v>
      </c>
      <c r="E37" s="27">
        <f>C37+_xlfn.FORECAST.ETS.CONFINT(A37,$B$2:$B$33,$A$2:$A$33,0.95,1,1)</f>
        <v>754022.84006359417</v>
      </c>
      <c r="G37">
        <v>764107</v>
      </c>
    </row>
    <row r="38" spans="1:7" x14ac:dyDescent="0.25">
      <c r="A38" s="25">
        <v>44580</v>
      </c>
      <c r="C38" s="26">
        <f>_xlfn.FORECAST.ETS(A38,$B$2:$B$33,$A$2:$A$33,1,1)</f>
        <v>750310.13055290107</v>
      </c>
      <c r="D38" s="27">
        <f>C38-_xlfn.FORECAST.ETS.CONFINT(A38,$B$2:$B$33,$A$2:$A$33,0.95,1,1)</f>
        <v>737653.49876724044</v>
      </c>
      <c r="E38" s="27">
        <f>C38+_xlfn.FORECAST.ETS.CONFINT(A38,$B$2:$B$33,$A$2:$A$33,0.95,1,1)</f>
        <v>762966.7623385617</v>
      </c>
      <c r="G38">
        <v>775605</v>
      </c>
    </row>
    <row r="39" spans="1:7" x14ac:dyDescent="0.25">
      <c r="A39" s="25">
        <v>44581</v>
      </c>
      <c r="C39" s="26">
        <f>_xlfn.FORECAST.ETS(A39,$B$2:$B$33,$A$2:$A$33,1,1)</f>
        <v>758193.39840683679</v>
      </c>
      <c r="D39" s="27">
        <f>C39-_xlfn.FORECAST.ETS.CONFINT(A39,$B$2:$B$33,$A$2:$A$33,0.95,1,1)</f>
        <v>744150.34047965927</v>
      </c>
      <c r="E39" s="27">
        <f>C39+_xlfn.FORECAST.ETS.CONFINT(A39,$B$2:$B$33,$A$2:$A$33,0.95,1,1)</f>
        <v>772236.45633401431</v>
      </c>
      <c r="G39">
        <v>785270</v>
      </c>
    </row>
    <row r="40" spans="1:7" x14ac:dyDescent="0.25">
      <c r="A40" s="25">
        <v>44582</v>
      </c>
      <c r="C40" s="26">
        <f>_xlfn.FORECAST.ETS(A40,$B$2:$B$33,$A$2:$A$33,1,1)</f>
        <v>766076.66626077238</v>
      </c>
      <c r="D40" s="27">
        <f>C40-_xlfn.FORECAST.ETS.CONFINT(A40,$B$2:$B$33,$A$2:$A$33,0.95,1,1)</f>
        <v>750342.38090068859</v>
      </c>
      <c r="E40" s="27">
        <f>C40+_xlfn.FORECAST.ETS.CONFINT(A40,$B$2:$B$33,$A$2:$A$33,0.95,1,1)</f>
        <v>781810.95162085618</v>
      </c>
    </row>
    <row r="41" spans="1:7" x14ac:dyDescent="0.25">
      <c r="A41" s="25">
        <v>44583</v>
      </c>
      <c r="C41" s="26">
        <f>_xlfn.FORECAST.ETS(A41,$B$2:$B$33,$A$2:$A$33,1,1)</f>
        <v>773959.9341147081</v>
      </c>
      <c r="D41" s="27">
        <f>C41-_xlfn.FORECAST.ETS.CONFINT(A41,$B$2:$B$33,$A$2:$A$33,0.95,1,1)</f>
        <v>756259.06664771657</v>
      </c>
      <c r="E41" s="27">
        <f>C41+_xlfn.FORECAST.ETS.CONFINT(A41,$B$2:$B$33,$A$2:$A$33,0.95,1,1)</f>
        <v>791660.80158169963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covidecu</vt:lpstr>
      <vt:lpstr>actualizado</vt:lpstr>
      <vt:lpstr>Descriptiva</vt:lpstr>
      <vt:lpstr>Proyección_total</vt:lpstr>
      <vt:lpstr>Proyección_postómicron</vt:lpstr>
      <vt:lpstr>casos_postomicron</vt:lpstr>
      <vt:lpstr>casos_preomicron</vt:lpstr>
      <vt:lpstr>muertes_postomicron</vt:lpstr>
      <vt:lpstr>muertes_preomicron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Belen Benalcazar T.</dc:creator>
  <cp:lastModifiedBy>Maria Belen Benalcazar T.</cp:lastModifiedBy>
  <dcterms:created xsi:type="dcterms:W3CDTF">2022-01-22T11:58:27Z</dcterms:created>
  <dcterms:modified xsi:type="dcterms:W3CDTF">2022-01-22T13:04:38Z</dcterms:modified>
</cp:coreProperties>
</file>