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15315" windowHeight="5445" activeTab="4"/>
  </bookViews>
  <sheets>
    <sheet name="SER Vs BI (2)" sheetId="7" r:id="rId1"/>
    <sheet name="SER Vs BI" sheetId="5" r:id="rId2"/>
    <sheet name="SER Vs R" sheetId="4" r:id="rId3"/>
    <sheet name="Sheet3" sheetId="3" r:id="rId4"/>
    <sheet name="Sheet1" sheetId="6" r:id="rId5"/>
  </sheets>
  <calcPr calcId="124519"/>
</workbook>
</file>

<file path=xl/calcChain.xml><?xml version="1.0" encoding="utf-8"?>
<calcChain xmlns="http://schemas.openxmlformats.org/spreadsheetml/2006/main">
  <c r="F4" i="6"/>
  <c r="B3"/>
  <c r="J11"/>
  <c r="I11"/>
  <c r="H11"/>
  <c r="G11"/>
  <c r="F11"/>
  <c r="E11"/>
  <c r="D11"/>
  <c r="C11"/>
  <c r="J10"/>
  <c r="I10"/>
  <c r="H10"/>
  <c r="G10"/>
  <c r="F10"/>
  <c r="E10"/>
  <c r="D10"/>
  <c r="C10"/>
  <c r="J9"/>
  <c r="I9"/>
  <c r="H9"/>
  <c r="G9"/>
  <c r="F9"/>
  <c r="E9"/>
  <c r="D9"/>
  <c r="C9"/>
  <c r="J8"/>
  <c r="I8"/>
  <c r="H8"/>
  <c r="G8"/>
  <c r="F8"/>
  <c r="E8"/>
  <c r="D8"/>
  <c r="C8"/>
  <c r="J7"/>
  <c r="I7"/>
  <c r="H7"/>
  <c r="G7"/>
  <c r="F7"/>
  <c r="E7"/>
  <c r="D7"/>
  <c r="C7"/>
  <c r="J6"/>
  <c r="I6"/>
  <c r="H6"/>
  <c r="G6"/>
  <c r="F6"/>
  <c r="E6"/>
  <c r="D6"/>
  <c r="C6"/>
  <c r="J5"/>
  <c r="I5"/>
  <c r="H5"/>
  <c r="G5"/>
  <c r="F5"/>
  <c r="E5"/>
  <c r="D5"/>
  <c r="C5"/>
  <c r="J4"/>
  <c r="I4"/>
  <c r="H4"/>
  <c r="G4"/>
  <c r="E4"/>
  <c r="D4"/>
  <c r="C4"/>
  <c r="J3"/>
  <c r="I3"/>
  <c r="H3"/>
  <c r="G3"/>
  <c r="F3"/>
  <c r="E3"/>
  <c r="D3"/>
  <c r="C3"/>
  <c r="J15"/>
  <c r="I15"/>
  <c r="H15"/>
  <c r="G15"/>
  <c r="F15"/>
  <c r="E15"/>
  <c r="D15"/>
  <c r="C15"/>
  <c r="J14"/>
  <c r="I14"/>
  <c r="H14"/>
  <c r="G14"/>
  <c r="F14"/>
  <c r="E14"/>
  <c r="D14"/>
  <c r="C14"/>
  <c r="J13"/>
  <c r="I13"/>
  <c r="H13"/>
  <c r="G13"/>
  <c r="F13"/>
  <c r="E13"/>
  <c r="D13"/>
  <c r="C13"/>
  <c r="J12"/>
  <c r="I12"/>
  <c r="H12"/>
  <c r="G12"/>
  <c r="F12"/>
  <c r="E12"/>
  <c r="D12"/>
  <c r="C12"/>
  <c r="B15"/>
  <c r="B14"/>
  <c r="B13"/>
  <c r="B12"/>
  <c r="B11"/>
  <c r="B10"/>
  <c r="B9"/>
  <c r="B8"/>
  <c r="B7"/>
  <c r="B6"/>
  <c r="B5"/>
  <c r="B4"/>
  <c r="AP3" i="3"/>
  <c r="AM5"/>
  <c r="AM4"/>
  <c r="AM3"/>
  <c r="AH9"/>
  <c r="AH8"/>
  <c r="AH7"/>
  <c r="AH6"/>
  <c r="AH5"/>
  <c r="AH4"/>
  <c r="AH3"/>
  <c r="AC11"/>
  <c r="AC10"/>
  <c r="AC9"/>
  <c r="AC8"/>
  <c r="AC7"/>
  <c r="AC6"/>
  <c r="AC5"/>
  <c r="AC4"/>
  <c r="AC3"/>
  <c r="X12"/>
  <c r="X11"/>
  <c r="X10"/>
  <c r="X9"/>
  <c r="X8"/>
  <c r="X7"/>
  <c r="X6"/>
  <c r="X5"/>
  <c r="X4"/>
  <c r="X3"/>
  <c r="S13"/>
  <c r="S12"/>
  <c r="S11"/>
  <c r="S10"/>
  <c r="S9"/>
  <c r="S8"/>
  <c r="S7"/>
  <c r="S6"/>
  <c r="S5"/>
  <c r="S4"/>
  <c r="S3"/>
  <c r="N14"/>
  <c r="N13"/>
  <c r="N12"/>
  <c r="N11"/>
  <c r="N10"/>
  <c r="N9"/>
  <c r="N8"/>
  <c r="N7"/>
  <c r="N6"/>
  <c r="N5"/>
  <c r="N4"/>
  <c r="N3"/>
  <c r="I3"/>
  <c r="I15"/>
  <c r="I14"/>
  <c r="I13"/>
  <c r="I12"/>
  <c r="I11"/>
  <c r="I10"/>
  <c r="I9"/>
  <c r="I8"/>
  <c r="I7"/>
  <c r="I6"/>
  <c r="I5"/>
  <c r="I4"/>
  <c r="D4"/>
  <c r="D5"/>
  <c r="D6"/>
  <c r="D7"/>
  <c r="D8"/>
  <c r="D9"/>
  <c r="D10"/>
  <c r="D11"/>
  <c r="D12"/>
  <c r="D13"/>
  <c r="D14"/>
  <c r="D15"/>
  <c r="D16"/>
  <c r="D3"/>
  <c r="G16"/>
  <c r="L15"/>
  <c r="G15"/>
  <c r="Q14"/>
  <c r="L14"/>
  <c r="G14"/>
  <c r="V13"/>
  <c r="Q13"/>
  <c r="L13"/>
  <c r="G13"/>
  <c r="AA12"/>
  <c r="V12"/>
  <c r="Q12"/>
  <c r="L12"/>
  <c r="G12"/>
  <c r="AF11"/>
  <c r="AA11"/>
  <c r="V11"/>
  <c r="Q11"/>
  <c r="L11"/>
  <c r="G11"/>
  <c r="AF10"/>
  <c r="AA10"/>
  <c r="V10"/>
  <c r="Q10"/>
  <c r="L10"/>
  <c r="G10"/>
  <c r="AK9"/>
  <c r="AF9"/>
  <c r="AA9"/>
  <c r="V9"/>
  <c r="Q9"/>
  <c r="L9"/>
  <c r="G9"/>
  <c r="AK8"/>
  <c r="AF8"/>
  <c r="AA8"/>
  <c r="V8"/>
  <c r="Q8"/>
  <c r="L8"/>
  <c r="G8"/>
  <c r="AK7"/>
  <c r="AF7"/>
  <c r="AA7"/>
  <c r="V7"/>
  <c r="Q7"/>
  <c r="L7"/>
  <c r="G7"/>
  <c r="AK6"/>
  <c r="AF6"/>
  <c r="AA6"/>
  <c r="V6"/>
  <c r="Q6"/>
  <c r="L6"/>
  <c r="G6"/>
  <c r="AP5"/>
  <c r="AK5"/>
  <c r="AF5"/>
  <c r="AA5"/>
  <c r="V5"/>
  <c r="Q5"/>
  <c r="L5"/>
  <c r="G5"/>
  <c r="AP4"/>
  <c r="AK4"/>
  <c r="AF4"/>
  <c r="AA4"/>
  <c r="V4"/>
  <c r="Q4"/>
  <c r="L4"/>
  <c r="G4"/>
  <c r="AK3"/>
  <c r="AF3"/>
  <c r="AA3"/>
  <c r="V3"/>
  <c r="Q3"/>
  <c r="L3"/>
  <c r="G3"/>
</calcChain>
</file>

<file path=xl/sharedStrings.xml><?xml version="1.0" encoding="utf-8"?>
<sst xmlns="http://schemas.openxmlformats.org/spreadsheetml/2006/main" count="241" uniqueCount="101">
  <si>
    <t>R</t>
  </si>
  <si>
    <t>Total Symbols</t>
  </si>
  <si>
    <t>N</t>
  </si>
  <si>
    <t>EFFFF</t>
  </si>
  <si>
    <t>227a</t>
  </si>
  <si>
    <t>1d75</t>
  </si>
  <si>
    <t>1aab</t>
  </si>
  <si>
    <t>17c7</t>
  </si>
  <si>
    <t>e69</t>
  </si>
  <si>
    <t>bab</t>
  </si>
  <si>
    <t>8da</t>
  </si>
  <si>
    <t>4d1</t>
  </si>
  <si>
    <t>cb6</t>
  </si>
  <si>
    <t>d97</t>
  </si>
  <si>
    <t>ecd</t>
  </si>
  <si>
    <t>143c</t>
  </si>
  <si>
    <t>16b0</t>
  </si>
  <si>
    <t>1c01</t>
  </si>
  <si>
    <t>208b</t>
  </si>
  <si>
    <t>247e</t>
  </si>
  <si>
    <t>27d7</t>
  </si>
  <si>
    <t>1e85</t>
  </si>
  <si>
    <t>2284</t>
  </si>
  <si>
    <t>2644</t>
  </si>
  <si>
    <t>dd8</t>
  </si>
  <si>
    <t>e83</t>
  </si>
  <si>
    <t>f91</t>
  </si>
  <si>
    <t>1104</t>
  </si>
  <si>
    <t>12cc</t>
  </si>
  <si>
    <t>14c4</t>
  </si>
  <si>
    <t>16d6</t>
  </si>
  <si>
    <t>1922</t>
  </si>
  <si>
    <t>1b97</t>
  </si>
  <si>
    <t>1e02</t>
  </si>
  <si>
    <t>206b</t>
  </si>
  <si>
    <t>226d</t>
  </si>
  <si>
    <t>23e9</t>
  </si>
  <si>
    <t>1b72</t>
  </si>
  <si>
    <t>1c3a</t>
  </si>
  <si>
    <t>1d33</t>
  </si>
  <si>
    <t>1e9b</t>
  </si>
  <si>
    <t>2046</t>
  </si>
  <si>
    <t>220e</t>
  </si>
  <si>
    <t>23d0</t>
  </si>
  <si>
    <t>25be</t>
  </si>
  <si>
    <t>2809</t>
  </si>
  <si>
    <t>29df</t>
  </si>
  <si>
    <t>2b78</t>
  </si>
  <si>
    <t>2cb8</t>
  </si>
  <si>
    <t>3e7</t>
  </si>
  <si>
    <t>4b1</t>
  </si>
  <si>
    <t>601</t>
  </si>
  <si>
    <t>7e0</t>
  </si>
  <si>
    <t>9ff</t>
  </si>
  <si>
    <t>c77</t>
  </si>
  <si>
    <t>f04</t>
  </si>
  <si>
    <t>1165</t>
  </si>
  <si>
    <t>13d4</t>
  </si>
  <si>
    <t>15f5</t>
  </si>
  <si>
    <t>17be</t>
  </si>
  <si>
    <t>2d2c</t>
  </si>
  <si>
    <t>2dd1</t>
  </si>
  <si>
    <t>2ef0</t>
  </si>
  <si>
    <t>306a</t>
  </si>
  <si>
    <t>322e</t>
  </si>
  <si>
    <t>33f7</t>
  </si>
  <si>
    <t>361e</t>
  </si>
  <si>
    <t>3826</t>
  </si>
  <si>
    <t>39fe</t>
  </si>
  <si>
    <t>3b74</t>
  </si>
  <si>
    <t>7d6</t>
  </si>
  <si>
    <t>86a</t>
  </si>
  <si>
    <t>936</t>
  </si>
  <si>
    <t>a30</t>
  </si>
  <si>
    <t>b3d</t>
  </si>
  <si>
    <t>c8c</t>
  </si>
  <si>
    <t>dca</t>
  </si>
  <si>
    <t>eaa</t>
  </si>
  <si>
    <t>26e</t>
  </si>
  <si>
    <t>2c1</t>
  </si>
  <si>
    <t>360</t>
  </si>
  <si>
    <t>3cf</t>
  </si>
  <si>
    <t>BI</t>
  </si>
  <si>
    <t>SER N=14</t>
  </si>
  <si>
    <t>SER N=13</t>
  </si>
  <si>
    <t>SER N=12</t>
  </si>
  <si>
    <t>SER N=10</t>
  </si>
  <si>
    <t>SER N=4</t>
  </si>
  <si>
    <t>Start Errors</t>
  </si>
  <si>
    <t>End Errors</t>
  </si>
  <si>
    <t>Visible Light Communication Symbol Error Rate performance</t>
  </si>
  <si>
    <t>SER: N=15</t>
  </si>
  <si>
    <t>SER: N=11</t>
  </si>
  <si>
    <t>SER: N=8</t>
  </si>
  <si>
    <t>p</t>
  </si>
  <si>
    <t>n15</t>
  </si>
  <si>
    <t>n12</t>
  </si>
  <si>
    <t>n8</t>
  </si>
  <si>
    <t>ESER15</t>
  </si>
  <si>
    <t>ESER12</t>
  </si>
  <si>
    <t>ESER8</t>
  </si>
</sst>
</file>

<file path=xl/styles.xml><?xml version="1.0" encoding="utf-8"?>
<styleSheet xmlns="http://schemas.openxmlformats.org/spreadsheetml/2006/main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textRotation="90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" xfId="0" applyBorder="1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scatterChart>
        <c:scatterStyle val="smoothMarker"/>
        <c:ser>
          <c:idx val="2"/>
          <c:order val="3"/>
          <c:tx>
            <c:strRef>
              <c:f>Sheet3!$AP$2</c:f>
              <c:strCache>
                <c:ptCount val="1"/>
                <c:pt idx="0">
                  <c:v>SER N=4</c:v>
                </c:pt>
              </c:strCache>
            </c:strRef>
          </c:tx>
          <c:xVal>
            <c:numRef>
              <c:f>Sheet3!$AM$3:$AM$5</c:f>
              <c:numCache>
                <c:formatCode>0.000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xVal>
          <c:yVal>
            <c:numRef>
              <c:f>Sheet3!$AP$3:$AP$5</c:f>
              <c:numCache>
                <c:formatCode>General</c:formatCode>
                <c:ptCount val="3"/>
                <c:pt idx="0">
                  <c:v>8.4432052034558134E-5</c:v>
                </c:pt>
                <c:pt idx="1">
                  <c:v>1.6174332859632222E-4</c:v>
                </c:pt>
                <c:pt idx="2">
                  <c:v>1.1291515392573438E-4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Sheet3!$AA$2</c:f>
              <c:strCache>
                <c:ptCount val="1"/>
                <c:pt idx="0">
                  <c:v>SER: N=11</c:v>
                </c:pt>
              </c:strCache>
            </c:strRef>
          </c:tx>
          <c:xVal>
            <c:numRef>
              <c:f>Sheet3!$X$3:$X$12</c:f>
              <c:numCache>
                <c:formatCode>0.000</c:formatCode>
                <c:ptCount val="10"/>
                <c:pt idx="0">
                  <c:v>9.0909090909090912E-2</c:v>
                </c:pt>
                <c:pt idx="1">
                  <c:v>0.18181818181818182</c:v>
                </c:pt>
                <c:pt idx="2">
                  <c:v>0.27272727272727271</c:v>
                </c:pt>
                <c:pt idx="3">
                  <c:v>0.36363636363636365</c:v>
                </c:pt>
                <c:pt idx="4">
                  <c:v>0.45454545454545453</c:v>
                </c:pt>
                <c:pt idx="5">
                  <c:v>0.54545454545454541</c:v>
                </c:pt>
                <c:pt idx="6">
                  <c:v>0.63636363636363635</c:v>
                </c:pt>
                <c:pt idx="7">
                  <c:v>0.72727272727272729</c:v>
                </c:pt>
                <c:pt idx="8">
                  <c:v>0.81818181818181823</c:v>
                </c:pt>
                <c:pt idx="9">
                  <c:v>0.90909090909090906</c:v>
                </c:pt>
              </c:numCache>
            </c:numRef>
          </c:xVal>
          <c:yVal>
            <c:numRef>
              <c:f>Sheet3!$AA$3:$AA$12</c:f>
              <c:numCache>
                <c:formatCode>General</c:formatCode>
                <c:ptCount val="10"/>
                <c:pt idx="0">
                  <c:v>2.0548523507205716E-4</c:v>
                </c:pt>
                <c:pt idx="1">
                  <c:v>3.4179722269411491E-4</c:v>
                </c:pt>
                <c:pt idx="2">
                  <c:v>4.8726449306690783E-4</c:v>
                </c:pt>
                <c:pt idx="3">
                  <c:v>5.5236872596102493E-4</c:v>
                </c:pt>
                <c:pt idx="4">
                  <c:v>6.4290429982940655E-4</c:v>
                </c:pt>
                <c:pt idx="5">
                  <c:v>6.6426662624778871E-4</c:v>
                </c:pt>
                <c:pt idx="6">
                  <c:v>6.1950746613308324E-4</c:v>
                </c:pt>
                <c:pt idx="7">
                  <c:v>6.3374901707867134E-4</c:v>
                </c:pt>
                <c:pt idx="8">
                  <c:v>5.5440323323896609E-4</c:v>
                </c:pt>
                <c:pt idx="9">
                  <c:v>4.6488491300955505E-4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Sheet3!$G$2</c:f>
              <c:strCache>
                <c:ptCount val="1"/>
                <c:pt idx="0">
                  <c:v>SER: N=15</c:v>
                </c:pt>
              </c:strCache>
            </c:strRef>
          </c:tx>
          <c:xVal>
            <c:numRef>
              <c:f>Sheet3!$D$3:$D$16</c:f>
              <c:numCache>
                <c:formatCode>0.000</c:formatCode>
                <c:ptCount val="14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</c:numCache>
            </c:numRef>
          </c:xVal>
          <c:yVal>
            <c:numRef>
              <c:f>Sheet3!$G$3:$G$16</c:f>
              <c:numCache>
                <c:formatCode>General</c:formatCode>
                <c:ptCount val="14"/>
                <c:pt idx="0">
                  <c:v>2.6652045341029197E-4</c:v>
                </c:pt>
                <c:pt idx="1">
                  <c:v>4.3945357203529058E-4</c:v>
                </c:pt>
                <c:pt idx="2">
                  <c:v>4.9438526853970183E-4</c:v>
                </c:pt>
                <c:pt idx="3">
                  <c:v>6.0730042246543629E-4</c:v>
                </c:pt>
                <c:pt idx="4">
                  <c:v>6.9987050361175907E-4</c:v>
                </c:pt>
                <c:pt idx="5">
                  <c:v>7.2631909822499412E-4</c:v>
                </c:pt>
                <c:pt idx="6">
                  <c:v>7.5276769283822917E-4</c:v>
                </c:pt>
                <c:pt idx="7">
                  <c:v>8.33130730316905E-4</c:v>
                </c:pt>
                <c:pt idx="8">
                  <c:v>8.0057861386984648E-4</c:v>
                </c:pt>
                <c:pt idx="9">
                  <c:v>8.0566488206469937E-4</c:v>
                </c:pt>
                <c:pt idx="10">
                  <c:v>7.1411205455734717E-4</c:v>
                </c:pt>
                <c:pt idx="11">
                  <c:v>7.3343987369778817E-4</c:v>
                </c:pt>
                <c:pt idx="12">
                  <c:v>5.9305887151984819E-4</c:v>
                </c:pt>
                <c:pt idx="13">
                  <c:v>4.57764137536761E-4</c:v>
                </c:pt>
              </c:numCache>
            </c:numRef>
          </c:yVal>
          <c:smooth val="1"/>
        </c:ser>
        <c:ser>
          <c:idx val="4"/>
          <c:order val="0"/>
          <c:tx>
            <c:strRef>
              <c:f>Sheet3!$AK$2</c:f>
              <c:strCache>
                <c:ptCount val="1"/>
                <c:pt idx="0">
                  <c:v>SER: N=8</c:v>
                </c:pt>
              </c:strCache>
            </c:strRef>
          </c:tx>
          <c:xVal>
            <c:numRef>
              <c:f>Sheet3!$AH$3:$AH$9</c:f>
              <c:numCache>
                <c:formatCode>0.000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</c:numCache>
            </c:numRef>
          </c:xVal>
          <c:yVal>
            <c:numRef>
              <c:f>Sheet3!$AK$3:$AK$9</c:f>
              <c:numCache>
                <c:formatCode>General</c:formatCode>
                <c:ptCount val="7"/>
                <c:pt idx="0">
                  <c:v>1.5055353856764585E-4</c:v>
                </c:pt>
                <c:pt idx="1">
                  <c:v>2.0751974234999832E-4</c:v>
                </c:pt>
                <c:pt idx="2">
                  <c:v>2.5431340974264502E-4</c:v>
                </c:pt>
                <c:pt idx="3">
                  <c:v>2.7364122888308602E-4</c:v>
                </c:pt>
                <c:pt idx="4">
                  <c:v>3.4077996905514433E-4</c:v>
                </c:pt>
                <c:pt idx="5">
                  <c:v>3.2348665719264443E-4</c:v>
                </c:pt>
                <c:pt idx="6">
                  <c:v>2.2786481512940992E-4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Sheet3!$AA$2</c:f>
              <c:strCache>
                <c:ptCount val="1"/>
                <c:pt idx="0">
                  <c:v>SER: N=11</c:v>
                </c:pt>
              </c:strCache>
            </c:strRef>
          </c:tx>
          <c:xVal>
            <c:numRef>
              <c:f>Sheet3!$X$3:$X$12</c:f>
              <c:numCache>
                <c:formatCode>0.000</c:formatCode>
                <c:ptCount val="10"/>
                <c:pt idx="0">
                  <c:v>9.0909090909090912E-2</c:v>
                </c:pt>
                <c:pt idx="1">
                  <c:v>0.18181818181818182</c:v>
                </c:pt>
                <c:pt idx="2">
                  <c:v>0.27272727272727271</c:v>
                </c:pt>
                <c:pt idx="3">
                  <c:v>0.36363636363636365</c:v>
                </c:pt>
                <c:pt idx="4">
                  <c:v>0.45454545454545453</c:v>
                </c:pt>
                <c:pt idx="5">
                  <c:v>0.54545454545454541</c:v>
                </c:pt>
                <c:pt idx="6">
                  <c:v>0.63636363636363635</c:v>
                </c:pt>
                <c:pt idx="7">
                  <c:v>0.72727272727272729</c:v>
                </c:pt>
                <c:pt idx="8">
                  <c:v>0.81818181818181823</c:v>
                </c:pt>
                <c:pt idx="9">
                  <c:v>0.90909090909090906</c:v>
                </c:pt>
              </c:numCache>
            </c:numRef>
          </c:xVal>
          <c:yVal>
            <c:numRef>
              <c:f>Sheet3!$AA$3:$AA$12</c:f>
              <c:numCache>
                <c:formatCode>General</c:formatCode>
                <c:ptCount val="10"/>
                <c:pt idx="0">
                  <c:v>2.0548523507205716E-4</c:v>
                </c:pt>
                <c:pt idx="1">
                  <c:v>3.4179722269411491E-4</c:v>
                </c:pt>
                <c:pt idx="2">
                  <c:v>4.8726449306690783E-4</c:v>
                </c:pt>
                <c:pt idx="3">
                  <c:v>5.5236872596102493E-4</c:v>
                </c:pt>
                <c:pt idx="4">
                  <c:v>6.4290429982940655E-4</c:v>
                </c:pt>
                <c:pt idx="5">
                  <c:v>6.6426662624778871E-4</c:v>
                </c:pt>
                <c:pt idx="6">
                  <c:v>6.1950746613308324E-4</c:v>
                </c:pt>
                <c:pt idx="7">
                  <c:v>6.3374901707867134E-4</c:v>
                </c:pt>
                <c:pt idx="8">
                  <c:v>5.5440323323896609E-4</c:v>
                </c:pt>
                <c:pt idx="9">
                  <c:v>4.6488491300955505E-4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Sheet3!$G$2</c:f>
              <c:strCache>
                <c:ptCount val="1"/>
                <c:pt idx="0">
                  <c:v>SER: N=15</c:v>
                </c:pt>
              </c:strCache>
            </c:strRef>
          </c:tx>
          <c:xVal>
            <c:numRef>
              <c:f>Sheet3!$D$3:$D$16</c:f>
              <c:numCache>
                <c:formatCode>0.000</c:formatCode>
                <c:ptCount val="14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</c:numCache>
            </c:numRef>
          </c:xVal>
          <c:yVal>
            <c:numRef>
              <c:f>Sheet3!$G$3:$G$16</c:f>
              <c:numCache>
                <c:formatCode>General</c:formatCode>
                <c:ptCount val="14"/>
                <c:pt idx="0">
                  <c:v>2.6652045341029197E-4</c:v>
                </c:pt>
                <c:pt idx="1">
                  <c:v>4.3945357203529058E-4</c:v>
                </c:pt>
                <c:pt idx="2">
                  <c:v>4.9438526853970183E-4</c:v>
                </c:pt>
                <c:pt idx="3">
                  <c:v>6.0730042246543629E-4</c:v>
                </c:pt>
                <c:pt idx="4">
                  <c:v>6.9987050361175907E-4</c:v>
                </c:pt>
                <c:pt idx="5">
                  <c:v>7.2631909822499412E-4</c:v>
                </c:pt>
                <c:pt idx="6">
                  <c:v>7.5276769283822917E-4</c:v>
                </c:pt>
                <c:pt idx="7">
                  <c:v>8.33130730316905E-4</c:v>
                </c:pt>
                <c:pt idx="8">
                  <c:v>8.0057861386984648E-4</c:v>
                </c:pt>
                <c:pt idx="9">
                  <c:v>8.0566488206469937E-4</c:v>
                </c:pt>
                <c:pt idx="10">
                  <c:v>7.1411205455734717E-4</c:v>
                </c:pt>
                <c:pt idx="11">
                  <c:v>7.3343987369778817E-4</c:v>
                </c:pt>
                <c:pt idx="12">
                  <c:v>5.9305887151984819E-4</c:v>
                </c:pt>
                <c:pt idx="13">
                  <c:v>4.57764137536761E-4</c:v>
                </c:pt>
              </c:numCache>
            </c:numRef>
          </c:yVal>
          <c:smooth val="1"/>
        </c:ser>
        <c:axId val="80555008"/>
        <c:axId val="80569472"/>
      </c:scatterChart>
      <c:valAx>
        <c:axId val="8055500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Brightness Index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80569472"/>
        <c:crosses val="autoZero"/>
        <c:crossBetween val="midCat"/>
      </c:valAx>
      <c:valAx>
        <c:axId val="80569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Symbol Error Rate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555008"/>
        <c:crosses val="autoZero"/>
        <c:crossBetween val="midCat"/>
      </c:valAx>
      <c:spPr>
        <a:ln>
          <a:noFill/>
        </a:ln>
      </c:spPr>
    </c:plotArea>
    <c:legend>
      <c:legendPos val="b"/>
      <c:layout/>
    </c:legend>
    <c:plotVisOnly val="1"/>
    <c:dispBlanksAs val="gap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autoTitleDeleted val="1"/>
    <c:plotArea>
      <c:layout/>
      <c:scatterChart>
        <c:scatterStyle val="smoothMarker"/>
        <c:ser>
          <c:idx val="4"/>
          <c:order val="0"/>
          <c:tx>
            <c:strRef>
              <c:f>Sheet3!$AK$2</c:f>
              <c:strCache>
                <c:ptCount val="1"/>
                <c:pt idx="0">
                  <c:v>SER: N=8</c:v>
                </c:pt>
              </c:strCache>
            </c:strRef>
          </c:tx>
          <c:xVal>
            <c:numRef>
              <c:f>Sheet3!$AH$3:$AH$9</c:f>
              <c:numCache>
                <c:formatCode>0.000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</c:numCache>
            </c:numRef>
          </c:xVal>
          <c:yVal>
            <c:numRef>
              <c:f>Sheet3!$AK$3:$AK$9</c:f>
              <c:numCache>
                <c:formatCode>General</c:formatCode>
                <c:ptCount val="7"/>
                <c:pt idx="0">
                  <c:v>1.5055353856764585E-4</c:v>
                </c:pt>
                <c:pt idx="1">
                  <c:v>2.0751974234999832E-4</c:v>
                </c:pt>
                <c:pt idx="2">
                  <c:v>2.5431340974264502E-4</c:v>
                </c:pt>
                <c:pt idx="3">
                  <c:v>2.7364122888308602E-4</c:v>
                </c:pt>
                <c:pt idx="4">
                  <c:v>3.4077996905514433E-4</c:v>
                </c:pt>
                <c:pt idx="5">
                  <c:v>3.2348665719264443E-4</c:v>
                </c:pt>
                <c:pt idx="6">
                  <c:v>2.2786481512940992E-4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Sheet3!$AA$2</c:f>
              <c:strCache>
                <c:ptCount val="1"/>
                <c:pt idx="0">
                  <c:v>SER: N=11</c:v>
                </c:pt>
              </c:strCache>
            </c:strRef>
          </c:tx>
          <c:xVal>
            <c:numRef>
              <c:f>Sheet3!$X$3:$X$12</c:f>
              <c:numCache>
                <c:formatCode>0.000</c:formatCode>
                <c:ptCount val="10"/>
                <c:pt idx="0">
                  <c:v>9.0909090909090912E-2</c:v>
                </c:pt>
                <c:pt idx="1">
                  <c:v>0.18181818181818182</c:v>
                </c:pt>
                <c:pt idx="2">
                  <c:v>0.27272727272727271</c:v>
                </c:pt>
                <c:pt idx="3">
                  <c:v>0.36363636363636365</c:v>
                </c:pt>
                <c:pt idx="4">
                  <c:v>0.45454545454545453</c:v>
                </c:pt>
                <c:pt idx="5">
                  <c:v>0.54545454545454541</c:v>
                </c:pt>
                <c:pt idx="6">
                  <c:v>0.63636363636363635</c:v>
                </c:pt>
                <c:pt idx="7">
                  <c:v>0.72727272727272729</c:v>
                </c:pt>
                <c:pt idx="8">
                  <c:v>0.81818181818181823</c:v>
                </c:pt>
                <c:pt idx="9">
                  <c:v>0.90909090909090906</c:v>
                </c:pt>
              </c:numCache>
            </c:numRef>
          </c:xVal>
          <c:yVal>
            <c:numRef>
              <c:f>Sheet3!$AA$3:$AA$12</c:f>
              <c:numCache>
                <c:formatCode>General</c:formatCode>
                <c:ptCount val="10"/>
                <c:pt idx="0">
                  <c:v>2.0548523507205716E-4</c:v>
                </c:pt>
                <c:pt idx="1">
                  <c:v>3.4179722269411491E-4</c:v>
                </c:pt>
                <c:pt idx="2">
                  <c:v>4.8726449306690783E-4</c:v>
                </c:pt>
                <c:pt idx="3">
                  <c:v>5.5236872596102493E-4</c:v>
                </c:pt>
                <c:pt idx="4">
                  <c:v>6.4290429982940655E-4</c:v>
                </c:pt>
                <c:pt idx="5">
                  <c:v>6.6426662624778871E-4</c:v>
                </c:pt>
                <c:pt idx="6">
                  <c:v>6.1950746613308324E-4</c:v>
                </c:pt>
                <c:pt idx="7">
                  <c:v>6.3374901707867134E-4</c:v>
                </c:pt>
                <c:pt idx="8">
                  <c:v>5.5440323323896609E-4</c:v>
                </c:pt>
                <c:pt idx="9">
                  <c:v>4.6488491300955505E-4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Sheet3!$G$2</c:f>
              <c:strCache>
                <c:ptCount val="1"/>
                <c:pt idx="0">
                  <c:v>SER: N=15</c:v>
                </c:pt>
              </c:strCache>
            </c:strRef>
          </c:tx>
          <c:xVal>
            <c:numRef>
              <c:f>Sheet3!$D$3:$D$16</c:f>
              <c:numCache>
                <c:formatCode>0.000</c:formatCode>
                <c:ptCount val="14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0.4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0.8</c:v>
                </c:pt>
                <c:pt idx="12">
                  <c:v>0.8666666666666667</c:v>
                </c:pt>
                <c:pt idx="13">
                  <c:v>0.93333333333333335</c:v>
                </c:pt>
              </c:numCache>
            </c:numRef>
          </c:xVal>
          <c:yVal>
            <c:numRef>
              <c:f>Sheet3!$G$3:$G$16</c:f>
              <c:numCache>
                <c:formatCode>General</c:formatCode>
                <c:ptCount val="14"/>
                <c:pt idx="0">
                  <c:v>2.6652045341029197E-4</c:v>
                </c:pt>
                <c:pt idx="1">
                  <c:v>4.3945357203529058E-4</c:v>
                </c:pt>
                <c:pt idx="2">
                  <c:v>4.9438526853970183E-4</c:v>
                </c:pt>
                <c:pt idx="3">
                  <c:v>6.0730042246543629E-4</c:v>
                </c:pt>
                <c:pt idx="4">
                  <c:v>6.9987050361175907E-4</c:v>
                </c:pt>
                <c:pt idx="5">
                  <c:v>7.2631909822499412E-4</c:v>
                </c:pt>
                <c:pt idx="6">
                  <c:v>7.5276769283822917E-4</c:v>
                </c:pt>
                <c:pt idx="7">
                  <c:v>8.33130730316905E-4</c:v>
                </c:pt>
                <c:pt idx="8">
                  <c:v>8.0057861386984648E-4</c:v>
                </c:pt>
                <c:pt idx="9">
                  <c:v>8.0566488206469937E-4</c:v>
                </c:pt>
                <c:pt idx="10">
                  <c:v>7.1411205455734717E-4</c:v>
                </c:pt>
                <c:pt idx="11">
                  <c:v>7.3343987369778817E-4</c:v>
                </c:pt>
                <c:pt idx="12">
                  <c:v>5.9305887151984819E-4</c:v>
                </c:pt>
                <c:pt idx="13">
                  <c:v>4.57764137536761E-4</c:v>
                </c:pt>
              </c:numCache>
            </c:numRef>
          </c:yVal>
          <c:smooth val="1"/>
        </c:ser>
        <c:axId val="80490880"/>
        <c:axId val="80492800"/>
      </c:scatterChart>
      <c:valAx>
        <c:axId val="804908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 algn="ctr" rtl="0">
                  <a:defRPr/>
                </a:pPr>
                <a:r>
                  <a:rPr lang="en-US"/>
                  <a:t>Brightness Index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80492800"/>
        <c:crosses val="autoZero"/>
        <c:crossBetween val="midCat"/>
      </c:valAx>
      <c:valAx>
        <c:axId val="80492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Symbol Error Rate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490880"/>
        <c:crosses val="autoZero"/>
        <c:crossBetween val="midCat"/>
      </c:valAx>
      <c:spPr>
        <a:ln>
          <a:noFill/>
        </a:ln>
      </c:spPr>
    </c:plotArea>
    <c:legend>
      <c:legendPos val="b"/>
      <c:layout/>
      <c:txPr>
        <a:bodyPr/>
        <a:lstStyle/>
        <a:p>
          <a:pPr algn="ctr" rtl="0">
            <a:defRPr/>
          </a:pPr>
          <a:endParaRPr lang="en-US"/>
        </a:p>
      </c:txPr>
    </c:legend>
    <c:plotVisOnly val="1"/>
    <c:dispBlanksAs val="gap"/>
  </c:chart>
  <c:spPr>
    <a:ln>
      <a:noFill/>
    </a:ln>
  </c:spPr>
  <c:txPr>
    <a:bodyPr/>
    <a:lstStyle/>
    <a:p>
      <a:pPr algn="ctr" rtl="0">
        <a:defRPr lang="en-US" sz="1700" b="1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Sheet3!$G$2</c:f>
              <c:strCache>
                <c:ptCount val="1"/>
                <c:pt idx="0">
                  <c:v>SER: N=15</c:v>
                </c:pt>
              </c:strCache>
            </c:strRef>
          </c:tx>
          <c:yVal>
            <c:numRef>
              <c:f>Sheet3!$G$3:$G$16</c:f>
              <c:numCache>
                <c:formatCode>General</c:formatCode>
                <c:ptCount val="14"/>
                <c:pt idx="0">
                  <c:v>2.6652045341029197E-4</c:v>
                </c:pt>
                <c:pt idx="1">
                  <c:v>4.3945357203529058E-4</c:v>
                </c:pt>
                <c:pt idx="2">
                  <c:v>4.9438526853970183E-4</c:v>
                </c:pt>
                <c:pt idx="3">
                  <c:v>6.0730042246543629E-4</c:v>
                </c:pt>
                <c:pt idx="4">
                  <c:v>6.9987050361175907E-4</c:v>
                </c:pt>
                <c:pt idx="5">
                  <c:v>7.2631909822499412E-4</c:v>
                </c:pt>
                <c:pt idx="6">
                  <c:v>7.5276769283822917E-4</c:v>
                </c:pt>
                <c:pt idx="7">
                  <c:v>8.33130730316905E-4</c:v>
                </c:pt>
                <c:pt idx="8">
                  <c:v>8.0057861386984648E-4</c:v>
                </c:pt>
                <c:pt idx="9">
                  <c:v>8.0566488206469937E-4</c:v>
                </c:pt>
                <c:pt idx="10">
                  <c:v>7.1411205455734717E-4</c:v>
                </c:pt>
                <c:pt idx="11">
                  <c:v>7.3343987369778817E-4</c:v>
                </c:pt>
                <c:pt idx="12">
                  <c:v>5.9305887151984819E-4</c:v>
                </c:pt>
                <c:pt idx="13">
                  <c:v>4.57764137536761E-4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Sheet3!$L$2</c:f>
              <c:strCache>
                <c:ptCount val="1"/>
                <c:pt idx="0">
                  <c:v>SER N=14</c:v>
                </c:pt>
              </c:strCache>
            </c:strRef>
          </c:tx>
          <c:yVal>
            <c:numRef>
              <c:f>Sheet3!$L$3:$L$16</c:f>
              <c:numCache>
                <c:formatCode>General</c:formatCode>
                <c:ptCount val="14"/>
                <c:pt idx="0">
                  <c:v>2.288820687683805E-4</c:v>
                </c:pt>
                <c:pt idx="1">
                  <c:v>3.153486280808798E-4</c:v>
                </c:pt>
                <c:pt idx="2">
                  <c:v>4.1300497742205547E-4</c:v>
                </c:pt>
                <c:pt idx="3">
                  <c:v>5.106613267632312E-4</c:v>
                </c:pt>
                <c:pt idx="4">
                  <c:v>6.3883528527352424E-4</c:v>
                </c:pt>
                <c:pt idx="5">
                  <c:v>6.7545641627646507E-4</c:v>
                </c:pt>
                <c:pt idx="6">
                  <c:v>7.0902578636249428E-4</c:v>
                </c:pt>
                <c:pt idx="7">
                  <c:v>6.551113434970535E-4</c:v>
                </c:pt>
                <c:pt idx="8">
                  <c:v>5.2693738498676046E-4</c:v>
                </c:pt>
                <c:pt idx="9">
                  <c:v>5.1371308768014294E-4</c:v>
                </c:pt>
                <c:pt idx="10">
                  <c:v>5.1473034131911352E-4</c:v>
                </c:pt>
                <c:pt idx="11">
                  <c:v>4.6183315209264331E-4</c:v>
                </c:pt>
                <c:pt idx="12">
                  <c:v>4.0995321650514374E-4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Sheet3!$V$2</c:f>
              <c:strCache>
                <c:ptCount val="1"/>
                <c:pt idx="0">
                  <c:v>SER N=12</c:v>
                </c:pt>
              </c:strCache>
            </c:strRef>
          </c:tx>
          <c:yVal>
            <c:numRef>
              <c:f>Sheet3!$V$3:$V$16</c:f>
              <c:numCache>
                <c:formatCode>General</c:formatCode>
                <c:ptCount val="14"/>
                <c:pt idx="0">
                  <c:v>2.03450727794116E-4</c:v>
                </c:pt>
                <c:pt idx="1">
                  <c:v>2.5329615610367444E-4</c:v>
                </c:pt>
                <c:pt idx="2">
                  <c:v>3.662113100294088E-4</c:v>
                </c:pt>
                <c:pt idx="3">
                  <c:v>4.3436730384043768E-4</c:v>
                </c:pt>
                <c:pt idx="4">
                  <c:v>4.6386765937058447E-4</c:v>
                </c:pt>
                <c:pt idx="5">
                  <c:v>4.57764137536761E-4</c:v>
                </c:pt>
                <c:pt idx="6">
                  <c:v>5.0252329765146657E-4</c:v>
                </c:pt>
                <c:pt idx="7">
                  <c:v>5.9712788607573051E-4</c:v>
                </c:pt>
                <c:pt idx="8">
                  <c:v>4.7810921031617263E-4</c:v>
                </c:pt>
                <c:pt idx="9">
                  <c:v>4.1605673833896721E-4</c:v>
                </c:pt>
                <c:pt idx="10">
                  <c:v>3.2552116447058559E-4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Sheet3!$AF$2</c:f>
              <c:strCache>
                <c:ptCount val="1"/>
                <c:pt idx="0">
                  <c:v>SER N=10</c:v>
                </c:pt>
              </c:strCache>
            </c:strRef>
          </c:tx>
          <c:yVal>
            <c:numRef>
              <c:f>Sheet3!$AF$3:$AF$16</c:f>
              <c:numCache>
                <c:formatCode>General</c:formatCode>
                <c:ptCount val="14"/>
                <c:pt idx="0">
                  <c:v>1.6784685043014569E-4</c:v>
                </c:pt>
                <c:pt idx="1">
                  <c:v>2.9195179438455644E-4</c:v>
                </c:pt>
                <c:pt idx="2">
                  <c:v>3.8452187553087927E-4</c:v>
                </c:pt>
                <c:pt idx="3">
                  <c:v>4.5979864481470215E-4</c:v>
                </c:pt>
                <c:pt idx="4">
                  <c:v>4.6488491300955505E-4</c:v>
                </c:pt>
                <c:pt idx="5">
                  <c:v>5.6050675507278956E-4</c:v>
                </c:pt>
                <c:pt idx="6">
                  <c:v>5.2897189226470162E-4</c:v>
                </c:pt>
                <c:pt idx="7">
                  <c:v>4.8014371759411378E-4</c:v>
                </c:pt>
                <c:pt idx="8">
                  <c:v>3.804528609749969E-4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Sheet3!$AK$2</c:f>
              <c:strCache>
                <c:ptCount val="1"/>
                <c:pt idx="0">
                  <c:v>SER: N=8</c:v>
                </c:pt>
              </c:strCache>
            </c:strRef>
          </c:tx>
          <c:yVal>
            <c:numRef>
              <c:f>Sheet3!$AK$3:$AK$16</c:f>
              <c:numCache>
                <c:formatCode>General</c:formatCode>
                <c:ptCount val="14"/>
                <c:pt idx="0">
                  <c:v>1.5055353856764585E-4</c:v>
                </c:pt>
                <c:pt idx="1">
                  <c:v>2.0751974234999832E-4</c:v>
                </c:pt>
                <c:pt idx="2">
                  <c:v>2.5431340974264502E-4</c:v>
                </c:pt>
                <c:pt idx="3">
                  <c:v>2.7364122888308602E-4</c:v>
                </c:pt>
                <c:pt idx="4">
                  <c:v>3.4077996905514433E-4</c:v>
                </c:pt>
                <c:pt idx="5">
                  <c:v>3.2348665719264443E-4</c:v>
                </c:pt>
                <c:pt idx="6">
                  <c:v>2.2786481512940992E-4</c:v>
                </c:pt>
              </c:numCache>
            </c:numRef>
          </c:yVal>
          <c:smooth val="1"/>
        </c:ser>
        <c:axId val="80737024"/>
        <c:axId val="80738944"/>
      </c:scatterChart>
      <c:valAx>
        <c:axId val="8073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</a:t>
                </a:r>
              </a:p>
            </c:rich>
          </c:tx>
          <c:layout/>
        </c:title>
        <c:majorTickMark val="none"/>
        <c:tickLblPos val="nextTo"/>
        <c:crossAx val="80738944"/>
        <c:crosses val="autoZero"/>
        <c:crossBetween val="midCat"/>
      </c:valAx>
      <c:valAx>
        <c:axId val="80738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Symbol Error Rate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73702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3" workbookViewId="0" zoomToFit="1"/>
  </sheetViews>
  <pageMargins left="0.7" right="0.7" top="0.75" bottom="0.75" header="0.3" footer="0.3"/>
  <pageSetup orientation="landscape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3" workbookViewId="0" zoomToFit="1"/>
  </sheetViews>
  <pageMargins left="0.7" right="0.7" top="0.75" bottom="0.75" header="0.3" footer="0.3"/>
  <pageSetup orientation="landscape" verticalDpi="3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387" cy="62900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4387" cy="62900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4387" cy="62900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16"/>
  <sheetViews>
    <sheetView topLeftCell="A2" workbookViewId="0">
      <pane xSplit="1" topLeftCell="R1" activePane="topRight" state="frozen"/>
      <selection pane="topRight" activeCell="AK3" sqref="AH3:AK9"/>
    </sheetView>
  </sheetViews>
  <sheetFormatPr defaultRowHeight="15"/>
  <cols>
    <col min="1" max="1" width="3.7109375" style="7" bestFit="1" customWidth="1"/>
    <col min="2" max="2" width="6" style="7" bestFit="1" customWidth="1"/>
    <col min="3" max="3" width="3.7109375" style="1" bestFit="1" customWidth="1"/>
    <col min="4" max="4" width="5.5703125" style="10" bestFit="1" customWidth="1"/>
    <col min="5" max="6" width="5.140625" style="1" bestFit="1" customWidth="1"/>
    <col min="7" max="7" width="12" style="1" bestFit="1" customWidth="1"/>
    <col min="8" max="8" width="3.7109375" style="1" bestFit="1" customWidth="1"/>
    <col min="9" max="9" width="5.5703125" style="10" bestFit="1" customWidth="1"/>
    <col min="10" max="11" width="5.140625" style="3" bestFit="1" customWidth="1"/>
    <col min="12" max="12" width="12" style="1" bestFit="1" customWidth="1"/>
    <col min="13" max="13" width="3.7109375" style="1" bestFit="1" customWidth="1"/>
    <col min="14" max="14" width="5.5703125" style="10" bestFit="1" customWidth="1"/>
    <col min="15" max="16" width="5.140625" style="1" bestFit="1" customWidth="1"/>
    <col min="17" max="17" width="12" style="1" bestFit="1" customWidth="1"/>
    <col min="18" max="18" width="3.7109375" style="1" bestFit="1" customWidth="1"/>
    <col min="19" max="19" width="5.5703125" style="10" bestFit="1" customWidth="1"/>
    <col min="20" max="21" width="5.28515625" style="1" bestFit="1" customWidth="1"/>
    <col min="22" max="22" width="12" style="1" bestFit="1" customWidth="1"/>
    <col min="23" max="23" width="3.7109375" style="1" bestFit="1" customWidth="1"/>
    <col min="24" max="24" width="5.5703125" style="10" bestFit="1" customWidth="1"/>
    <col min="25" max="25" width="5.140625" style="1" bestFit="1" customWidth="1"/>
    <col min="26" max="26" width="5.28515625" style="1" bestFit="1" customWidth="1"/>
    <col min="27" max="27" width="12" style="1" bestFit="1" customWidth="1"/>
    <col min="28" max="28" width="3.7109375" style="1" bestFit="1" customWidth="1"/>
    <col min="29" max="29" width="5.5703125" style="10" bestFit="1" customWidth="1"/>
    <col min="30" max="31" width="5.28515625" style="1" bestFit="1" customWidth="1"/>
    <col min="32" max="32" width="12" style="1" bestFit="1" customWidth="1"/>
    <col min="33" max="33" width="3.7109375" style="1" bestFit="1" customWidth="1"/>
    <col min="34" max="34" width="5.5703125" style="10" bestFit="1" customWidth="1"/>
    <col min="35" max="36" width="4.28515625" style="1" bestFit="1" customWidth="1"/>
    <col min="37" max="37" width="12" style="1" bestFit="1" customWidth="1"/>
    <col min="38" max="38" width="3.7109375" style="1" bestFit="1" customWidth="1"/>
    <col min="39" max="39" width="5.5703125" style="10" bestFit="1" customWidth="1"/>
    <col min="40" max="40" width="4.140625" style="1" bestFit="1" customWidth="1"/>
    <col min="41" max="41" width="4" style="1" bestFit="1" customWidth="1"/>
    <col min="42" max="42" width="16.5703125" style="1" customWidth="1"/>
    <col min="43" max="16384" width="9.140625" style="1"/>
  </cols>
  <sheetData>
    <row r="1" spans="1:42">
      <c r="B1" s="11" t="s">
        <v>90</v>
      </c>
    </row>
    <row r="2" spans="1:42" s="4" customFormat="1" ht="70.5">
      <c r="A2" s="6" t="s">
        <v>0</v>
      </c>
      <c r="B2" s="6" t="s">
        <v>1</v>
      </c>
      <c r="C2" s="5" t="s">
        <v>2</v>
      </c>
      <c r="D2" s="8" t="s">
        <v>82</v>
      </c>
      <c r="E2" s="4" t="s">
        <v>88</v>
      </c>
      <c r="F2" s="4" t="s">
        <v>89</v>
      </c>
      <c r="G2" s="4" t="s">
        <v>91</v>
      </c>
      <c r="H2" s="5" t="s">
        <v>2</v>
      </c>
      <c r="I2" s="8" t="s">
        <v>82</v>
      </c>
      <c r="J2" s="4" t="s">
        <v>88</v>
      </c>
      <c r="K2" s="4" t="s">
        <v>89</v>
      </c>
      <c r="L2" s="4" t="s">
        <v>83</v>
      </c>
      <c r="M2" s="5" t="s">
        <v>2</v>
      </c>
      <c r="N2" s="8" t="s">
        <v>82</v>
      </c>
      <c r="O2" s="4" t="s">
        <v>88</v>
      </c>
      <c r="P2" s="4" t="s">
        <v>89</v>
      </c>
      <c r="Q2" s="4" t="s">
        <v>84</v>
      </c>
      <c r="R2" s="5" t="s">
        <v>2</v>
      </c>
      <c r="S2" s="8" t="s">
        <v>82</v>
      </c>
      <c r="T2" s="4" t="s">
        <v>88</v>
      </c>
      <c r="U2" s="4" t="s">
        <v>89</v>
      </c>
      <c r="V2" s="4" t="s">
        <v>85</v>
      </c>
      <c r="W2" s="5" t="s">
        <v>2</v>
      </c>
      <c r="X2" s="8" t="s">
        <v>82</v>
      </c>
      <c r="Y2" s="4" t="s">
        <v>88</v>
      </c>
      <c r="Z2" s="4" t="s">
        <v>89</v>
      </c>
      <c r="AA2" s="4" t="s">
        <v>92</v>
      </c>
      <c r="AB2" s="5" t="s">
        <v>2</v>
      </c>
      <c r="AC2" s="8" t="s">
        <v>82</v>
      </c>
      <c r="AD2" s="4" t="s">
        <v>88</v>
      </c>
      <c r="AE2" s="4" t="s">
        <v>89</v>
      </c>
      <c r="AF2" s="4" t="s">
        <v>86</v>
      </c>
      <c r="AG2" s="5" t="s">
        <v>2</v>
      </c>
      <c r="AH2" s="8" t="s">
        <v>82</v>
      </c>
      <c r="AI2" s="4" t="s">
        <v>88</v>
      </c>
      <c r="AJ2" s="4" t="s">
        <v>89</v>
      </c>
      <c r="AK2" s="4" t="s">
        <v>93</v>
      </c>
      <c r="AL2" s="5" t="s">
        <v>2</v>
      </c>
      <c r="AM2" s="8" t="s">
        <v>82</v>
      </c>
      <c r="AN2" s="4" t="s">
        <v>88</v>
      </c>
      <c r="AO2" s="4" t="s">
        <v>89</v>
      </c>
      <c r="AP2" s="4" t="s">
        <v>87</v>
      </c>
    </row>
    <row r="3" spans="1:42">
      <c r="A3" s="7">
        <v>1</v>
      </c>
      <c r="B3" s="7" t="s">
        <v>3</v>
      </c>
      <c r="C3" s="2">
        <v>15</v>
      </c>
      <c r="D3" s="9">
        <f>$A3/C3</f>
        <v>6.6666666666666666E-2</v>
      </c>
      <c r="E3" s="1">
        <v>2610</v>
      </c>
      <c r="F3" s="1">
        <v>2716</v>
      </c>
      <c r="G3" s="1">
        <f>(HEX2DEC(F3)-HEX2DEC(E3))/HEX2DEC($B3)</f>
        <v>2.6652045341029197E-4</v>
      </c>
      <c r="H3" s="2">
        <v>14</v>
      </c>
      <c r="I3" s="9">
        <f>$A3/H3</f>
        <v>7.1428571428571425E-2</v>
      </c>
      <c r="J3" s="3" t="s">
        <v>12</v>
      </c>
      <c r="K3" s="3" t="s">
        <v>13</v>
      </c>
      <c r="L3" s="1">
        <f t="shared" ref="L3:L15" si="0">(HEX2DEC(K3)-HEX2DEC(J3))/HEX2DEC($B3)</f>
        <v>2.288820687683805E-4</v>
      </c>
      <c r="M3" s="2">
        <v>13</v>
      </c>
      <c r="N3" s="9">
        <f>$A3/M3</f>
        <v>7.6923076923076927E-2</v>
      </c>
      <c r="O3" s="3" t="s">
        <v>24</v>
      </c>
      <c r="P3" s="3" t="s">
        <v>25</v>
      </c>
      <c r="Q3" s="1">
        <f t="shared" ref="Q3:Q14" si="1">(HEX2DEC(P3)-HEX2DEC(O3))/HEX2DEC($B3)</f>
        <v>1.7395037226396919E-4</v>
      </c>
      <c r="R3" s="2">
        <v>12</v>
      </c>
      <c r="S3" s="9">
        <f>$A3/R3</f>
        <v>8.3333333333333329E-2</v>
      </c>
      <c r="T3" s="3" t="s">
        <v>37</v>
      </c>
      <c r="U3" s="3" t="s">
        <v>38</v>
      </c>
      <c r="V3" s="1">
        <f t="shared" ref="V3:V13" si="2">(HEX2DEC(U3)-HEX2DEC(T3))/HEX2DEC($B3)</f>
        <v>2.03450727794116E-4</v>
      </c>
      <c r="W3" s="2">
        <v>11</v>
      </c>
      <c r="X3" s="9">
        <f>$A3/W3</f>
        <v>9.0909090909090912E-2</v>
      </c>
      <c r="Y3" s="3" t="s">
        <v>49</v>
      </c>
      <c r="Z3" s="3" t="s">
        <v>50</v>
      </c>
      <c r="AA3" s="1">
        <f t="shared" ref="AA3:AA12" si="3">(HEX2DEC(Z3)-HEX2DEC(Y3))/HEX2DEC($B3)</f>
        <v>2.0548523507205716E-4</v>
      </c>
      <c r="AB3" s="2">
        <v>10</v>
      </c>
      <c r="AC3" s="9">
        <f>$A3/AB3</f>
        <v>0.1</v>
      </c>
      <c r="AD3" s="3" t="s">
        <v>60</v>
      </c>
      <c r="AE3" s="3" t="s">
        <v>61</v>
      </c>
      <c r="AF3" s="1">
        <f t="shared" ref="AF3:AF11" si="4">(HEX2DEC(AE3)-HEX2DEC(AD3))/HEX2DEC($B3)</f>
        <v>1.6784685043014569E-4</v>
      </c>
      <c r="AG3" s="2">
        <v>8</v>
      </c>
      <c r="AH3" s="9">
        <f>$A3/AG3</f>
        <v>0.125</v>
      </c>
      <c r="AI3" s="3" t="s">
        <v>70</v>
      </c>
      <c r="AJ3" s="3" t="s">
        <v>71</v>
      </c>
      <c r="AK3" s="1">
        <f t="shared" ref="AK3:AK9" si="5">(HEX2DEC(AJ3)-HEX2DEC(AI3))/HEX2DEC($B3)</f>
        <v>1.5055353856764585E-4</v>
      </c>
      <c r="AL3" s="2">
        <v>4</v>
      </c>
      <c r="AM3" s="9">
        <f>$A3/AL3</f>
        <v>0.25</v>
      </c>
      <c r="AN3" s="3" t="s">
        <v>78</v>
      </c>
      <c r="AO3" s="3" t="s">
        <v>79</v>
      </c>
      <c r="AP3" s="1">
        <f>(HEX2DEC(AO3)-HEX2DEC(AN3))/HEX2DEC($B3)</f>
        <v>8.4432052034558134E-5</v>
      </c>
    </row>
    <row r="4" spans="1:42">
      <c r="A4" s="7">
        <v>2</v>
      </c>
      <c r="B4" s="7" t="s">
        <v>3</v>
      </c>
      <c r="C4" s="2">
        <v>15</v>
      </c>
      <c r="D4" s="9">
        <f t="shared" ref="D4:D16" si="6">$A4/C4</f>
        <v>0.13333333333333333</v>
      </c>
      <c r="E4" s="1">
        <v>2460</v>
      </c>
      <c r="F4" s="1">
        <v>2610</v>
      </c>
      <c r="G4" s="1">
        <f t="shared" ref="G4:G16" si="7">(HEX2DEC(F4)-HEX2DEC(E4))/HEX2DEC(B4)</f>
        <v>4.3945357203529058E-4</v>
      </c>
      <c r="H4" s="2">
        <v>14</v>
      </c>
      <c r="I4" s="9">
        <f t="shared" ref="I4:I15" si="8">$A4/H4</f>
        <v>0.14285714285714285</v>
      </c>
      <c r="J4" s="3" t="s">
        <v>13</v>
      </c>
      <c r="K4" s="3" t="s">
        <v>14</v>
      </c>
      <c r="L4" s="1">
        <f t="shared" si="0"/>
        <v>3.153486280808798E-4</v>
      </c>
      <c r="M4" s="2">
        <v>13</v>
      </c>
      <c r="N4" s="9">
        <f t="shared" ref="N4:N14" si="9">$A4/M4</f>
        <v>0.15384615384615385</v>
      </c>
      <c r="O4" s="3" t="s">
        <v>25</v>
      </c>
      <c r="P4" s="3" t="s">
        <v>26</v>
      </c>
      <c r="Q4" s="1">
        <f t="shared" si="1"/>
        <v>2.746584825220566E-4</v>
      </c>
      <c r="R4" s="2">
        <v>12</v>
      </c>
      <c r="S4" s="9">
        <f t="shared" ref="S4:S13" si="10">$A4/R4</f>
        <v>0.16666666666666666</v>
      </c>
      <c r="T4" s="3" t="s">
        <v>38</v>
      </c>
      <c r="U4" s="3" t="s">
        <v>39</v>
      </c>
      <c r="V4" s="1">
        <f t="shared" si="2"/>
        <v>2.5329615610367444E-4</v>
      </c>
      <c r="W4" s="2">
        <v>11</v>
      </c>
      <c r="X4" s="9">
        <f t="shared" ref="X4:X12" si="11">$A4/W4</f>
        <v>0.18181818181818182</v>
      </c>
      <c r="Y4" s="3" t="s">
        <v>50</v>
      </c>
      <c r="Z4" s="3" t="s">
        <v>51</v>
      </c>
      <c r="AA4" s="1">
        <f t="shared" si="3"/>
        <v>3.4179722269411491E-4</v>
      </c>
      <c r="AB4" s="2">
        <v>10</v>
      </c>
      <c r="AC4" s="9">
        <f t="shared" ref="AC4:AC11" si="12">$A4/AB4</f>
        <v>0.2</v>
      </c>
      <c r="AD4" s="3" t="s">
        <v>61</v>
      </c>
      <c r="AE4" s="3" t="s">
        <v>62</v>
      </c>
      <c r="AF4" s="1">
        <f t="shared" si="4"/>
        <v>2.9195179438455644E-4</v>
      </c>
      <c r="AG4" s="2">
        <v>8</v>
      </c>
      <c r="AH4" s="9">
        <f t="shared" ref="AH4:AH9" si="13">$A4/AG4</f>
        <v>0.25</v>
      </c>
      <c r="AI4" s="3" t="s">
        <v>71</v>
      </c>
      <c r="AJ4" s="3" t="s">
        <v>72</v>
      </c>
      <c r="AK4" s="1">
        <f t="shared" si="5"/>
        <v>2.0751974234999832E-4</v>
      </c>
      <c r="AL4" s="2">
        <v>4</v>
      </c>
      <c r="AM4" s="9">
        <f t="shared" ref="AM4:AM5" si="14">$A4/AL4</f>
        <v>0.5</v>
      </c>
      <c r="AN4" s="3" t="s">
        <v>79</v>
      </c>
      <c r="AO4" s="3" t="s">
        <v>80</v>
      </c>
      <c r="AP4" s="1">
        <f>(HEX2DEC(AO4)-HEX2DEC(AN4))/HEX2DEC($B4)</f>
        <v>1.6174332859632222E-4</v>
      </c>
    </row>
    <row r="5" spans="1:42">
      <c r="A5" s="7">
        <v>3</v>
      </c>
      <c r="B5" s="7" t="s">
        <v>3</v>
      </c>
      <c r="C5" s="2">
        <v>15</v>
      </c>
      <c r="D5" s="9">
        <f t="shared" si="6"/>
        <v>0.2</v>
      </c>
      <c r="E5" s="1" t="s">
        <v>4</v>
      </c>
      <c r="F5" s="1">
        <v>2460</v>
      </c>
      <c r="G5" s="1">
        <f t="shared" si="7"/>
        <v>4.9438526853970183E-4</v>
      </c>
      <c r="H5" s="2">
        <v>14</v>
      </c>
      <c r="I5" s="9">
        <f t="shared" si="8"/>
        <v>0.21428571428571427</v>
      </c>
      <c r="J5" s="3" t="s">
        <v>14</v>
      </c>
      <c r="K5" s="3">
        <v>1063</v>
      </c>
      <c r="L5" s="1">
        <f t="shared" si="0"/>
        <v>4.1300497742205547E-4</v>
      </c>
      <c r="M5" s="2">
        <v>13</v>
      </c>
      <c r="N5" s="9">
        <f t="shared" si="9"/>
        <v>0.23076923076923078</v>
      </c>
      <c r="O5" s="3" t="s">
        <v>26</v>
      </c>
      <c r="P5" s="3" t="s">
        <v>27</v>
      </c>
      <c r="Q5" s="1">
        <f t="shared" si="1"/>
        <v>3.7740110005808516E-4</v>
      </c>
      <c r="R5" s="2">
        <v>12</v>
      </c>
      <c r="S5" s="9">
        <f t="shared" si="10"/>
        <v>0.25</v>
      </c>
      <c r="T5" s="3" t="s">
        <v>39</v>
      </c>
      <c r="U5" s="3" t="s">
        <v>40</v>
      </c>
      <c r="V5" s="1">
        <f t="shared" si="2"/>
        <v>3.662113100294088E-4</v>
      </c>
      <c r="W5" s="2">
        <v>11</v>
      </c>
      <c r="X5" s="9">
        <f t="shared" si="11"/>
        <v>0.27272727272727271</v>
      </c>
      <c r="Y5" s="3" t="s">
        <v>51</v>
      </c>
      <c r="Z5" s="3" t="s">
        <v>52</v>
      </c>
      <c r="AA5" s="1">
        <f t="shared" si="3"/>
        <v>4.8726449306690783E-4</v>
      </c>
      <c r="AB5" s="2">
        <v>10</v>
      </c>
      <c r="AC5" s="9">
        <f t="shared" si="12"/>
        <v>0.3</v>
      </c>
      <c r="AD5" s="3" t="s">
        <v>62</v>
      </c>
      <c r="AE5" s="3" t="s">
        <v>63</v>
      </c>
      <c r="AF5" s="1">
        <f t="shared" si="4"/>
        <v>3.8452187553087927E-4</v>
      </c>
      <c r="AG5" s="2">
        <v>8</v>
      </c>
      <c r="AH5" s="9">
        <f t="shared" si="13"/>
        <v>0.375</v>
      </c>
      <c r="AI5" s="3" t="s">
        <v>72</v>
      </c>
      <c r="AJ5" s="3" t="s">
        <v>73</v>
      </c>
      <c r="AK5" s="1">
        <f t="shared" si="5"/>
        <v>2.5431340974264502E-4</v>
      </c>
      <c r="AL5" s="2">
        <v>4</v>
      </c>
      <c r="AM5" s="9">
        <f t="shared" si="14"/>
        <v>0.75</v>
      </c>
      <c r="AN5" s="3" t="s">
        <v>80</v>
      </c>
      <c r="AO5" s="3" t="s">
        <v>81</v>
      </c>
      <c r="AP5" s="1">
        <f>(HEX2DEC(AO5)-HEX2DEC(AN5))/HEX2DEC($B5)</f>
        <v>1.1291515392573438E-4</v>
      </c>
    </row>
    <row r="6" spans="1:42">
      <c r="A6" s="7">
        <v>4</v>
      </c>
      <c r="B6" s="7" t="s">
        <v>3</v>
      </c>
      <c r="C6" s="2">
        <v>15</v>
      </c>
      <c r="D6" s="9">
        <f t="shared" si="6"/>
        <v>0.26666666666666666</v>
      </c>
      <c r="E6" s="1">
        <v>2025</v>
      </c>
      <c r="F6" s="1" t="s">
        <v>4</v>
      </c>
      <c r="G6" s="1">
        <f t="shared" si="7"/>
        <v>6.0730042246543629E-4</v>
      </c>
      <c r="H6" s="2">
        <v>14</v>
      </c>
      <c r="I6" s="9">
        <f t="shared" si="8"/>
        <v>0.2857142857142857</v>
      </c>
      <c r="J6" s="3">
        <v>1063</v>
      </c>
      <c r="K6" s="3">
        <v>1259</v>
      </c>
      <c r="L6" s="1">
        <f t="shared" si="0"/>
        <v>5.106613267632312E-4</v>
      </c>
      <c r="M6" s="2">
        <v>13</v>
      </c>
      <c r="N6" s="9">
        <f t="shared" si="9"/>
        <v>0.30769230769230771</v>
      </c>
      <c r="O6" s="3" t="s">
        <v>27</v>
      </c>
      <c r="P6" s="3" t="s">
        <v>28</v>
      </c>
      <c r="Q6" s="1">
        <f t="shared" si="1"/>
        <v>4.6386765937058447E-4</v>
      </c>
      <c r="R6" s="2">
        <v>12</v>
      </c>
      <c r="S6" s="9">
        <f t="shared" si="10"/>
        <v>0.33333333333333331</v>
      </c>
      <c r="T6" s="3" t="s">
        <v>40</v>
      </c>
      <c r="U6" s="3" t="s">
        <v>41</v>
      </c>
      <c r="V6" s="1">
        <f t="shared" si="2"/>
        <v>4.3436730384043768E-4</v>
      </c>
      <c r="W6" s="2">
        <v>11</v>
      </c>
      <c r="X6" s="9">
        <f t="shared" si="11"/>
        <v>0.36363636363636365</v>
      </c>
      <c r="Y6" s="3" t="s">
        <v>52</v>
      </c>
      <c r="Z6" s="3" t="s">
        <v>53</v>
      </c>
      <c r="AA6" s="1">
        <f t="shared" si="3"/>
        <v>5.5236872596102493E-4</v>
      </c>
      <c r="AB6" s="2">
        <v>10</v>
      </c>
      <c r="AC6" s="9">
        <f t="shared" si="12"/>
        <v>0.4</v>
      </c>
      <c r="AD6" s="3" t="s">
        <v>63</v>
      </c>
      <c r="AE6" s="3" t="s">
        <v>64</v>
      </c>
      <c r="AF6" s="1">
        <f t="shared" si="4"/>
        <v>4.5979864481470215E-4</v>
      </c>
      <c r="AG6" s="2">
        <v>8</v>
      </c>
      <c r="AH6" s="9">
        <f t="shared" si="13"/>
        <v>0.5</v>
      </c>
      <c r="AI6" s="3" t="s">
        <v>73</v>
      </c>
      <c r="AJ6" s="3" t="s">
        <v>74</v>
      </c>
      <c r="AK6" s="1">
        <f t="shared" si="5"/>
        <v>2.7364122888308602E-4</v>
      </c>
      <c r="AL6" s="2"/>
      <c r="AM6" s="9"/>
      <c r="AN6" s="3"/>
      <c r="AO6" s="3"/>
    </row>
    <row r="7" spans="1:42">
      <c r="A7" s="7">
        <v>5</v>
      </c>
      <c r="B7" s="7" t="s">
        <v>3</v>
      </c>
      <c r="C7" s="2">
        <v>15</v>
      </c>
      <c r="D7" s="9">
        <f t="shared" si="6"/>
        <v>0.33333333333333331</v>
      </c>
      <c r="E7" s="1" t="s">
        <v>5</v>
      </c>
      <c r="F7" s="1">
        <v>2025</v>
      </c>
      <c r="G7" s="1">
        <f t="shared" si="7"/>
        <v>6.9987050361175907E-4</v>
      </c>
      <c r="H7" s="2">
        <v>14</v>
      </c>
      <c r="I7" s="9">
        <f t="shared" si="8"/>
        <v>0.35714285714285715</v>
      </c>
      <c r="J7" s="3" t="s">
        <v>15</v>
      </c>
      <c r="K7" s="3" t="s">
        <v>16</v>
      </c>
      <c r="L7" s="1">
        <f t="shared" si="0"/>
        <v>6.3883528527352424E-4</v>
      </c>
      <c r="M7" s="2">
        <v>13</v>
      </c>
      <c r="N7" s="9">
        <f t="shared" si="9"/>
        <v>0.38461538461538464</v>
      </c>
      <c r="O7" s="3" t="s">
        <v>28</v>
      </c>
      <c r="P7" s="3" t="s">
        <v>29</v>
      </c>
      <c r="Q7" s="1">
        <f t="shared" si="1"/>
        <v>5.1269583404117236E-4</v>
      </c>
      <c r="R7" s="2">
        <v>12</v>
      </c>
      <c r="S7" s="9">
        <f t="shared" si="10"/>
        <v>0.41666666666666669</v>
      </c>
      <c r="T7" s="3" t="s">
        <v>41</v>
      </c>
      <c r="U7" s="3" t="s">
        <v>42</v>
      </c>
      <c r="V7" s="1">
        <f t="shared" si="2"/>
        <v>4.6386765937058447E-4</v>
      </c>
      <c r="W7" s="2">
        <v>11</v>
      </c>
      <c r="X7" s="9">
        <f t="shared" si="11"/>
        <v>0.45454545454545453</v>
      </c>
      <c r="Y7" s="3" t="s">
        <v>53</v>
      </c>
      <c r="Z7" s="3" t="s">
        <v>54</v>
      </c>
      <c r="AA7" s="1">
        <f t="shared" si="3"/>
        <v>6.4290429982940655E-4</v>
      </c>
      <c r="AB7" s="2">
        <v>10</v>
      </c>
      <c r="AC7" s="9">
        <f t="shared" si="12"/>
        <v>0.5</v>
      </c>
      <c r="AD7" s="3" t="s">
        <v>64</v>
      </c>
      <c r="AE7" s="3" t="s">
        <v>65</v>
      </c>
      <c r="AF7" s="1">
        <f t="shared" si="4"/>
        <v>4.6488491300955505E-4</v>
      </c>
      <c r="AG7" s="2">
        <v>8</v>
      </c>
      <c r="AH7" s="9">
        <f t="shared" si="13"/>
        <v>0.625</v>
      </c>
      <c r="AI7" s="3" t="s">
        <v>74</v>
      </c>
      <c r="AJ7" s="3" t="s">
        <v>75</v>
      </c>
      <c r="AK7" s="1">
        <f t="shared" si="5"/>
        <v>3.4077996905514433E-4</v>
      </c>
      <c r="AL7" s="2"/>
      <c r="AM7" s="9"/>
      <c r="AN7" s="3"/>
      <c r="AO7" s="3"/>
    </row>
    <row r="8" spans="1:42">
      <c r="A8" s="7">
        <v>6</v>
      </c>
      <c r="B8" s="7" t="s">
        <v>3</v>
      </c>
      <c r="C8" s="2">
        <v>15</v>
      </c>
      <c r="D8" s="9">
        <f t="shared" si="6"/>
        <v>0.4</v>
      </c>
      <c r="E8" s="1" t="s">
        <v>6</v>
      </c>
      <c r="F8" s="1" t="s">
        <v>5</v>
      </c>
      <c r="G8" s="1">
        <f t="shared" si="7"/>
        <v>7.2631909822499412E-4</v>
      </c>
      <c r="H8" s="2">
        <v>14</v>
      </c>
      <c r="I8" s="9">
        <f t="shared" si="8"/>
        <v>0.42857142857142855</v>
      </c>
      <c r="J8" s="3" t="s">
        <v>16</v>
      </c>
      <c r="K8" s="3">
        <v>1948</v>
      </c>
      <c r="L8" s="1">
        <f t="shared" si="0"/>
        <v>6.7545641627646507E-4</v>
      </c>
      <c r="M8" s="2">
        <v>13</v>
      </c>
      <c r="N8" s="9">
        <f t="shared" si="9"/>
        <v>0.46153846153846156</v>
      </c>
      <c r="O8" s="3" t="s">
        <v>29</v>
      </c>
      <c r="P8" s="3" t="s">
        <v>30</v>
      </c>
      <c r="Q8" s="1">
        <f t="shared" si="1"/>
        <v>5.3914442865440741E-4</v>
      </c>
      <c r="R8" s="2">
        <v>12</v>
      </c>
      <c r="S8" s="9">
        <f t="shared" si="10"/>
        <v>0.5</v>
      </c>
      <c r="T8" s="3" t="s">
        <v>42</v>
      </c>
      <c r="U8" s="3" t="s">
        <v>43</v>
      </c>
      <c r="V8" s="1">
        <f t="shared" si="2"/>
        <v>4.57764137536761E-4</v>
      </c>
      <c r="W8" s="2">
        <v>11</v>
      </c>
      <c r="X8" s="9">
        <f t="shared" si="11"/>
        <v>0.54545454545454541</v>
      </c>
      <c r="Y8" s="3" t="s">
        <v>54</v>
      </c>
      <c r="Z8" s="3" t="s">
        <v>55</v>
      </c>
      <c r="AA8" s="1">
        <f t="shared" si="3"/>
        <v>6.6426662624778871E-4</v>
      </c>
      <c r="AB8" s="2">
        <v>10</v>
      </c>
      <c r="AC8" s="9">
        <f t="shared" si="12"/>
        <v>0.6</v>
      </c>
      <c r="AD8" s="3" t="s">
        <v>65</v>
      </c>
      <c r="AE8" s="3" t="s">
        <v>66</v>
      </c>
      <c r="AF8" s="1">
        <f t="shared" si="4"/>
        <v>5.6050675507278956E-4</v>
      </c>
      <c r="AG8" s="2">
        <v>8</v>
      </c>
      <c r="AH8" s="9">
        <f t="shared" si="13"/>
        <v>0.75</v>
      </c>
      <c r="AI8" s="3" t="s">
        <v>75</v>
      </c>
      <c r="AJ8" s="3" t="s">
        <v>76</v>
      </c>
      <c r="AK8" s="1">
        <f t="shared" si="5"/>
        <v>3.2348665719264443E-4</v>
      </c>
      <c r="AL8" s="2"/>
      <c r="AM8" s="9"/>
      <c r="AN8" s="3"/>
      <c r="AO8" s="3"/>
    </row>
    <row r="9" spans="1:42">
      <c r="A9" s="7">
        <v>7</v>
      </c>
      <c r="B9" s="7" t="s">
        <v>3</v>
      </c>
      <c r="C9" s="2">
        <v>15</v>
      </c>
      <c r="D9" s="9">
        <f t="shared" si="6"/>
        <v>0.46666666666666667</v>
      </c>
      <c r="E9" s="1" t="s">
        <v>7</v>
      </c>
      <c r="F9" s="1" t="s">
        <v>6</v>
      </c>
      <c r="G9" s="1">
        <f t="shared" si="7"/>
        <v>7.5276769283822917E-4</v>
      </c>
      <c r="H9" s="2">
        <v>14</v>
      </c>
      <c r="I9" s="9">
        <f t="shared" si="8"/>
        <v>0.5</v>
      </c>
      <c r="J9" s="3">
        <v>1948</v>
      </c>
      <c r="K9" s="3" t="s">
        <v>17</v>
      </c>
      <c r="L9" s="1">
        <f t="shared" si="0"/>
        <v>7.0902578636249428E-4</v>
      </c>
      <c r="M9" s="2">
        <v>13</v>
      </c>
      <c r="N9" s="9">
        <f t="shared" si="9"/>
        <v>0.53846153846153844</v>
      </c>
      <c r="O9" s="3" t="s">
        <v>30</v>
      </c>
      <c r="P9" s="3" t="s">
        <v>31</v>
      </c>
      <c r="Q9" s="1">
        <f t="shared" si="1"/>
        <v>5.9814513971470108E-4</v>
      </c>
      <c r="R9" s="2">
        <v>12</v>
      </c>
      <c r="S9" s="9">
        <f t="shared" si="10"/>
        <v>0.58333333333333337</v>
      </c>
      <c r="T9" s="3" t="s">
        <v>43</v>
      </c>
      <c r="U9" s="3" t="s">
        <v>44</v>
      </c>
      <c r="V9" s="1">
        <f t="shared" si="2"/>
        <v>5.0252329765146657E-4</v>
      </c>
      <c r="W9" s="2">
        <v>11</v>
      </c>
      <c r="X9" s="9">
        <f t="shared" si="11"/>
        <v>0.63636363636363635</v>
      </c>
      <c r="Y9" s="3" t="s">
        <v>55</v>
      </c>
      <c r="Z9" s="3" t="s">
        <v>56</v>
      </c>
      <c r="AA9" s="1">
        <f t="shared" si="3"/>
        <v>6.1950746613308324E-4</v>
      </c>
      <c r="AB9" s="2">
        <v>10</v>
      </c>
      <c r="AC9" s="9">
        <f t="shared" si="12"/>
        <v>0.7</v>
      </c>
      <c r="AD9" s="3" t="s">
        <v>66</v>
      </c>
      <c r="AE9" s="3" t="s">
        <v>67</v>
      </c>
      <c r="AF9" s="1">
        <f t="shared" si="4"/>
        <v>5.2897189226470162E-4</v>
      </c>
      <c r="AG9" s="2">
        <v>8</v>
      </c>
      <c r="AH9" s="9">
        <f t="shared" si="13"/>
        <v>0.875</v>
      </c>
      <c r="AI9" s="3" t="s">
        <v>76</v>
      </c>
      <c r="AJ9" s="3" t="s">
        <v>77</v>
      </c>
      <c r="AK9" s="1">
        <f t="shared" si="5"/>
        <v>2.2786481512940992E-4</v>
      </c>
      <c r="AL9" s="2"/>
      <c r="AM9" s="9"/>
      <c r="AN9" s="3"/>
      <c r="AO9" s="3"/>
    </row>
    <row r="10" spans="1:42">
      <c r="A10" s="7">
        <v>8</v>
      </c>
      <c r="B10" s="7" t="s">
        <v>3</v>
      </c>
      <c r="C10" s="2">
        <v>15</v>
      </c>
      <c r="D10" s="9">
        <f t="shared" si="6"/>
        <v>0.53333333333333333</v>
      </c>
      <c r="E10" s="1">
        <v>1494</v>
      </c>
      <c r="F10" s="1" t="s">
        <v>7</v>
      </c>
      <c r="G10" s="1">
        <f t="shared" si="7"/>
        <v>8.33130730316905E-4</v>
      </c>
      <c r="H10" s="2">
        <v>14</v>
      </c>
      <c r="I10" s="9">
        <f t="shared" si="8"/>
        <v>0.5714285714285714</v>
      </c>
      <c r="J10" s="3" t="s">
        <v>17</v>
      </c>
      <c r="K10" s="3" t="s">
        <v>21</v>
      </c>
      <c r="L10" s="1">
        <f t="shared" si="0"/>
        <v>6.551113434970535E-4</v>
      </c>
      <c r="M10" s="2">
        <v>13</v>
      </c>
      <c r="N10" s="9">
        <f t="shared" si="9"/>
        <v>0.61538461538461542</v>
      </c>
      <c r="O10" s="3" t="s">
        <v>31</v>
      </c>
      <c r="P10" s="3" t="s">
        <v>32</v>
      </c>
      <c r="Q10" s="1">
        <f t="shared" si="1"/>
        <v>6.3985253891249482E-4</v>
      </c>
      <c r="R10" s="2">
        <v>12</v>
      </c>
      <c r="S10" s="9">
        <f t="shared" si="10"/>
        <v>0.66666666666666663</v>
      </c>
      <c r="T10" s="3" t="s">
        <v>44</v>
      </c>
      <c r="U10" s="3" t="s">
        <v>45</v>
      </c>
      <c r="V10" s="1">
        <f t="shared" si="2"/>
        <v>5.9712788607573051E-4</v>
      </c>
      <c r="W10" s="2">
        <v>11</v>
      </c>
      <c r="X10" s="9">
        <f t="shared" si="11"/>
        <v>0.72727272727272729</v>
      </c>
      <c r="Y10" s="3" t="s">
        <v>56</v>
      </c>
      <c r="Z10" s="3" t="s">
        <v>57</v>
      </c>
      <c r="AA10" s="1">
        <f t="shared" si="3"/>
        <v>6.3374901707867134E-4</v>
      </c>
      <c r="AB10" s="2">
        <v>10</v>
      </c>
      <c r="AC10" s="9">
        <f t="shared" si="12"/>
        <v>0.8</v>
      </c>
      <c r="AD10" s="3" t="s">
        <v>67</v>
      </c>
      <c r="AE10" s="3" t="s">
        <v>68</v>
      </c>
      <c r="AF10" s="1">
        <f t="shared" si="4"/>
        <v>4.8014371759411378E-4</v>
      </c>
      <c r="AG10" s="2"/>
      <c r="AH10" s="9"/>
      <c r="AI10" s="3"/>
      <c r="AJ10" s="3"/>
      <c r="AL10" s="2"/>
      <c r="AM10" s="9"/>
      <c r="AN10" s="3"/>
      <c r="AO10" s="3"/>
    </row>
    <row r="11" spans="1:42">
      <c r="A11" s="7">
        <v>9</v>
      </c>
      <c r="B11" s="7" t="s">
        <v>3</v>
      </c>
      <c r="C11" s="2">
        <v>15</v>
      </c>
      <c r="D11" s="9">
        <f t="shared" si="6"/>
        <v>0.6</v>
      </c>
      <c r="E11" s="1">
        <v>1181</v>
      </c>
      <c r="F11" s="1">
        <v>1494</v>
      </c>
      <c r="G11" s="1">
        <f t="shared" si="7"/>
        <v>8.0057861386984648E-4</v>
      </c>
      <c r="H11" s="2">
        <v>14</v>
      </c>
      <c r="I11" s="9">
        <f t="shared" si="8"/>
        <v>0.6428571428571429</v>
      </c>
      <c r="J11" s="3" t="s">
        <v>21</v>
      </c>
      <c r="K11" s="3" t="s">
        <v>18</v>
      </c>
      <c r="L11" s="1">
        <f t="shared" si="0"/>
        <v>5.2693738498676046E-4</v>
      </c>
      <c r="M11" s="2">
        <v>13</v>
      </c>
      <c r="N11" s="9">
        <f t="shared" si="9"/>
        <v>0.69230769230769229</v>
      </c>
      <c r="O11" s="3" t="s">
        <v>32</v>
      </c>
      <c r="P11" s="3" t="s">
        <v>33</v>
      </c>
      <c r="Q11" s="1">
        <f t="shared" si="1"/>
        <v>6.2968000252278903E-4</v>
      </c>
      <c r="R11" s="2">
        <v>12</v>
      </c>
      <c r="S11" s="9">
        <f t="shared" si="10"/>
        <v>0.75</v>
      </c>
      <c r="T11" s="3" t="s">
        <v>45</v>
      </c>
      <c r="U11" s="3" t="s">
        <v>46</v>
      </c>
      <c r="V11" s="1">
        <f t="shared" si="2"/>
        <v>4.7810921031617263E-4</v>
      </c>
      <c r="W11" s="2">
        <v>11</v>
      </c>
      <c r="X11" s="9">
        <f t="shared" si="11"/>
        <v>0.81818181818181823</v>
      </c>
      <c r="Y11" s="3" t="s">
        <v>57</v>
      </c>
      <c r="Z11" s="3" t="s">
        <v>58</v>
      </c>
      <c r="AA11" s="1">
        <f t="shared" si="3"/>
        <v>5.5440323323896609E-4</v>
      </c>
      <c r="AB11" s="2">
        <v>10</v>
      </c>
      <c r="AC11" s="9">
        <f t="shared" si="12"/>
        <v>0.9</v>
      </c>
      <c r="AD11" s="3" t="s">
        <v>68</v>
      </c>
      <c r="AE11" s="3" t="s">
        <v>69</v>
      </c>
      <c r="AF11" s="1">
        <f t="shared" si="4"/>
        <v>3.804528609749969E-4</v>
      </c>
      <c r="AG11" s="2"/>
      <c r="AH11" s="9"/>
      <c r="AI11" s="3"/>
      <c r="AJ11" s="3"/>
      <c r="AL11" s="2"/>
      <c r="AM11" s="9"/>
      <c r="AN11" s="3"/>
      <c r="AO11" s="3"/>
    </row>
    <row r="12" spans="1:42">
      <c r="A12" s="7">
        <v>10</v>
      </c>
      <c r="B12" s="7" t="s">
        <v>3</v>
      </c>
      <c r="C12" s="2">
        <v>15</v>
      </c>
      <c r="D12" s="9">
        <f t="shared" si="6"/>
        <v>0.66666666666666663</v>
      </c>
      <c r="E12" s="1" t="s">
        <v>8</v>
      </c>
      <c r="F12" s="1">
        <v>1181</v>
      </c>
      <c r="G12" s="1">
        <f t="shared" si="7"/>
        <v>8.0566488206469937E-4</v>
      </c>
      <c r="H12" s="2">
        <v>14</v>
      </c>
      <c r="I12" s="9">
        <f t="shared" si="8"/>
        <v>0.7142857142857143</v>
      </c>
      <c r="J12" s="3" t="s">
        <v>18</v>
      </c>
      <c r="K12" s="3" t="s">
        <v>22</v>
      </c>
      <c r="L12" s="1">
        <f t="shared" si="0"/>
        <v>5.1371308768014294E-4</v>
      </c>
      <c r="M12" s="2">
        <v>13</v>
      </c>
      <c r="N12" s="9">
        <f t="shared" si="9"/>
        <v>0.76923076923076927</v>
      </c>
      <c r="O12" s="3" t="s">
        <v>33</v>
      </c>
      <c r="P12" s="3" t="s">
        <v>34</v>
      </c>
      <c r="Q12" s="1">
        <f t="shared" si="1"/>
        <v>6.2764549524484787E-4</v>
      </c>
      <c r="R12" s="2">
        <v>12</v>
      </c>
      <c r="S12" s="9">
        <f t="shared" si="10"/>
        <v>0.83333333333333337</v>
      </c>
      <c r="T12" s="3" t="s">
        <v>46</v>
      </c>
      <c r="U12" s="3" t="s">
        <v>47</v>
      </c>
      <c r="V12" s="1">
        <f t="shared" si="2"/>
        <v>4.1605673833896721E-4</v>
      </c>
      <c r="W12" s="2">
        <v>11</v>
      </c>
      <c r="X12" s="9">
        <f t="shared" si="11"/>
        <v>0.90909090909090906</v>
      </c>
      <c r="Y12" s="3" t="s">
        <v>58</v>
      </c>
      <c r="Z12" s="3" t="s">
        <v>59</v>
      </c>
      <c r="AA12" s="1">
        <f t="shared" si="3"/>
        <v>4.6488491300955505E-4</v>
      </c>
      <c r="AB12" s="2"/>
      <c r="AC12" s="9"/>
      <c r="AD12" s="3"/>
      <c r="AE12" s="3"/>
      <c r="AG12" s="2"/>
      <c r="AH12" s="9"/>
      <c r="AI12" s="3"/>
      <c r="AJ12" s="3"/>
      <c r="AL12" s="2"/>
      <c r="AM12" s="9"/>
      <c r="AN12" s="3"/>
      <c r="AO12" s="3"/>
    </row>
    <row r="13" spans="1:42">
      <c r="A13" s="7">
        <v>11</v>
      </c>
      <c r="B13" s="7" t="s">
        <v>3</v>
      </c>
      <c r="C13" s="2">
        <v>15</v>
      </c>
      <c r="D13" s="9">
        <f t="shared" si="6"/>
        <v>0.73333333333333328</v>
      </c>
      <c r="E13" s="1" t="s">
        <v>9</v>
      </c>
      <c r="F13" s="1" t="s">
        <v>8</v>
      </c>
      <c r="G13" s="1">
        <f t="shared" si="7"/>
        <v>7.1411205455734717E-4</v>
      </c>
      <c r="H13" s="2">
        <v>14</v>
      </c>
      <c r="I13" s="9">
        <f t="shared" si="8"/>
        <v>0.7857142857142857</v>
      </c>
      <c r="J13" s="3" t="s">
        <v>22</v>
      </c>
      <c r="K13" s="3" t="s">
        <v>19</v>
      </c>
      <c r="L13" s="1">
        <f t="shared" si="0"/>
        <v>5.1473034131911352E-4</v>
      </c>
      <c r="M13" s="2">
        <v>13</v>
      </c>
      <c r="N13" s="9">
        <f t="shared" si="9"/>
        <v>0.84615384615384615</v>
      </c>
      <c r="O13" s="3" t="s">
        <v>34</v>
      </c>
      <c r="P13" s="3" t="s">
        <v>35</v>
      </c>
      <c r="Q13" s="1">
        <f t="shared" si="1"/>
        <v>5.2286837043087815E-4</v>
      </c>
      <c r="R13" s="2">
        <v>12</v>
      </c>
      <c r="S13" s="9">
        <f t="shared" si="10"/>
        <v>0.91666666666666663</v>
      </c>
      <c r="T13" s="3" t="s">
        <v>47</v>
      </c>
      <c r="U13" s="3" t="s">
        <v>48</v>
      </c>
      <c r="V13" s="1">
        <f t="shared" si="2"/>
        <v>3.2552116447058559E-4</v>
      </c>
      <c r="W13" s="2"/>
      <c r="X13" s="9"/>
      <c r="Y13" s="3"/>
      <c r="Z13" s="3"/>
      <c r="AB13" s="2"/>
      <c r="AC13" s="9"/>
      <c r="AD13" s="3"/>
      <c r="AE13" s="3"/>
      <c r="AG13" s="2"/>
      <c r="AH13" s="9"/>
      <c r="AI13" s="3"/>
      <c r="AJ13" s="3"/>
      <c r="AL13" s="2"/>
      <c r="AM13" s="9"/>
      <c r="AN13" s="3"/>
      <c r="AO13" s="3"/>
    </row>
    <row r="14" spans="1:42">
      <c r="A14" s="7">
        <v>12</v>
      </c>
      <c r="B14" s="7" t="s">
        <v>3</v>
      </c>
      <c r="C14" s="2">
        <v>15</v>
      </c>
      <c r="D14" s="9">
        <f t="shared" si="6"/>
        <v>0.8</v>
      </c>
      <c r="E14" s="1" t="s">
        <v>10</v>
      </c>
      <c r="F14" s="1" t="s">
        <v>9</v>
      </c>
      <c r="G14" s="1">
        <f t="shared" si="7"/>
        <v>7.3343987369778817E-4</v>
      </c>
      <c r="H14" s="2">
        <v>14</v>
      </c>
      <c r="I14" s="9">
        <f t="shared" si="8"/>
        <v>0.8571428571428571</v>
      </c>
      <c r="J14" s="3" t="s">
        <v>19</v>
      </c>
      <c r="K14" s="3" t="s">
        <v>23</v>
      </c>
      <c r="L14" s="1">
        <f t="shared" si="0"/>
        <v>4.6183315209264331E-4</v>
      </c>
      <c r="M14" s="2">
        <v>13</v>
      </c>
      <c r="N14" s="9">
        <f t="shared" si="9"/>
        <v>0.92307692307692313</v>
      </c>
      <c r="O14" s="3" t="s">
        <v>35</v>
      </c>
      <c r="P14" s="3" t="s">
        <v>36</v>
      </c>
      <c r="Q14" s="1">
        <f t="shared" si="1"/>
        <v>3.8655638280882043E-4</v>
      </c>
      <c r="R14" s="2"/>
      <c r="S14" s="9"/>
      <c r="T14" s="3"/>
      <c r="U14" s="3"/>
      <c r="W14" s="2"/>
      <c r="X14" s="9"/>
      <c r="Y14" s="3"/>
      <c r="Z14" s="3"/>
      <c r="AB14" s="2"/>
      <c r="AC14" s="9"/>
      <c r="AD14" s="3"/>
      <c r="AE14" s="3"/>
      <c r="AG14" s="2"/>
      <c r="AH14" s="9"/>
      <c r="AI14" s="3"/>
      <c r="AJ14" s="3"/>
      <c r="AL14" s="2"/>
      <c r="AM14" s="9"/>
      <c r="AN14" s="3"/>
      <c r="AO14" s="3"/>
    </row>
    <row r="15" spans="1:42">
      <c r="A15" s="7">
        <v>13</v>
      </c>
      <c r="B15" s="7" t="s">
        <v>3</v>
      </c>
      <c r="C15" s="2">
        <v>15</v>
      </c>
      <c r="D15" s="9">
        <f t="shared" si="6"/>
        <v>0.8666666666666667</v>
      </c>
      <c r="E15" s="1">
        <v>693</v>
      </c>
      <c r="F15" s="1" t="s">
        <v>10</v>
      </c>
      <c r="G15" s="1">
        <f t="shared" si="7"/>
        <v>5.9305887151984819E-4</v>
      </c>
      <c r="H15" s="2">
        <v>14</v>
      </c>
      <c r="I15" s="9">
        <f t="shared" si="8"/>
        <v>0.9285714285714286</v>
      </c>
      <c r="J15" s="3" t="s">
        <v>23</v>
      </c>
      <c r="K15" s="3" t="s">
        <v>20</v>
      </c>
      <c r="L15" s="1">
        <f t="shared" si="0"/>
        <v>4.0995321650514374E-4</v>
      </c>
      <c r="M15" s="2"/>
      <c r="N15" s="9"/>
      <c r="O15" s="3"/>
      <c r="P15" s="3"/>
      <c r="R15" s="2"/>
      <c r="S15" s="9"/>
      <c r="T15" s="3"/>
      <c r="U15" s="3"/>
      <c r="W15" s="2"/>
      <c r="X15" s="9"/>
      <c r="Y15" s="3"/>
      <c r="Z15" s="3"/>
      <c r="AB15" s="2"/>
      <c r="AC15" s="9"/>
      <c r="AD15" s="3"/>
      <c r="AE15" s="3"/>
      <c r="AG15" s="2"/>
      <c r="AH15" s="9"/>
      <c r="AI15" s="3"/>
      <c r="AJ15" s="3"/>
      <c r="AL15" s="2"/>
      <c r="AM15" s="9"/>
      <c r="AN15" s="3"/>
      <c r="AO15" s="3"/>
    </row>
    <row r="16" spans="1:42">
      <c r="A16" s="7">
        <v>14</v>
      </c>
      <c r="B16" s="7" t="s">
        <v>3</v>
      </c>
      <c r="C16" s="2">
        <v>15</v>
      </c>
      <c r="D16" s="9">
        <f t="shared" si="6"/>
        <v>0.93333333333333335</v>
      </c>
      <c r="E16" s="1" t="s">
        <v>11</v>
      </c>
      <c r="F16" s="1">
        <v>693</v>
      </c>
      <c r="G16" s="1">
        <f t="shared" si="7"/>
        <v>4.57764137536761E-4</v>
      </c>
      <c r="H16" s="2"/>
      <c r="I16" s="9"/>
      <c r="M16" s="2"/>
      <c r="N16" s="9"/>
      <c r="O16" s="3"/>
      <c r="P16" s="3"/>
      <c r="R16" s="2"/>
      <c r="S16" s="9"/>
      <c r="T16" s="3"/>
      <c r="U16" s="3"/>
      <c r="W16" s="2"/>
      <c r="X16" s="9"/>
      <c r="Y16" s="3"/>
      <c r="Z16" s="3"/>
      <c r="AB16" s="2"/>
      <c r="AC16" s="9"/>
      <c r="AD16" s="3"/>
      <c r="AE16" s="3"/>
      <c r="AG16" s="2"/>
      <c r="AH16" s="9"/>
      <c r="AI16" s="3"/>
      <c r="AJ16" s="3"/>
      <c r="AL16" s="2"/>
      <c r="AM16" s="9"/>
      <c r="AN16" s="3"/>
      <c r="AO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"/>
  <sheetViews>
    <sheetView tabSelected="1" topLeftCell="A17" workbookViewId="0">
      <selection activeCell="A19" sqref="A19:O19"/>
    </sheetView>
  </sheetViews>
  <sheetFormatPr defaultRowHeight="15"/>
  <sheetData>
    <row r="1" spans="1:10">
      <c r="A1" s="12" t="s">
        <v>94</v>
      </c>
      <c r="B1" s="12">
        <v>0.5</v>
      </c>
      <c r="E1" s="12" t="s">
        <v>94</v>
      </c>
      <c r="F1" s="12">
        <v>0.6</v>
      </c>
    </row>
    <row r="2" spans="1:10"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</row>
    <row r="3" spans="1:10" s="15" customFormat="1">
      <c r="A3" s="14">
        <v>0</v>
      </c>
      <c r="B3" s="15">
        <f>IFERROR(COMBIN(B$2,$A3)*$B$1^$A3*($F$1)^(B$2-$A3),"")</f>
        <v>1</v>
      </c>
      <c r="C3" s="15">
        <f>IFERROR(COMBIN(C$2,$A3)*$B$1^$A3*($F$1)^(C$2-$A3),"")</f>
        <v>0.6</v>
      </c>
      <c r="D3" s="15">
        <f t="shared" ref="D3:J11" si="0">IFERROR(COMBIN(D$2,$A3)*$B$1^$A3*($F$1)^(D$2-$A3),"")</f>
        <v>0.36</v>
      </c>
      <c r="E3" s="15">
        <f t="shared" si="0"/>
        <v>0.216</v>
      </c>
      <c r="F3" s="15">
        <f t="shared" si="0"/>
        <v>0.12959999999999999</v>
      </c>
      <c r="G3" s="15">
        <f t="shared" si="0"/>
        <v>7.7759999999999996E-2</v>
      </c>
      <c r="H3" s="15">
        <f t="shared" si="0"/>
        <v>4.6655999999999996E-2</v>
      </c>
      <c r="I3" s="15">
        <f t="shared" si="0"/>
        <v>2.7993599999999997E-2</v>
      </c>
      <c r="J3" s="15">
        <f t="shared" si="0"/>
        <v>1.6796159999999997E-2</v>
      </c>
    </row>
    <row r="4" spans="1:10">
      <c r="A4" s="13">
        <v>1</v>
      </c>
      <c r="B4" t="str">
        <f t="shared" ref="B4:J15" si="1">IFERROR(COMBIN(B$2,$A4)*$B$1^$A4*(1-$B$1)^(B$2-$A4),"")</f>
        <v/>
      </c>
      <c r="C4">
        <f t="shared" ref="C4:C11" si="2">IFERROR(COMBIN(C$2,$A4)*$B$1^$A4*($F$1)^(C$2-$A4),"")</f>
        <v>0.5</v>
      </c>
      <c r="D4">
        <f t="shared" si="0"/>
        <v>0.6</v>
      </c>
      <c r="E4">
        <f t="shared" si="0"/>
        <v>0.54</v>
      </c>
      <c r="F4">
        <f>IFERROR(COMBIN(F$2,$A4)*$B$1^$A4*($F$1)^(F$2-$A4),"")</f>
        <v>0.432</v>
      </c>
      <c r="G4">
        <f t="shared" si="0"/>
        <v>0.32399999999999995</v>
      </c>
      <c r="H4">
        <f t="shared" si="0"/>
        <v>0.23327999999999999</v>
      </c>
      <c r="I4">
        <f t="shared" si="0"/>
        <v>0.163296</v>
      </c>
      <c r="J4">
        <f t="shared" si="0"/>
        <v>0.11197439999999999</v>
      </c>
    </row>
    <row r="5" spans="1:10">
      <c r="A5" s="13">
        <v>2</v>
      </c>
      <c r="B5" t="str">
        <f t="shared" si="1"/>
        <v/>
      </c>
      <c r="C5" t="str">
        <f t="shared" si="2"/>
        <v/>
      </c>
      <c r="D5">
        <f t="shared" si="0"/>
        <v>0.25</v>
      </c>
      <c r="E5">
        <f t="shared" si="0"/>
        <v>0.44999999999999996</v>
      </c>
      <c r="F5">
        <f t="shared" si="0"/>
        <v>0.54</v>
      </c>
      <c r="G5">
        <f t="shared" si="0"/>
        <v>0.54</v>
      </c>
      <c r="H5">
        <f t="shared" si="0"/>
        <v>0.48599999999999999</v>
      </c>
      <c r="I5">
        <f t="shared" si="0"/>
        <v>0.40823999999999999</v>
      </c>
      <c r="J5">
        <f t="shared" si="0"/>
        <v>0.32659199999999999</v>
      </c>
    </row>
    <row r="6" spans="1:10">
      <c r="A6" s="13">
        <v>3</v>
      </c>
      <c r="B6" t="str">
        <f t="shared" si="1"/>
        <v/>
      </c>
      <c r="C6" t="str">
        <f t="shared" si="2"/>
        <v/>
      </c>
      <c r="D6" t="str">
        <f t="shared" si="0"/>
        <v/>
      </c>
      <c r="E6">
        <f t="shared" si="0"/>
        <v>0.125</v>
      </c>
      <c r="F6">
        <f t="shared" si="0"/>
        <v>0.3</v>
      </c>
      <c r="G6">
        <f t="shared" si="0"/>
        <v>0.44999999999999996</v>
      </c>
      <c r="H6">
        <f t="shared" si="0"/>
        <v>0.54</v>
      </c>
      <c r="I6">
        <f t="shared" si="0"/>
        <v>0.56699999999999995</v>
      </c>
      <c r="J6">
        <f t="shared" si="0"/>
        <v>0.54431999999999992</v>
      </c>
    </row>
    <row r="7" spans="1:10">
      <c r="A7" s="13">
        <v>4</v>
      </c>
      <c r="B7" t="str">
        <f t="shared" si="1"/>
        <v/>
      </c>
      <c r="C7" t="str">
        <f t="shared" si="2"/>
        <v/>
      </c>
      <c r="D7" t="str">
        <f t="shared" si="0"/>
        <v/>
      </c>
      <c r="E7" t="str">
        <f t="shared" si="0"/>
        <v/>
      </c>
      <c r="F7">
        <f t="shared" si="0"/>
        <v>6.25E-2</v>
      </c>
      <c r="G7">
        <f t="shared" si="0"/>
        <v>0.1875</v>
      </c>
      <c r="H7">
        <f t="shared" si="0"/>
        <v>0.33749999999999997</v>
      </c>
      <c r="I7">
        <f t="shared" si="0"/>
        <v>0.47249999999999998</v>
      </c>
      <c r="J7">
        <f t="shared" si="0"/>
        <v>0.56699999999999995</v>
      </c>
    </row>
    <row r="8" spans="1:10">
      <c r="A8" s="13">
        <v>5</v>
      </c>
      <c r="B8" t="str">
        <f t="shared" si="1"/>
        <v/>
      </c>
      <c r="C8" t="str">
        <f t="shared" si="2"/>
        <v/>
      </c>
      <c r="D8" t="str">
        <f t="shared" si="0"/>
        <v/>
      </c>
      <c r="E8" t="str">
        <f t="shared" si="0"/>
        <v/>
      </c>
      <c r="F8" t="str">
        <f t="shared" si="0"/>
        <v/>
      </c>
      <c r="G8">
        <f t="shared" si="0"/>
        <v>3.125E-2</v>
      </c>
      <c r="H8">
        <f t="shared" si="0"/>
        <v>0.11249999999999999</v>
      </c>
      <c r="I8">
        <f t="shared" si="0"/>
        <v>0.23624999999999999</v>
      </c>
      <c r="J8">
        <f t="shared" si="0"/>
        <v>0.378</v>
      </c>
    </row>
    <row r="9" spans="1:10">
      <c r="A9" s="13">
        <v>6</v>
      </c>
      <c r="B9" t="str">
        <f t="shared" si="1"/>
        <v/>
      </c>
      <c r="C9" t="str">
        <f t="shared" si="2"/>
        <v/>
      </c>
      <c r="D9" t="str">
        <f t="shared" si="0"/>
        <v/>
      </c>
      <c r="E9" t="str">
        <f t="shared" si="0"/>
        <v/>
      </c>
      <c r="F9" t="str">
        <f t="shared" si="0"/>
        <v/>
      </c>
      <c r="G9" t="str">
        <f t="shared" si="0"/>
        <v/>
      </c>
      <c r="H9">
        <f t="shared" si="0"/>
        <v>1.5625E-2</v>
      </c>
      <c r="I9">
        <f t="shared" si="0"/>
        <v>6.5625000000000003E-2</v>
      </c>
      <c r="J9">
        <f t="shared" si="0"/>
        <v>0.1575</v>
      </c>
    </row>
    <row r="10" spans="1:10">
      <c r="A10" s="13">
        <v>7</v>
      </c>
      <c r="B10" t="str">
        <f t="shared" si="1"/>
        <v/>
      </c>
      <c r="C10" t="str">
        <f t="shared" si="2"/>
        <v/>
      </c>
      <c r="D10" t="str">
        <f t="shared" si="0"/>
        <v/>
      </c>
      <c r="E10" t="str">
        <f t="shared" si="0"/>
        <v/>
      </c>
      <c r="F10" t="str">
        <f t="shared" si="0"/>
        <v/>
      </c>
      <c r="G10" t="str">
        <f t="shared" si="0"/>
        <v/>
      </c>
      <c r="H10" t="str">
        <f t="shared" si="0"/>
        <v/>
      </c>
      <c r="I10">
        <f t="shared" si="0"/>
        <v>7.8125E-3</v>
      </c>
      <c r="J10">
        <f t="shared" si="0"/>
        <v>3.7499999999999999E-2</v>
      </c>
    </row>
    <row r="11" spans="1:10">
      <c r="A11" s="13">
        <v>8</v>
      </c>
      <c r="B11" t="str">
        <f t="shared" si="1"/>
        <v/>
      </c>
      <c r="C11" t="str">
        <f t="shared" si="2"/>
        <v/>
      </c>
      <c r="D11" t="str">
        <f t="shared" si="0"/>
        <v/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>
        <f t="shared" si="0"/>
        <v>3.90625E-3</v>
      </c>
    </row>
    <row r="12" spans="1:10">
      <c r="A12" s="13">
        <v>9</v>
      </c>
      <c r="B12" t="str">
        <f t="shared" si="1"/>
        <v/>
      </c>
      <c r="C12" t="str">
        <f t="shared" si="1"/>
        <v/>
      </c>
      <c r="D12" t="str">
        <f t="shared" si="1"/>
        <v/>
      </c>
      <c r="E12" t="str">
        <f t="shared" si="1"/>
        <v/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</row>
    <row r="13" spans="1:10">
      <c r="A13" s="13">
        <v>10</v>
      </c>
      <c r="B13" t="str">
        <f t="shared" si="1"/>
        <v/>
      </c>
      <c r="C13" t="str">
        <f t="shared" si="1"/>
        <v/>
      </c>
      <c r="D13" t="str">
        <f t="shared" si="1"/>
        <v/>
      </c>
      <c r="E13" t="str">
        <f t="shared" si="1"/>
        <v/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</row>
    <row r="14" spans="1:10">
      <c r="A14" s="13">
        <v>11</v>
      </c>
      <c r="B14" t="str">
        <f t="shared" si="1"/>
        <v/>
      </c>
      <c r="C14" t="str">
        <f t="shared" si="1"/>
        <v/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</row>
    <row r="15" spans="1:10">
      <c r="A15" s="13">
        <v>12</v>
      </c>
      <c r="B15" t="str">
        <f t="shared" si="1"/>
        <v/>
      </c>
      <c r="C15" t="str">
        <f t="shared" si="1"/>
        <v/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</row>
    <row r="18" spans="1:15">
      <c r="A18" t="s">
        <v>95</v>
      </c>
      <c r="B18" s="9">
        <v>6.6666666666666666E-2</v>
      </c>
      <c r="C18" s="9">
        <v>0.13333333333333333</v>
      </c>
      <c r="D18" s="9">
        <v>0.2</v>
      </c>
      <c r="E18" s="9">
        <v>0.26666666666666666</v>
      </c>
      <c r="F18" s="9">
        <v>0.33333333333333331</v>
      </c>
      <c r="G18" s="9">
        <v>0.4</v>
      </c>
      <c r="H18" s="9">
        <v>0.46666666666666667</v>
      </c>
      <c r="I18" s="9">
        <v>0.53333333333333333</v>
      </c>
      <c r="J18" s="9">
        <v>0.6</v>
      </c>
      <c r="K18" s="9">
        <v>0.66666666666666663</v>
      </c>
      <c r="L18" s="9">
        <v>0.73333333333333328</v>
      </c>
      <c r="M18" s="9">
        <v>0.8</v>
      </c>
      <c r="N18" s="9">
        <v>0.8666666666666667</v>
      </c>
      <c r="O18" s="9">
        <v>0.93333333333333335</v>
      </c>
    </row>
    <row r="19" spans="1:15">
      <c r="A19" t="s">
        <v>98</v>
      </c>
      <c r="B19" s="1">
        <v>2.6652045341029197E-4</v>
      </c>
      <c r="C19" s="1">
        <v>4.3945357203529058E-4</v>
      </c>
      <c r="D19" s="1">
        <v>4.9438526853970183E-4</v>
      </c>
      <c r="E19" s="1">
        <v>6.0730042246543629E-4</v>
      </c>
      <c r="F19" s="1">
        <v>6.9987050361175907E-4</v>
      </c>
      <c r="G19" s="1">
        <v>7.2631909822499412E-4</v>
      </c>
      <c r="H19" s="1">
        <v>7.5276769283822917E-4</v>
      </c>
      <c r="I19" s="1">
        <v>8.33130730316905E-4</v>
      </c>
      <c r="J19" s="1">
        <v>8.0057861386984648E-4</v>
      </c>
      <c r="K19" s="1">
        <v>8.0566488206469937E-4</v>
      </c>
      <c r="L19" s="1">
        <v>7.1411205455734717E-4</v>
      </c>
      <c r="M19" s="1">
        <v>7.3343987369778817E-4</v>
      </c>
      <c r="N19" s="1">
        <v>5.9305887151984819E-4</v>
      </c>
      <c r="O19" s="1">
        <v>4.57764137536761E-4</v>
      </c>
    </row>
    <row r="21" spans="1:15">
      <c r="A21" t="s">
        <v>96</v>
      </c>
      <c r="B21">
        <v>8.3333333333333329E-2</v>
      </c>
      <c r="C21">
        <v>0.16666666666666666</v>
      </c>
      <c r="D21">
        <v>0.25</v>
      </c>
      <c r="E21">
        <v>0.33333333333333331</v>
      </c>
      <c r="F21">
        <v>0.41666666666666669</v>
      </c>
      <c r="G21">
        <v>0.5</v>
      </c>
      <c r="H21">
        <v>0.58333333333333337</v>
      </c>
      <c r="I21">
        <v>0.66666666666666663</v>
      </c>
      <c r="J21">
        <v>0.75</v>
      </c>
      <c r="K21">
        <v>0.83333333333333337</v>
      </c>
      <c r="L21">
        <v>0.91666666666666663</v>
      </c>
    </row>
    <row r="22" spans="1:15">
      <c r="B22" t="s">
        <v>37</v>
      </c>
      <c r="C22" t="s">
        <v>38</v>
      </c>
      <c r="D22" t="s">
        <v>39</v>
      </c>
      <c r="E22" t="s">
        <v>40</v>
      </c>
      <c r="F22" t="s">
        <v>41</v>
      </c>
      <c r="G22" t="s">
        <v>42</v>
      </c>
      <c r="H22" t="s">
        <v>43</v>
      </c>
      <c r="I22" t="s">
        <v>44</v>
      </c>
      <c r="J22" t="s">
        <v>45</v>
      </c>
      <c r="K22" t="s">
        <v>46</v>
      </c>
      <c r="L22" t="s">
        <v>47</v>
      </c>
    </row>
    <row r="23" spans="1:15">
      <c r="B23" t="s">
        <v>38</v>
      </c>
      <c r="C23" t="s">
        <v>39</v>
      </c>
      <c r="D23" t="s">
        <v>40</v>
      </c>
      <c r="E23" t="s">
        <v>41</v>
      </c>
      <c r="F23" t="s">
        <v>42</v>
      </c>
      <c r="G23" t="s">
        <v>43</v>
      </c>
      <c r="H23" t="s">
        <v>44</v>
      </c>
      <c r="I23" t="s">
        <v>45</v>
      </c>
      <c r="J23" t="s">
        <v>46</v>
      </c>
      <c r="K23" t="s">
        <v>47</v>
      </c>
      <c r="L23" t="s">
        <v>48</v>
      </c>
    </row>
    <row r="24" spans="1:15">
      <c r="A24" t="s">
        <v>99</v>
      </c>
      <c r="B24">
        <v>2.03450727794116E-4</v>
      </c>
      <c r="C24">
        <v>2.5329615610367444E-4</v>
      </c>
      <c r="D24">
        <v>3.662113100294088E-4</v>
      </c>
      <c r="E24">
        <v>4.3436730384043768E-4</v>
      </c>
      <c r="F24">
        <v>4.6386765937058447E-4</v>
      </c>
      <c r="G24">
        <v>4.57764137536761E-4</v>
      </c>
      <c r="H24">
        <v>5.0252329765146657E-4</v>
      </c>
      <c r="I24">
        <v>5.9712788607573051E-4</v>
      </c>
      <c r="J24">
        <v>4.7810921031617263E-4</v>
      </c>
      <c r="K24">
        <v>4.1605673833896721E-4</v>
      </c>
      <c r="L24">
        <v>3.2552116447058559E-4</v>
      </c>
    </row>
    <row r="27" spans="1:15">
      <c r="A27" t="s">
        <v>97</v>
      </c>
      <c r="B27">
        <v>0.125</v>
      </c>
      <c r="C27">
        <v>0.25</v>
      </c>
      <c r="D27">
        <v>0.375</v>
      </c>
      <c r="E27">
        <v>0.5</v>
      </c>
      <c r="F27">
        <v>0.625</v>
      </c>
      <c r="G27">
        <v>0.75</v>
      </c>
      <c r="H27">
        <v>0.875</v>
      </c>
    </row>
    <row r="28" spans="1:15">
      <c r="B28" t="s">
        <v>70</v>
      </c>
      <c r="C28" t="s">
        <v>71</v>
      </c>
      <c r="D28" t="s">
        <v>72</v>
      </c>
      <c r="E28" t="s">
        <v>73</v>
      </c>
      <c r="F28" t="s">
        <v>74</v>
      </c>
      <c r="G28" t="s">
        <v>75</v>
      </c>
      <c r="H28" t="s">
        <v>76</v>
      </c>
    </row>
    <row r="29" spans="1:15">
      <c r="B29" t="s">
        <v>71</v>
      </c>
      <c r="C29" t="s">
        <v>72</v>
      </c>
      <c r="D29" t="s">
        <v>73</v>
      </c>
      <c r="E29" t="s">
        <v>74</v>
      </c>
      <c r="F29" t="s">
        <v>75</v>
      </c>
      <c r="G29" t="s">
        <v>76</v>
      </c>
      <c r="H29" t="s">
        <v>77</v>
      </c>
    </row>
    <row r="30" spans="1:15">
      <c r="A30" t="s">
        <v>100</v>
      </c>
      <c r="B30">
        <v>1.5055353856764585E-4</v>
      </c>
      <c r="C30">
        <v>2.0751974234999832E-4</v>
      </c>
      <c r="D30">
        <v>2.5431340974264502E-4</v>
      </c>
      <c r="E30">
        <v>2.7364122888308602E-4</v>
      </c>
      <c r="F30">
        <v>3.4077996905514433E-4</v>
      </c>
      <c r="G30">
        <v>3.2348665719264443E-4</v>
      </c>
      <c r="H30">
        <v>2.2786481512940992E-4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Sheet3</vt:lpstr>
      <vt:lpstr>Sheet1</vt:lpstr>
      <vt:lpstr>SER Vs BI (2)</vt:lpstr>
      <vt:lpstr>SER Vs BI</vt:lpstr>
      <vt:lpstr>SER Vs 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abubakar</dc:creator>
  <cp:lastModifiedBy>abubakar</cp:lastModifiedBy>
  <cp:lastPrinted>2011-12-06T07:14:17Z</cp:lastPrinted>
  <dcterms:created xsi:type="dcterms:W3CDTF">2011-11-21T04:36:54Z</dcterms:created>
  <dcterms:modified xsi:type="dcterms:W3CDTF">2013-03-24T02:43:05Z</dcterms:modified>
</cp:coreProperties>
</file>