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icegov.sharepoint.com/sites/osc/stu/Taskings/Reoccurring Reports/Bi-Weekly/ICE Detention Statistics for ICE.gov/FY2024/EOFY2024/Final/"/>
    </mc:Choice>
  </mc:AlternateContent>
  <xr:revisionPtr revIDLastSave="8" documentId="8_{EA21061E-2DD9-4FF3-8577-A8D68C03AC09}" xr6:coauthVersionLast="47" xr6:coauthVersionMax="47" xr10:uidLastSave="{2DDA9BF8-C551-494D-B68D-232481FD280A}"/>
  <bookViews>
    <workbookView xWindow="-28920" yWindow="-120" windowWidth="29040" windowHeight="15840" tabRatio="668" firstSheet="1" activeTab="3" xr2:uid="{00000000-000D-0000-FFFF-FFFF00000000}"/>
  </bookViews>
  <sheets>
    <sheet name="Header" sheetId="9" r:id="rId1"/>
    <sheet name="ATD EOFY24" sheetId="29" r:id="rId2"/>
    <sheet name="ATD EOFY23 " sheetId="30" r:id="rId3"/>
    <sheet name="Detention FY24" sheetId="36" r:id="rId4"/>
    <sheet name=" ICLOS and Detainees" sheetId="32" r:id="rId5"/>
    <sheet name="Monthly Bond Statistics" sheetId="33" r:id="rId6"/>
    <sheet name="Semiannual" sheetId="34" r:id="rId7"/>
    <sheet name="Facilities EOFY24" sheetId="28" r:id="rId8"/>
    <sheet name="Trans. Detainee Pop. EOFY24" sheetId="16" r:id="rId9"/>
    <sheet name="Monthly Segregation" sheetId="17" r:id="rId10"/>
    <sheet name="Vulnerable &amp; Special Population" sheetId="18" r:id="rId11"/>
    <sheet name="Footnotes" sheetId="35" r:id="rId12"/>
  </sheets>
  <definedNames>
    <definedName name="_xlnm._FilterDatabase" localSheetId="6" hidden="1">Semiannual!$A$94:$F$110</definedName>
    <definedName name="_xlnm.Print_Area" localSheetId="3">'Detention FY24'!$A$1:$V$131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8" i="36" l="1"/>
  <c r="O152" i="36"/>
  <c r="O151" i="36"/>
  <c r="O150" i="36"/>
  <c r="O149" i="36"/>
  <c r="O148" i="36"/>
  <c r="O147" i="36"/>
  <c r="N143" i="36"/>
  <c r="N142" i="36"/>
  <c r="N141" i="36"/>
  <c r="O85" i="36"/>
  <c r="O84" i="36"/>
  <c r="O83" i="36"/>
  <c r="N82" i="36"/>
  <c r="M82" i="36"/>
  <c r="L82" i="36"/>
  <c r="K82" i="36"/>
  <c r="J82" i="36"/>
  <c r="I82" i="36"/>
  <c r="H82" i="36"/>
  <c r="G82" i="36"/>
  <c r="F82" i="36"/>
  <c r="E82" i="36"/>
  <c r="D82" i="36"/>
  <c r="C82" i="36"/>
  <c r="O82" i="36" s="1"/>
  <c r="O81" i="36"/>
  <c r="O80" i="36"/>
  <c r="O79" i="36"/>
  <c r="N78" i="36"/>
  <c r="M78" i="36"/>
  <c r="L78" i="36"/>
  <c r="K78" i="36"/>
  <c r="J78" i="36"/>
  <c r="I78" i="36"/>
  <c r="H78" i="36"/>
  <c r="G78" i="36"/>
  <c r="F78" i="36"/>
  <c r="E78" i="36"/>
  <c r="D78" i="36"/>
  <c r="C78" i="36"/>
  <c r="O78" i="36" s="1"/>
  <c r="O77" i="36"/>
  <c r="O76" i="36"/>
  <c r="O75" i="36"/>
  <c r="N74" i="36"/>
  <c r="M74" i="36"/>
  <c r="L74" i="36"/>
  <c r="K74" i="36"/>
  <c r="J74" i="36"/>
  <c r="I74" i="36"/>
  <c r="H74" i="36"/>
  <c r="G74" i="36"/>
  <c r="F74" i="36"/>
  <c r="E74" i="36"/>
  <c r="D74" i="36"/>
  <c r="C74" i="36"/>
  <c r="O74" i="36" s="1"/>
  <c r="O73" i="36"/>
  <c r="O72" i="36"/>
  <c r="O71" i="36"/>
  <c r="N70" i="36"/>
  <c r="M70" i="36"/>
  <c r="L70" i="36"/>
  <c r="K70" i="36"/>
  <c r="J70" i="36"/>
  <c r="I70" i="36"/>
  <c r="H70" i="36"/>
  <c r="G70" i="36"/>
  <c r="F70" i="36"/>
  <c r="E70" i="36"/>
  <c r="D70" i="36"/>
  <c r="C70" i="36"/>
  <c r="O70" i="36" s="1"/>
  <c r="O69" i="36"/>
  <c r="O68" i="36"/>
  <c r="O67" i="36"/>
  <c r="N66" i="36"/>
  <c r="M66" i="36"/>
  <c r="L66" i="36"/>
  <c r="K66" i="36"/>
  <c r="J66" i="36"/>
  <c r="I66" i="36"/>
  <c r="H66" i="36"/>
  <c r="G66" i="36"/>
  <c r="F66" i="36"/>
  <c r="E66" i="36"/>
  <c r="D66" i="36"/>
  <c r="C66" i="36"/>
  <c r="O66" i="36" s="1"/>
  <c r="O65" i="36"/>
  <c r="O64" i="36"/>
  <c r="O63" i="36"/>
  <c r="N62" i="36"/>
  <c r="M62" i="36"/>
  <c r="L62" i="36"/>
  <c r="K62" i="36"/>
  <c r="J62" i="36"/>
  <c r="I62" i="36"/>
  <c r="H62" i="36"/>
  <c r="G62" i="36"/>
  <c r="F62" i="36"/>
  <c r="E62" i="36"/>
  <c r="D62" i="36"/>
  <c r="C62" i="36"/>
  <c r="O62" i="36" s="1"/>
  <c r="O61" i="36"/>
  <c r="O60" i="36"/>
  <c r="O59" i="36"/>
  <c r="N58" i="36"/>
  <c r="M58" i="36"/>
  <c r="L58" i="36"/>
  <c r="K58" i="36"/>
  <c r="J58" i="36"/>
  <c r="I58" i="36"/>
  <c r="H58" i="36"/>
  <c r="G58" i="36"/>
  <c r="F58" i="36"/>
  <c r="E58" i="36"/>
  <c r="D58" i="36"/>
  <c r="C58" i="36"/>
  <c r="O58" i="36" s="1"/>
  <c r="O57" i="36"/>
  <c r="O56" i="36"/>
  <c r="O55" i="36"/>
  <c r="N54" i="36"/>
  <c r="M54" i="36"/>
  <c r="L54" i="36"/>
  <c r="K54" i="36"/>
  <c r="J54" i="36"/>
  <c r="I54" i="36"/>
  <c r="H54" i="36"/>
  <c r="G54" i="36"/>
  <c r="F54" i="36"/>
  <c r="E54" i="36"/>
  <c r="D54" i="36"/>
  <c r="C54" i="36"/>
  <c r="O54" i="36" s="1"/>
  <c r="O53" i="36"/>
  <c r="O52" i="36"/>
  <c r="O51" i="36"/>
  <c r="N50" i="36"/>
  <c r="M50" i="36"/>
  <c r="L50" i="36"/>
  <c r="K50" i="36"/>
  <c r="J50" i="36"/>
  <c r="I50" i="36"/>
  <c r="H50" i="36"/>
  <c r="G50" i="36"/>
  <c r="F50" i="36"/>
  <c r="E50" i="36"/>
  <c r="D50" i="36"/>
  <c r="C50" i="36"/>
  <c r="O50" i="36" s="1"/>
  <c r="O49" i="36"/>
  <c r="O48" i="36"/>
  <c r="O47" i="36"/>
  <c r="N46" i="36"/>
  <c r="M46" i="36"/>
  <c r="L46" i="36"/>
  <c r="K46" i="36"/>
  <c r="J46" i="36"/>
  <c r="I46" i="36"/>
  <c r="H46" i="36"/>
  <c r="G46" i="36"/>
  <c r="F46" i="36"/>
  <c r="E46" i="36"/>
  <c r="D46" i="36"/>
  <c r="C46" i="36"/>
  <c r="O46" i="36" s="1"/>
  <c r="O45" i="36"/>
  <c r="O44" i="36"/>
  <c r="O43" i="36"/>
  <c r="N42" i="36"/>
  <c r="M42" i="36"/>
  <c r="L42" i="36"/>
  <c r="K42" i="36"/>
  <c r="J42" i="36"/>
  <c r="I42" i="36"/>
  <c r="H42" i="36"/>
  <c r="G42" i="36"/>
  <c r="F42" i="36"/>
  <c r="E42" i="36"/>
  <c r="D42" i="36"/>
  <c r="C42" i="36"/>
  <c r="O42" i="36" s="1"/>
  <c r="O41" i="36"/>
  <c r="O40" i="36"/>
  <c r="O39" i="36"/>
  <c r="N38" i="36"/>
  <c r="N37" i="36" s="1"/>
  <c r="M38" i="36"/>
  <c r="L38" i="36"/>
  <c r="K38" i="36"/>
  <c r="J38" i="36"/>
  <c r="I38" i="36"/>
  <c r="H38" i="36"/>
  <c r="G38" i="36"/>
  <c r="G37" i="36" s="1"/>
  <c r="F38" i="36"/>
  <c r="F37" i="36" s="1"/>
  <c r="E38" i="36"/>
  <c r="D38" i="36"/>
  <c r="C38" i="36"/>
  <c r="O38" i="36" s="1"/>
  <c r="M37" i="36"/>
  <c r="L37" i="36"/>
  <c r="K37" i="36"/>
  <c r="J37" i="36"/>
  <c r="I37" i="36"/>
  <c r="H37" i="36"/>
  <c r="E37" i="36"/>
  <c r="D37" i="36"/>
  <c r="C37" i="36"/>
  <c r="E30" i="36"/>
  <c r="J29" i="36"/>
  <c r="E29" i="36"/>
  <c r="D29" i="36"/>
  <c r="C29" i="36"/>
  <c r="B29" i="36"/>
  <c r="F23" i="36"/>
  <c r="C23" i="36" s="1"/>
  <c r="E23" i="36"/>
  <c r="V22" i="36"/>
  <c r="F22" i="36"/>
  <c r="E22" i="36" s="1"/>
  <c r="V21" i="36"/>
  <c r="F21" i="36"/>
  <c r="C21" i="36" s="1"/>
  <c r="E21" i="36"/>
  <c r="U20" i="36"/>
  <c r="T20" i="36"/>
  <c r="S20" i="36"/>
  <c r="R20" i="36"/>
  <c r="Q20" i="36"/>
  <c r="P20" i="36"/>
  <c r="O20" i="36"/>
  <c r="N20" i="36"/>
  <c r="M20" i="36"/>
  <c r="V20" i="36" s="1"/>
  <c r="L20" i="36"/>
  <c r="K20" i="36"/>
  <c r="J20" i="36"/>
  <c r="D20" i="36"/>
  <c r="B20" i="36"/>
  <c r="F20" i="36" s="1"/>
  <c r="E20" i="36" s="1"/>
  <c r="C14" i="36"/>
  <c r="C13" i="36"/>
  <c r="C12" i="36"/>
  <c r="C11" i="36"/>
  <c r="C10" i="36"/>
  <c r="B10" i="36"/>
  <c r="O6" i="33"/>
  <c r="N6" i="33"/>
  <c r="M6" i="33"/>
  <c r="L6" i="33"/>
  <c r="K6" i="33"/>
  <c r="J6" i="33"/>
  <c r="I6" i="33"/>
  <c r="H6" i="33"/>
  <c r="G6" i="33"/>
  <c r="F6" i="33"/>
  <c r="E6" i="33"/>
  <c r="D6" i="33"/>
  <c r="C6" i="33"/>
  <c r="B6" i="33"/>
  <c r="AQ33"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D33" i="32"/>
  <c r="C33" i="32"/>
  <c r="B33" i="32"/>
  <c r="AQ32"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D32" i="32"/>
  <c r="C32" i="32"/>
  <c r="B32" i="32"/>
  <c r="AQ31"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D31" i="32"/>
  <c r="C31" i="32"/>
  <c r="B31" i="32"/>
  <c r="AQ30" i="32"/>
  <c r="AQ34" i="32" s="1"/>
  <c r="AP30" i="32"/>
  <c r="AP34" i="32" s="1"/>
  <c r="AO30" i="32"/>
  <c r="AO34" i="32" s="1"/>
  <c r="AN30" i="32"/>
  <c r="AN34" i="32" s="1"/>
  <c r="AM30" i="32"/>
  <c r="AM34" i="32" s="1"/>
  <c r="AL30" i="32"/>
  <c r="AL34" i="32" s="1"/>
  <c r="AK30" i="32"/>
  <c r="AK34" i="32" s="1"/>
  <c r="AJ30" i="32"/>
  <c r="AJ34" i="32" s="1"/>
  <c r="AI30" i="32"/>
  <c r="AI34" i="32" s="1"/>
  <c r="AH30" i="32"/>
  <c r="AH34" i="32" s="1"/>
  <c r="AG30" i="32"/>
  <c r="AG34" i="32" s="1"/>
  <c r="AF30" i="32"/>
  <c r="AF34" i="32" s="1"/>
  <c r="AE30" i="32"/>
  <c r="AE34" i="32" s="1"/>
  <c r="AD30" i="32"/>
  <c r="AD34" i="32" s="1"/>
  <c r="AC30" i="32"/>
  <c r="AC34" i="32" s="1"/>
  <c r="AB30" i="32"/>
  <c r="AB34" i="32" s="1"/>
  <c r="AA30" i="32"/>
  <c r="AA34" i="32" s="1"/>
  <c r="Z30" i="32"/>
  <c r="Z34" i="32" s="1"/>
  <c r="Y30" i="32"/>
  <c r="Y34" i="32" s="1"/>
  <c r="X30" i="32"/>
  <c r="X34" i="32" s="1"/>
  <c r="W30" i="32"/>
  <c r="W34" i="32" s="1"/>
  <c r="V30" i="32"/>
  <c r="V34" i="32" s="1"/>
  <c r="U30" i="32"/>
  <c r="U34" i="32" s="1"/>
  <c r="T30" i="32"/>
  <c r="T34" i="32" s="1"/>
  <c r="S30" i="32"/>
  <c r="S34" i="32" s="1"/>
  <c r="R30" i="32"/>
  <c r="R34" i="32" s="1"/>
  <c r="Q30" i="32"/>
  <c r="Q34" i="32" s="1"/>
  <c r="P30" i="32"/>
  <c r="P34" i="32" s="1"/>
  <c r="O30" i="32"/>
  <c r="O34" i="32" s="1"/>
  <c r="N30" i="32"/>
  <c r="N34" i="32" s="1"/>
  <c r="M30" i="32"/>
  <c r="M34" i="32" s="1"/>
  <c r="L30" i="32"/>
  <c r="L34" i="32" s="1"/>
  <c r="K30" i="32"/>
  <c r="K34" i="32" s="1"/>
  <c r="J30" i="32"/>
  <c r="J34" i="32" s="1"/>
  <c r="I30" i="32"/>
  <c r="I34" i="32" s="1"/>
  <c r="H30" i="32"/>
  <c r="H34" i="32" s="1"/>
  <c r="G30" i="32"/>
  <c r="G34" i="32" s="1"/>
  <c r="F30" i="32"/>
  <c r="F34" i="32" s="1"/>
  <c r="E30" i="32"/>
  <c r="E34" i="32" s="1"/>
  <c r="D30" i="32"/>
  <c r="D34" i="32" s="1"/>
  <c r="C30" i="32"/>
  <c r="C34" i="32" s="1"/>
  <c r="B30" i="32"/>
  <c r="B34" i="32" s="1"/>
  <c r="A26" i="30"/>
  <c r="A26" i="29"/>
  <c r="O37" i="36" l="1"/>
  <c r="C20" i="36"/>
  <c r="C22" i="36"/>
</calcChain>
</file>

<file path=xl/sharedStrings.xml><?xml version="1.0" encoding="utf-8"?>
<sst xmlns="http://schemas.openxmlformats.org/spreadsheetml/2006/main" count="2963" uniqueCount="950">
  <si>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</si>
  <si>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</si>
  <si>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</si>
  <si>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</si>
  <si>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</si>
  <si>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</si>
  <si>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</si>
  <si>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FY24 YEAR END</t>
  </si>
  <si>
    <t>ICE Enforcement and Removal Operations Data, FY2024 YEAR END</t>
  </si>
  <si>
    <t xml:space="preserve">This list is limited to facilities that have a population count of greater than or equal to 1 as the time of the data pull.  This list does not include HOLD, HOSPITAL, HOTEL, ORR, or MIRP facilities.  </t>
  </si>
  <si>
    <t>Facility Average Length of Stay</t>
  </si>
  <si>
    <t>FY24 ADP: Detainee Classification Level</t>
  </si>
  <si>
    <t>FY24 ADP: Criminality</t>
  </si>
  <si>
    <t>FY24 ADP: ICE Threat Level</t>
  </si>
  <si>
    <t>FY24 ADP: Mandatory</t>
  </si>
  <si>
    <t>Contract Facility Inspections Information</t>
  </si>
  <si>
    <t>Data Source: ICE Integrated Decision Support (IIDS), 10/07/2024</t>
  </si>
  <si>
    <t>Name</t>
  </si>
  <si>
    <t>Address</t>
  </si>
  <si>
    <t>City</t>
  </si>
  <si>
    <t>State</t>
  </si>
  <si>
    <t>Zip</t>
  </si>
  <si>
    <t>AOR</t>
  </si>
  <si>
    <t>Type Detailed</t>
  </si>
  <si>
    <t>Male/Female</t>
  </si>
  <si>
    <t>FY24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</si>
  <si>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</si>
  <si>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</si>
  <si>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</si>
  <si>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</si>
  <si>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</si>
  <si>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</si>
  <si>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</si>
  <si>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</si>
  <si>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</si>
  <si>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</si>
  <si>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</si>
  <si>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</si>
  <si>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</si>
  <si>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</si>
  <si>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</si>
  <si>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</si>
  <si>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</si>
  <si>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</si>
  <si>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</si>
  <si>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</si>
  <si>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</si>
  <si>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</si>
  <si>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</si>
  <si>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</si>
  <si>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</si>
  <si>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</si>
  <si>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</si>
  <si>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</si>
  <si>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</si>
  <si>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</si>
  <si>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</si>
  <si>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</si>
  <si>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</si>
  <si>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</si>
  <si>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</si>
  <si>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ALAMANCE COUNTY DETENTION FACILITY</t>
  </si>
  <si>
    <t>109 SOUTH MAPLE STREET</t>
  </si>
  <si>
    <t>GRAHAM</t>
  </si>
  <si>
    <t>NC</t>
  </si>
  <si>
    <t>ATL</t>
  </si>
  <si>
    <t>IGSA</t>
  </si>
  <si>
    <t>NDS 2019</t>
  </si>
  <si>
    <t>Pending Final Report</t>
  </si>
  <si>
    <t>ALEXANDRIA STAGING FACILITY</t>
  </si>
  <si>
    <t>96 GEORGE THOMPSON DRIVE</t>
  </si>
  <si>
    <t>ALEXANDRIA</t>
  </si>
  <si>
    <t>LA</t>
  </si>
  <si>
    <t>STAGING</t>
  </si>
  <si>
    <t>Male</t>
  </si>
  <si>
    <t>N/A</t>
  </si>
  <si>
    <t>PBNDS 2011 - 2013 Errata</t>
  </si>
  <si>
    <t>ALLEN PARISH PUBLIC SAFETY COMPLEX</t>
  </si>
  <si>
    <t>7340 HIGHWAY 26 WEST</t>
  </si>
  <si>
    <t>OBERLIN</t>
  </si>
  <si>
    <t>BAKER COUNTY SHERIFF DEPT.</t>
  </si>
  <si>
    <t>1 SHERIFF OFFICE DRIVE</t>
  </si>
  <si>
    <t>MACCLENNY</t>
  </si>
  <si>
    <t>FL</t>
  </si>
  <si>
    <t>MIA</t>
  </si>
  <si>
    <t>BALDWIN COUNTY CORRECTIONAL CENTER</t>
  </si>
  <si>
    <t>200 HAND AVE.</t>
  </si>
  <si>
    <t>BAY MINETTE</t>
  </si>
  <si>
    <t>AL</t>
  </si>
  <si>
    <t>USMS IGA</t>
  </si>
  <si>
    <t>BLUEBONNET DETENTION FACILITY</t>
  </si>
  <si>
    <t>400 2ND STREET</t>
  </si>
  <si>
    <t>ANSON</t>
  </si>
  <si>
    <t>TX</t>
  </si>
  <si>
    <t>DAL</t>
  </si>
  <si>
    <t>BOONE COUNTY JAIL</t>
  </si>
  <si>
    <t>3020 CONRAD LANE</t>
  </si>
  <si>
    <t>BURLINGTON</t>
  </si>
  <si>
    <t>KY</t>
  </si>
  <si>
    <t>CHI</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</si>
  <si>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</si>
  <si>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</si>
  <si>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</si>
  <si>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</si>
  <si>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</si>
  <si>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</si>
  <si>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</si>
  <si>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</si>
  <si>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</si>
  <si>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</si>
  <si>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</si>
  <si>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</si>
  <si>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</si>
  <si>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</si>
  <si>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</si>
  <si>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</si>
  <si>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</si>
  <si>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</si>
  <si>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</si>
  <si>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</si>
  <si>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</si>
  <si>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</si>
  <si>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</si>
  <si>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</si>
  <si>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</si>
  <si>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</si>
  <si>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</si>
  <si>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</si>
  <si>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</si>
  <si>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</si>
  <si>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</si>
  <si>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</si>
  <si>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</si>
  <si>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</si>
  <si>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</si>
  <si>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</si>
  <si>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</si>
  <si>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</si>
  <si>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</si>
  <si>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</si>
  <si>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</si>
  <si>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</si>
  <si>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</si>
  <si>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</si>
  <si>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</si>
  <si>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</si>
  <si>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</si>
  <si>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</si>
  <si>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</si>
  <si>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</si>
  <si>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</si>
  <si>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</si>
  <si>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</si>
  <si>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</si>
  <si>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</si>
  <si>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</si>
  <si>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</si>
  <si>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</si>
  <si>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</si>
  <si>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</si>
  <si>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</si>
  <si>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</si>
  <si>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BOS</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</si>
  <si>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</si>
  <si>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</si>
  <si>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</si>
  <si>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</si>
  <si>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</si>
  <si>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</si>
  <si>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</si>
  <si>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</si>
  <si>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</si>
  <si>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</si>
  <si>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</si>
  <si>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</si>
  <si>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</si>
  <si>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ORSA</t>
  </si>
  <si>
    <t>ORSA NDS 2019</t>
  </si>
  <si>
    <t>DESERT VIEW ANNEX</t>
  </si>
  <si>
    <t>10450 RANCHO ROAD</t>
  </si>
  <si>
    <t>DODGE COUNTY JAIL</t>
  </si>
  <si>
    <t>215 WEST CENTRAL STREET</t>
  </si>
  <si>
    <t>JUNEAU</t>
  </si>
  <si>
    <t>WI</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</si>
  <si>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</si>
  <si>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</si>
  <si>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</si>
  <si>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</si>
  <si>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</si>
  <si>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</si>
  <si>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</si>
  <si>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</si>
  <si>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</si>
  <si>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</si>
  <si>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</si>
  <si>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</si>
  <si>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</si>
  <si>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</si>
  <si>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</si>
  <si>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</si>
  <si>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</si>
  <si>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FAYETTE COUNTY DETENTION CENTER</t>
  </si>
  <si>
    <t>600 OLD FRANKFORD CR</t>
  </si>
  <si>
    <t>LEXINGTON</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</si>
  <si>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</si>
  <si>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</si>
  <si>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</si>
  <si>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</si>
  <si>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</si>
  <si>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</si>
  <si>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</si>
  <si>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</si>
  <si>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</si>
  <si>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</si>
  <si>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</si>
  <si>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</si>
  <si>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</si>
  <si>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</si>
  <si>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</si>
  <si>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</si>
  <si>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</si>
  <si>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</si>
  <si>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</si>
  <si>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</si>
  <si>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</si>
  <si>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GRAYSON COUNTY JAIL</t>
  </si>
  <si>
    <t>320 SHAW STATION ROAD</t>
  </si>
  <si>
    <t>LEITCHFIELD</t>
  </si>
  <si>
    <t>GUAYNABO MDC (SAN JUAN)</t>
  </si>
  <si>
    <t>HWY 28 INTSECT OF ROAD 165</t>
  </si>
  <si>
    <t>SAN JUAN</t>
  </si>
  <si>
    <t>PR</t>
  </si>
  <si>
    <t>BOP</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</si>
  <si>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</si>
  <si>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</si>
  <si>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</si>
  <si>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</si>
  <si>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</si>
  <si>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</si>
  <si>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</si>
  <si>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</si>
  <si>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</si>
  <si>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</si>
  <si>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</si>
  <si>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</si>
  <si>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</si>
  <si>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</si>
  <si>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</si>
  <si>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</si>
  <si>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</si>
  <si>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</si>
  <si>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</si>
  <si>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</si>
  <si>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</si>
  <si>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</si>
  <si>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</si>
  <si>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</si>
  <si>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</si>
  <si>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</si>
  <si>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</si>
  <si>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JOE CORLEY PROCESSING CTR</t>
  </si>
  <si>
    <t>500 HILBIG RD</t>
  </si>
  <si>
    <t>CONROE</t>
  </si>
  <si>
    <t>KANDIYOHI COUNTY JAIL</t>
  </si>
  <si>
    <t>2201 23RD ST NE</t>
  </si>
  <si>
    <t>WILLMAR</t>
  </si>
  <si>
    <t>KARNES COUNTY CORRECTIONAL CENTER</t>
  </si>
  <si>
    <t>810 COMMERCE STREET</t>
  </si>
  <si>
    <t>KARNES CITY</t>
  </si>
  <si>
    <t>SNA</t>
  </si>
  <si>
    <t>KARNES COUNTY IMMIGRATION PROCESSING CENTER</t>
  </si>
  <si>
    <t>409 FM 1144</t>
  </si>
  <si>
    <t>KAY CO JUSTICE FACILITY</t>
  </si>
  <si>
    <t>1101 WEST DRY ROAD</t>
  </si>
  <si>
    <t>NEWKIRK</t>
  </si>
  <si>
    <t>OK</t>
  </si>
  <si>
    <t>KNOX COUNTY DETENTION FACILITY</t>
  </si>
  <si>
    <t>5001 MALONEYVILLE RD</t>
  </si>
  <si>
    <t>KNOXVILLE</t>
  </si>
  <si>
    <t>TN</t>
  </si>
  <si>
    <t>Pending Final Rating</t>
  </si>
  <si>
    <t>KROME NORTH SERVICE PROCESSING CENTER</t>
  </si>
  <si>
    <t>18201 SW 12TH ST</t>
  </si>
  <si>
    <t>MIAMI</t>
  </si>
  <si>
    <t>LAREDO PROCESSING CENTER</t>
  </si>
  <si>
    <t>4702 EAST SAUNDERS STREET</t>
  </si>
  <si>
    <t>LAREDO</t>
  </si>
  <si>
    <t>LEXINGTON COUNTY JAIL</t>
  </si>
  <si>
    <t>521 GIBSON ROAD</t>
  </si>
  <si>
    <t>SC</t>
  </si>
  <si>
    <t>LIMESTONE COUNTY DETENTION CENTER</t>
  </si>
  <si>
    <t>910 NORTH TYUS STREET</t>
  </si>
  <si>
    <t>GROESBECK</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</si>
  <si>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</si>
  <si>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</si>
  <si>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</si>
  <si>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</si>
  <si>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</si>
  <si>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</si>
  <si>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</si>
  <si>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</si>
  <si>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</si>
  <si>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</si>
  <si>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</si>
  <si>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</si>
  <si>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</si>
  <si>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</si>
  <si>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</si>
  <si>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NORTHWEST ICE PROCSESING CENTER</t>
  </si>
  <si>
    <t>1623 E. J STREET</t>
  </si>
  <si>
    <t>TACOMA</t>
  </si>
  <si>
    <t>WA</t>
  </si>
  <si>
    <t>SEA</t>
  </si>
  <si>
    <t>NORTHWEST STATE CORRECTIONAL CENTER</t>
  </si>
  <si>
    <t>3649 LOWER NEWTON ROAD</t>
  </si>
  <si>
    <t>SWANTON</t>
  </si>
  <si>
    <t>VT</t>
  </si>
  <si>
    <t>NYE COUNTY SHERIFF-PAHRUMP</t>
  </si>
  <si>
    <t>1520 E. BASIN ROAD</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</si>
  <si>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</si>
  <si>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</si>
  <si>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</si>
  <si>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</si>
  <si>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</si>
  <si>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</si>
  <si>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</si>
  <si>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</si>
  <si>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</si>
  <si>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</si>
  <si>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</si>
  <si>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</si>
  <si>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</si>
  <si>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</si>
  <si>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</si>
  <si>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</si>
  <si>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</si>
  <si>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</si>
  <si>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</si>
  <si>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</si>
  <si>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</si>
  <si>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</si>
  <si>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</si>
  <si>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</si>
  <si>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</si>
  <si>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</si>
  <si>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</si>
  <si>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</si>
  <si>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</si>
  <si>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</si>
  <si>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</si>
  <si>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</si>
  <si>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</si>
  <si>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</si>
  <si>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</si>
  <si>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</si>
  <si>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</si>
  <si>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</si>
  <si>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</si>
  <si>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</si>
  <si>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</si>
  <si>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</si>
  <si>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</si>
  <si>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</si>
  <si>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</si>
  <si>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</si>
  <si>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</si>
  <si>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</si>
  <si>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</si>
  <si>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</si>
  <si>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</si>
  <si>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</si>
  <si>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</si>
  <si>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</si>
  <si>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</si>
  <si>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</si>
  <si>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</si>
  <si>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</si>
  <si>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</si>
  <si>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</si>
  <si>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</si>
  <si>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</si>
  <si>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</si>
  <si>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</si>
  <si>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</si>
  <si>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</si>
  <si>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</si>
  <si>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</si>
  <si>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</si>
  <si>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</si>
  <si>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SAN LUIS REGIONAL DETENTION CENTER</t>
  </si>
  <si>
    <t>406 NORTH AVENUE D</t>
  </si>
  <si>
    <t>SAN LUIS</t>
  </si>
  <si>
    <t>SEBASTIAN COUNTY DETENTION CENTER</t>
  </si>
  <si>
    <t>801 SOUTH A STREET</t>
  </si>
  <si>
    <t>FORT SMITH</t>
  </si>
  <si>
    <t>AR</t>
  </si>
  <si>
    <t>Scheduled</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</si>
  <si>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</si>
  <si>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</si>
  <si>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</si>
  <si>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</si>
  <si>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</si>
  <si>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</si>
  <si>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</si>
  <si>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</si>
  <si>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</si>
  <si>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</si>
  <si>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</si>
  <si>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</si>
  <si>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</si>
  <si>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</si>
  <si>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</si>
  <si>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</si>
  <si>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</si>
  <si>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</si>
  <si>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</si>
  <si>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Pending FInal Report</t>
  </si>
  <si>
    <t>STEWART DETENTION CENTER</t>
  </si>
  <si>
    <t>146 CCA ROAD</t>
  </si>
  <si>
    <t>LUMPKIN</t>
  </si>
  <si>
    <t>STRAFFORD COUNTY CORRECTIONS</t>
  </si>
  <si>
    <t>266 COUNTY FARM ROAD</t>
  </si>
  <si>
    <t>DOVER</t>
  </si>
  <si>
    <t>NH</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</si>
  <si>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</si>
  <si>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</si>
  <si>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</si>
  <si>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</si>
  <si>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</si>
  <si>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</si>
  <si>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</si>
  <si>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</si>
  <si>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</si>
  <si>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</si>
  <si>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</si>
  <si>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</si>
  <si>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</si>
  <si>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</si>
  <si>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</si>
  <si>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</si>
  <si>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</si>
  <si>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</si>
  <si>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</si>
  <si>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</si>
  <si>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</si>
  <si>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</si>
  <si>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</si>
  <si>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</si>
  <si>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</si>
  <si>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t>ICE Transgender Detainee Population FY 2024*</t>
  </si>
  <si>
    <t>FY 2024</t>
  </si>
  <si>
    <t>Count</t>
  </si>
  <si>
    <t>Total Book-Ins for FY24</t>
  </si>
  <si>
    <t>With Final Order</t>
  </si>
  <si>
    <t>Without Final Order</t>
  </si>
  <si>
    <t>New Orleans Area of Responsibility</t>
  </si>
  <si>
    <t>San Antonio Area of Responsibility</t>
  </si>
  <si>
    <t>Houston Area of Responsibility</t>
  </si>
  <si>
    <t>Denver Area of Responsibility</t>
  </si>
  <si>
    <t>Harlingen Area of Responsibility</t>
  </si>
  <si>
    <t>Phoenix Area of Responsibility</t>
  </si>
  <si>
    <t>El Paso Area of Responsibility</t>
  </si>
  <si>
    <t>Dallas Area of Responsibility</t>
  </si>
  <si>
    <t>Miami Area of Responsibility</t>
  </si>
  <si>
    <t>San Francisco Area of Responsibility</t>
  </si>
  <si>
    <t>Washington Area of Responsibility</t>
  </si>
  <si>
    <t>Atlanta Area of Responsibility</t>
  </si>
  <si>
    <t>Los Angeles Area of Responsibility</t>
  </si>
  <si>
    <t>Philadelphia Area of Responsibility</t>
  </si>
  <si>
    <t>San Diego Area of Responsibility</t>
  </si>
  <si>
    <t>New York City Area of Responsibility</t>
  </si>
  <si>
    <t>Newark Area of Responsibility</t>
  </si>
  <si>
    <t>Seattle Area of Responsibility</t>
  </si>
  <si>
    <t>Chicago Area of Responsibility</t>
  </si>
  <si>
    <t>St. Paul Area of Responsibility</t>
  </si>
  <si>
    <t>Buffalo Area of Responsibility</t>
  </si>
  <si>
    <t>Boston Area of Responsibility</t>
  </si>
  <si>
    <t>Detroit Area of Responsibility</t>
  </si>
  <si>
    <t>* Data are based on an individual's self-identification as transgender.</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</si>
  <si>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</si>
  <si>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</si>
  <si>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</si>
  <si>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T. DON HUTTO</t>
  </si>
  <si>
    <t>MAIN - FOLKSTON IPC (D RAY JAMES)</t>
  </si>
  <si>
    <t>MONTGOMERY COUNTY CORRECTIONAL FACILITY</t>
  </si>
  <si>
    <t>Grand Total</t>
  </si>
  <si>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</si>
  <si>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</si>
  <si>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</si>
  <si>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</si>
  <si>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</si>
  <si>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</si>
  <si>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</si>
  <si>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</si>
  <si>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</si>
  <si>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</si>
  <si>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</si>
  <si>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</si>
  <si>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</si>
  <si>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</si>
  <si>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</si>
  <si>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</si>
  <si>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</si>
  <si>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</si>
  <si>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</si>
  <si>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</si>
  <si>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</si>
  <si>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</si>
  <si>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</si>
  <si>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</si>
  <si>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</si>
  <si>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</si>
  <si>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</si>
  <si>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</si>
  <si>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</si>
  <si>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</si>
  <si>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</si>
  <si>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</si>
  <si>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</si>
  <si>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</si>
  <si>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</si>
  <si>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</si>
  <si>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</si>
  <si>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</si>
  <si>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</si>
  <si>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</si>
  <si>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</si>
  <si>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</si>
  <si>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</si>
  <si>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</si>
  <si>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</si>
  <si>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</si>
  <si>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</si>
  <si>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</si>
  <si>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</si>
  <si>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</si>
  <si>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</si>
  <si>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</si>
  <si>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</si>
  <si>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</si>
  <si>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</si>
  <si>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</si>
  <si>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</si>
  <si>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</si>
  <si>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</si>
  <si>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</si>
  <si>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</si>
  <si>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</si>
  <si>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</si>
  <si>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</si>
  <si>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</si>
  <si>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</si>
  <si>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</si>
  <si>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</si>
  <si>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</si>
  <si>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</si>
  <si>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</si>
  <si>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</si>
  <si>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</si>
  <si>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</si>
  <si>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</si>
  <si>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</si>
  <si>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</si>
  <si>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</si>
  <si>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</si>
  <si>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</si>
  <si>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</si>
  <si>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</si>
  <si>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</si>
  <si>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</si>
  <si>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</si>
  <si>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</si>
  <si>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</si>
  <si>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</si>
  <si>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</si>
  <si>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</si>
  <si>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</si>
  <si>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</si>
  <si>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</si>
  <si>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</si>
  <si>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</si>
  <si>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</si>
  <si>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</si>
  <si>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</si>
  <si>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</si>
  <si>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</si>
  <si>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</si>
  <si>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</si>
  <si>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</si>
  <si>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</si>
  <si>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</si>
  <si>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</si>
  <si>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</si>
  <si>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</si>
  <si>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</si>
  <si>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</si>
  <si>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</si>
  <si>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</si>
  <si>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</si>
  <si>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</si>
  <si>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</si>
  <si>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</si>
  <si>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</si>
  <si>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</si>
  <si>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</si>
  <si>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</si>
  <si>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</si>
  <si>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</si>
  <si>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</si>
  <si>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</si>
  <si>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</si>
  <si>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</si>
  <si>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</si>
  <si>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</si>
  <si>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</si>
  <si>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</si>
  <si>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</si>
  <si>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</si>
  <si>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</si>
  <si>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</si>
  <si>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</si>
  <si>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</si>
  <si>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</si>
  <si>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</si>
  <si>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</si>
  <si>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</si>
  <si>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</si>
  <si>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</si>
  <si>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</si>
  <si>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</si>
  <si>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FY2024 ICE Average Daily Population and ICE Average Length of Stay</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</si>
  <si>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</si>
  <si>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</si>
  <si>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</si>
  <si>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</si>
  <si>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</si>
  <si>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</si>
  <si>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</si>
  <si>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</si>
  <si>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</si>
  <si>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</si>
  <si>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</si>
  <si>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</si>
  <si>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</si>
  <si>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</si>
  <si>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</si>
  <si>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ICE Detention data exclude ORR transfers/facilities, and U.S. Marshals Service prisoners.</t>
  </si>
  <si>
    <t>A Non-Citizen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</si>
  <si>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</si>
  <si>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FY2024 ICE Removals</t>
  </si>
  <si>
    <t>ICE Removal Data Include Returns.  Returns include Voluntary Returns, Voluntary Departures and Withdrawals Under Docket Control.</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</si>
  <si>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</si>
  <si>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</si>
  <si>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</si>
  <si>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</si>
  <si>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</si>
  <si>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</si>
  <si>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</si>
  <si>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</si>
  <si>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</si>
  <si>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</si>
  <si>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</si>
  <si>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</si>
  <si>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Non-Citizens with USCIS-Established Fear Decisions in an ICE Detention Facility</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</si>
  <si>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</si>
  <si>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</si>
  <si>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Non Citizens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</si>
  <si>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</si>
  <si>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</si>
  <si>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</si>
  <si>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</si>
  <si>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</si>
  <si>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</si>
  <si>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</si>
  <si>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An ICE Final Release is defined as a Final Release that reflects one of the following release reasons: Bonded Out, Order of Recognizance, Order of Supervision, Paroled, or Prosecutorial Discretion. All Case Statuses are included.</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</si>
  <si>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</si>
  <si>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</si>
  <si>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</si>
  <si>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</si>
  <si>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</si>
  <si>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</si>
  <si>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</si>
  <si>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</si>
  <si>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</si>
  <si>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</si>
  <si>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</si>
  <si>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</si>
  <si>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</si>
  <si>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</si>
  <si>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</si>
  <si>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</si>
  <si>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</si>
  <si>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</si>
  <si>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</si>
  <si>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</si>
  <si>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</si>
  <si>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</si>
  <si>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</si>
  <si>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</si>
  <si>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</si>
  <si>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</si>
  <si>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</si>
  <si>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</si>
  <si>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</si>
  <si>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</si>
  <si>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</si>
  <si>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</si>
  <si>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</si>
  <si>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</si>
  <si>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</si>
  <si>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No Tech</t>
  </si>
  <si>
    <t>SmartLINK</t>
  </si>
  <si>
    <t>Washington DC</t>
  </si>
  <si>
    <t>VoiceID</t>
  </si>
  <si>
    <t>St Paul</t>
  </si>
  <si>
    <t>Seattle</t>
  </si>
  <si>
    <t>San Francisco</t>
  </si>
  <si>
    <t>San Diego</t>
  </si>
  <si>
    <t>San Antonio</t>
  </si>
  <si>
    <t>Salt Lake City</t>
  </si>
  <si>
    <t>Phoenix</t>
  </si>
  <si>
    <t>Philadelphia</t>
  </si>
  <si>
    <t>Newark</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</si>
  <si>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</si>
  <si>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</si>
  <si>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</si>
  <si>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</si>
  <si>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</si>
  <si>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</si>
  <si>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</si>
  <si>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</si>
  <si>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</si>
  <si>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</si>
  <si>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</si>
  <si>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</si>
  <si>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</si>
  <si>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</si>
  <si>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</si>
  <si>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</si>
  <si>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</si>
  <si>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AOR/Technology</t>
  </si>
  <si>
    <t>Active ATD Participants and Average Length in Program, FY24,  as of 09/30/2024, by AOR and Technology</t>
  </si>
  <si>
    <t>Data from OBP Report, 10.07.2024</t>
  </si>
  <si>
    <t>*Only Participants with court tracking assigned</t>
  </si>
  <si>
    <t>Court Data from BI Inc.</t>
  </si>
  <si>
    <t>ECMS-Single Adult</t>
  </si>
  <si>
    <t>Single Adult</t>
  </si>
  <si>
    <t>Failed to Attend</t>
  </si>
  <si>
    <t>ECMS-FAMU</t>
  </si>
  <si>
    <t>Attended</t>
  </si>
  <si>
    <t>FAMU</t>
  </si>
  <si>
    <t>%</t>
  </si>
  <si>
    <t>Metric</t>
  </si>
  <si>
    <t>FAMU Status</t>
  </si>
  <si>
    <t>FY24 thru September Court Appearance: Final Hearings*</t>
  </si>
  <si>
    <t>ATD Active Population by Status, Extended Case Management Service, Count and ALIP, FY24</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</si>
  <si>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</si>
  <si>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09.30.2024</t>
  </si>
  <si>
    <t xml:space="preserve">Court Data from BI Inc. </t>
  </si>
  <si>
    <t>FY24 thru September Court Appearance: Total Hearings*</t>
  </si>
  <si>
    <t>Daily Tech Cost</t>
  </si>
  <si>
    <t>Technology</t>
  </si>
  <si>
    <t>ATD Active Population Counts and Daily Cost by Technology</t>
  </si>
  <si>
    <t>ICE ALTERNATIVES TO DETENTION DATA, FY24</t>
  </si>
  <si>
    <t>VeriWatch</t>
  </si>
  <si>
    <t>Active ATD Participants and Average Length in Program, FY23,  as of 9/30/2023, by AOR and Technology</t>
  </si>
  <si>
    <t>Data from OBP Report, 9.24.2023</t>
  </si>
  <si>
    <t>Court Data from BI Inc. as of 9/30/2023</t>
  </si>
  <si>
    <t>FY23 Year End Court Appearance: Final Hearings*</t>
  </si>
  <si>
    <t>ATD Active Population by Status, Extended Case Management Service, Count and ALIP, FY23</t>
  </si>
  <si>
    <t>Data from BI Inc. Participants Report, 9.30.2023</t>
  </si>
  <si>
    <t>Dual Technology</t>
  </si>
  <si>
    <t>No Technology</t>
  </si>
  <si>
    <t>Veriwatch</t>
  </si>
  <si>
    <t>FY23 Year End Court Appearance: Total Hearings*</t>
  </si>
  <si>
    <t>ICE ALTERNATIVES TO DETENTION DATA, FY23</t>
  </si>
  <si>
    <t>ICE DETENTION DATA, EOFY2024</t>
  </si>
  <si>
    <t>ICE Currently Detained by Processing Disposition: EOFY2024</t>
  </si>
  <si>
    <t>Average Time from USCIS Fear Decision Service Date to ICE Release (In Days)</t>
  </si>
  <si>
    <t>Noncitizens with USCIS-Established Fear Decisions in an ICE Detention Facility: EOFY2024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</si>
  <si>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</si>
  <si>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</si>
  <si>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</si>
  <si>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</si>
  <si>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</si>
  <si>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</si>
  <si>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</si>
  <si>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</si>
  <si>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</si>
  <si>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</si>
  <si>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EOFY2024</t>
  </si>
  <si>
    <t>ICE Initial Book-Ins by Arresting Agency and Month: EOFY2024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</si>
  <si>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</si>
  <si>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</si>
  <si>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</si>
  <si>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</si>
  <si>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</si>
  <si>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</si>
  <si>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</si>
  <si>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</si>
  <si>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</si>
  <si>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</si>
  <si>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</si>
  <si>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</si>
  <si>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</si>
  <si>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</si>
  <si>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</si>
  <si>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</si>
  <si>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</si>
  <si>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</si>
  <si>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</si>
  <si>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</si>
  <si>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EOFY2024</t>
  </si>
  <si>
    <t>ICE Final Book Outs : EOFY2024</t>
  </si>
  <si>
    <t>ICE Removals: EOFY2024</t>
  </si>
  <si>
    <t>Facility Type</t>
  </si>
  <si>
    <t>Removals</t>
  </si>
  <si>
    <t>Removals with a FAMU Identifier</t>
  </si>
  <si>
    <t>ICE Final Book Outs by Release Reason, Month and Criminality: EOFY2024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</si>
  <si>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</si>
  <si>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</si>
  <si>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</si>
  <si>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</si>
  <si>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</si>
  <si>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</si>
  <si>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</si>
  <si>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</si>
  <si>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</si>
  <si>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</si>
  <si>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EOFY2024</t>
  </si>
  <si>
    <t>FY Overall</t>
  </si>
  <si>
    <t>CBP Average</t>
  </si>
  <si>
    <t xml:space="preserve">ICE Average  </t>
  </si>
  <si>
    <t xml:space="preserve">Average </t>
  </si>
  <si>
    <t>ICE Average Length of Stay by Arresting Agency, Month and Criminality: EOFY2024</t>
  </si>
  <si>
    <t>ICE Average Daily Population by Month: EOFY2024</t>
  </si>
  <si>
    <t>ICE Average Length of Stay by Month: EOFY2024</t>
  </si>
  <si>
    <t>ICE Average Length of Stay Adult Facility Type by Month and Arresting Agency: EOFY2024</t>
  </si>
  <si>
    <t>Arresting Agency</t>
  </si>
  <si>
    <t>Individuals with Positive Credible Fear Determination Parole Requested: FY2022 - EOFY2024</t>
  </si>
  <si>
    <t>Fiscal Year</t>
  </si>
  <si>
    <t>FY2023</t>
  </si>
  <si>
    <t>FY2022</t>
  </si>
  <si>
    <t>Individuals with Positive Credible Fear Determination Parole Status: FY2022 - EOFY2024</t>
  </si>
  <si>
    <t>Parole Status</t>
  </si>
  <si>
    <t>Parole Granted</t>
  </si>
  <si>
    <t>Parole Denied</t>
  </si>
  <si>
    <t>ICE Currently Detained of Stateless Noncitizens by Detention Facility</t>
  </si>
  <si>
    <t>Detention Facility</t>
  </si>
  <si>
    <t>Detention Facility Code</t>
  </si>
  <si>
    <t>ADAMSMS</t>
  </si>
  <si>
    <t>CARDFVA</t>
  </si>
  <si>
    <t>DENICDF</t>
  </si>
  <si>
    <t>ELOY FED CTR FACILITY (CORE CIVIC)</t>
  </si>
  <si>
    <t>EAZ</t>
  </si>
  <si>
    <t>HOUSTON CONTRACT DET.FAC.</t>
  </si>
  <si>
    <t>HOUICDF</t>
  </si>
  <si>
    <t>IMPERIAL REGIONAL ADULT DET FAC</t>
  </si>
  <si>
    <t>IRADFCA</t>
  </si>
  <si>
    <t>KARNES CO IMMIGRATION PROCESS CTR</t>
  </si>
  <si>
    <t>KRNRCTX</t>
  </si>
  <si>
    <t>KROME NORTH SPC</t>
  </si>
  <si>
    <t>KRO</t>
  </si>
  <si>
    <t>MTGPCTX</t>
  </si>
  <si>
    <t>CCASDCA</t>
  </si>
  <si>
    <t>River Correctional Center</t>
  </si>
  <si>
    <t>RVRCCLA</t>
  </si>
  <si>
    <t>SAN LUIS REGIONAL DET CENTER</t>
  </si>
  <si>
    <t>SLRDCAZ</t>
  </si>
  <si>
    <t>LAWINCI</t>
  </si>
  <si>
    <t>WYATTRI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</si>
  <si>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</si>
  <si>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</si>
  <si>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</si>
  <si>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</si>
  <si>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</si>
  <si>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</si>
  <si>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</si>
  <si>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</si>
  <si>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</si>
  <si>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</si>
  <si>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</si>
  <si>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</si>
  <si>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</si>
  <si>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</si>
  <si>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</si>
  <si>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</si>
  <si>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</si>
  <si>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</si>
  <si>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</si>
  <si>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</si>
  <si>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</si>
  <si>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</si>
  <si>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EOFY2024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</si>
  <si>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</si>
  <si>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</si>
  <si>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</si>
  <si>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</si>
  <si>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</si>
  <si>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</si>
  <si>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Noncitizen Arrests FY2018 - EOFY2024</t>
  </si>
  <si>
    <t>Arrests</t>
  </si>
  <si>
    <t>FY2018</t>
  </si>
  <si>
    <t>FY2019</t>
  </si>
  <si>
    <t>FY2020</t>
  </si>
  <si>
    <t>FY2021</t>
  </si>
  <si>
    <t xml:space="preserve">FY2022 </t>
  </si>
  <si>
    <t>United States Armed Forces Noncitizen Bookins FY2018 - EOFY2024</t>
  </si>
  <si>
    <t>Bookins</t>
  </si>
  <si>
    <t>United States Armed Forces Noncitizen Removals FY2018 - EOFY2024</t>
  </si>
  <si>
    <t>United States Citizen Arrests FY2018 - EOFY2024</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</si>
  <si>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</si>
  <si>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</si>
  <si>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</si>
  <si>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</si>
  <si>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</si>
  <si>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</si>
  <si>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</si>
  <si>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</si>
  <si>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</si>
  <si>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</si>
  <si>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</si>
  <si>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</si>
  <si>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</si>
  <si>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</si>
  <si>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</si>
  <si>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</si>
  <si>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</si>
  <si>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</si>
  <si>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</si>
  <si>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</si>
  <si>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</si>
  <si>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</si>
  <si>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</si>
  <si>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</si>
  <si>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</si>
  <si>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EOFY2024 data are historic and static. ICE Detention data are updated through 09/30/2024 (IIDS Run Date 10/04/2024; EID as of 10/03/2024).</t>
  </si>
  <si>
    <t>EOFY2024 data are historic and static. ICE Final Book Out data are updated through 09/30/2024 (IIDS Run Date 10/04/2024; EID as of 10/03/2024).</t>
  </si>
  <si>
    <t>EOFY2024 data are historic and static. ICE Removals data are updated through 09/30/2024 (IIDS Run Date 10/04/2024; EID as of 10/03/2024).</t>
  </si>
  <si>
    <t>EOFY2024 data are historic and static. ICE National Docket data are a snapshot as of 10/03/2024 (IIDS Run Date 10/04/2024; EID as of 10/03/2024).</t>
  </si>
  <si>
    <t>EOFY2024 data are historic and static. ICE Book-ins data is updated through 09/30/2024 (IIDS Run Date 10/04/2024; EID as of 10/03/2024).</t>
  </si>
  <si>
    <t>Non Citizens Currently in ICE Detention Facilities data are a snapshot as 10/03/2024 (IIDS Run Date 10/04/2024; EID as of 10/03/2024).</t>
  </si>
  <si>
    <t>EOFY2024 data are historic and static. ICE Final Releases data are updated through 09/30/2024 (IIDS Run Date 10/04/2024; EID as of 10/03/2024).</t>
  </si>
  <si>
    <t>USCIS provided data containing APSO (Asylum Pre Screening Officer) cases clocked during FY2022 - FY2024. Data is filtered to 09/30/2024.</t>
  </si>
  <si>
    <t>Of the 462,222 records in the USCIS provided data, the breakdown of the fear screening determinations is as follows; 219,473 positive fear screening determinations, 161,617 negative fear screening determinations and 81,129 without an identified determination. Of the 219,473 with positive fear screening determinations; 135,136 have Persecution Claim Established and 84,337 have Torture Claim Established.</t>
  </si>
  <si>
    <t>The data provided by USCIS contains multiple records for some Alien File Numbers. There are 462,222 unique fear determinations and 34,636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</si>
  <si>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EOFY2024 data are historic and static.ICE ICLOS and Detainees Data are updated through 09/30/2024 (IIDS Run Date 10/04/2024; EID as of 10/03/2024).</t>
  </si>
  <si>
    <t>BMU provided data containing Bonds Posted cases recorded from 10/01/2023 - 09/30/2024 . Data were received on 10/01/2024.</t>
  </si>
  <si>
    <t>EOFY2024 data are historic and static. Encounters data is updated through 09/30/2024 (IIDS Run Date 10/04/2024; EID as of 10/03/2024).</t>
  </si>
  <si>
    <t>EOFY2024 data are historic and static. ICE Arrests data are updated through 09/30/2024 (IIDS Run Date 10/04/2024; EID as of 10/03/2024).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</si>
</sst>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0"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3"/>
      <color theme="1"/>
      <name val="Calibri"/>
      <family val="2"/>
      <scheme val="minor"/>
    </font>
    <font>
      <b/>
      <sz val="12"/>
      <color theme="1"/>
      <name val="Times New Roman"/>
      <family val="1"/>
    </font>
    <font>
      <b/>
      <sz val="11"/>
      <color theme="0"/>
      <name val="Calibri"/>
      <family val="2"/>
      <scheme val="minor"/>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sz val="12"/>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70">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7"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14" fillId="2" borderId="11" xfId="0" applyNumberFormat="1" applyFont="1" applyFill="1" applyBorder="1" applyAlignment="1">
      <alignment vertical="top" wrapText="1"/>
    </xf>
    <xf numFmtId="49" fontId="14" fillId="0" borderId="11"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6" xfId="0" applyBorder="1"/>
    <xf numFmtId="0" fontId="19" fillId="0" borderId="16" xfId="0" applyFont="1" applyBorder="1" applyAlignment="1">
      <alignment horizontal="left"/>
    </xf>
    <xf numFmtId="1" fontId="0" fillId="0" borderId="16" xfId="0" applyNumberFormat="1" applyBorder="1"/>
    <xf numFmtId="0" fontId="19" fillId="0" borderId="16" xfId="0" applyFont="1" applyBorder="1" applyAlignment="1">
      <alignment horizontal="left" vertical="center" wrapText="1"/>
    </xf>
    <xf numFmtId="164" fontId="0" fillId="2" borderId="17" xfId="1" applyNumberFormat="1" applyFont="1" applyFill="1" applyBorder="1" applyAlignment="1">
      <alignment horizontal="left"/>
    </xf>
    <xf numFmtId="164" fontId="19" fillId="2" borderId="18" xfId="1" applyNumberFormat="1" applyFont="1" applyFill="1" applyBorder="1" applyAlignment="1">
      <alignment horizontal="right"/>
    </xf>
    <xf numFmtId="164" fontId="0" fillId="0" borderId="0" xfId="0" applyNumberFormat="1"/>
    <xf numFmtId="164" fontId="0" fillId="2" borderId="19" xfId="1" applyNumberFormat="1" applyFont="1" applyFill="1" applyBorder="1" applyAlignment="1">
      <alignment horizontal="left"/>
    </xf>
    <xf numFmtId="164" fontId="19" fillId="2" borderId="20" xfId="1" applyNumberFormat="1" applyFont="1" applyFill="1" applyBorder="1" applyAlignment="1">
      <alignment horizontal="right"/>
    </xf>
    <xf numFmtId="164" fontId="16" fillId="0" borderId="14" xfId="1" applyNumberFormat="1" applyFont="1" applyFill="1" applyBorder="1"/>
    <xf numFmtId="0" fontId="16" fillId="0" borderId="21" xfId="0" applyFont="1" applyBorder="1" applyAlignment="1">
      <alignment horizontal="left" vertical="center"/>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6" fillId="6" borderId="23" xfId="0" applyFont="1" applyFill="1" applyBorder="1"/>
    <xf numFmtId="0" fontId="0" fillId="0" borderId="1" xfId="0" applyBorder="1"/>
    <xf numFmtId="0" fontId="20" fillId="6" borderId="9"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16" fillId="6" borderId="1" xfId="0" applyFont="1" applyFill="1" applyBorder="1"/>
    <xf numFmtId="0" fontId="20" fillId="6" borderId="10"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16" fillId="8" borderId="1" xfId="0" applyFont="1" applyFill="1" applyBorder="1"/>
    <xf numFmtId="0" fontId="16" fillId="8" borderId="1" xfId="0" applyFont="1" applyFill="1" applyBorder="1" applyAlignment="1">
      <alignment horizontal="left"/>
    </xf>
    <xf numFmtId="0" fontId="12" fillId="0" borderId="0" xfId="2" applyFont="1" applyAlignment="1">
      <alignment vertical="top"/>
    </xf>
    <xf numFmtId="0" fontId="19" fillId="0" borderId="0" xfId="0" applyFont="1"/>
    <xf numFmtId="2" fontId="23" fillId="9" borderId="26" xfId="0" applyNumberFormat="1" applyFont="1" applyFill="1" applyBorder="1" applyAlignment="1">
      <alignment horizontal="right" vertical="center"/>
    </xf>
    <xf numFmtId="0" fontId="23" fillId="9" borderId="26" xfId="0" applyFont="1" applyFill="1" applyBorder="1" applyAlignment="1">
      <alignment horizontal="right" vertical="center"/>
    </xf>
    <xf numFmtId="0" fontId="23" fillId="9" borderId="27" xfId="0" applyFont="1" applyFill="1" applyBorder="1" applyAlignment="1">
      <alignment vertical="center"/>
    </xf>
    <xf numFmtId="2" fontId="24" fillId="0" borderId="26" xfId="0" applyNumberFormat="1" applyFont="1" applyBorder="1" applyAlignment="1">
      <alignment horizontal="right" vertical="center"/>
    </xf>
    <xf numFmtId="0" fontId="24" fillId="0" borderId="26" xfId="0" applyFont="1" applyBorder="1" applyAlignment="1">
      <alignment horizontal="right" vertical="center"/>
    </xf>
    <xf numFmtId="0" fontId="24" fillId="0" borderId="27" xfId="0" applyFont="1" applyBorder="1" applyAlignment="1">
      <alignment vertical="center"/>
    </xf>
    <xf numFmtId="0" fontId="24" fillId="0" borderId="27" xfId="0" applyFont="1" applyBorder="1" applyAlignment="1">
      <alignment vertical="center" wrapText="1"/>
    </xf>
    <xf numFmtId="0" fontId="23" fillId="9" borderId="28" xfId="0" applyFont="1" applyFill="1" applyBorder="1" applyAlignment="1">
      <alignment vertical="center" wrapText="1"/>
    </xf>
    <xf numFmtId="0" fontId="23" fillId="9" borderId="15"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9" borderId="28" xfId="0" applyFont="1" applyFill="1" applyBorder="1" applyAlignment="1">
      <alignment vertical="center"/>
    </xf>
    <xf numFmtId="0" fontId="23" fillId="9" borderId="29" xfId="0" applyFont="1" applyFill="1" applyBorder="1" applyAlignment="1">
      <alignment vertical="center"/>
    </xf>
    <xf numFmtId="0" fontId="6" fillId="0" borderId="0" xfId="0" applyFont="1"/>
    <xf numFmtId="0" fontId="12" fillId="4" borderId="22" xfId="2" applyFont="1" applyFill="1" applyBorder="1" applyAlignment="1">
      <alignment horizontal="center" vertical="top"/>
    </xf>
    <xf numFmtId="0" fontId="6" fillId="0" borderId="30"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0" xfId="0" applyFont="1" applyBorder="1" applyAlignment="1">
      <alignment vertical="center" wrapText="1"/>
    </xf>
    <xf numFmtId="0" fontId="6" fillId="0" borderId="11" xfId="0" applyFont="1" applyBorder="1" applyAlignment="1">
      <alignment vertical="center"/>
    </xf>
    <xf numFmtId="49" fontId="14"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31" xfId="0" applyFont="1" applyFill="1" applyBorder="1" applyAlignment="1">
      <alignment horizontal="left" vertical="top" wrapText="1"/>
    </xf>
    <xf numFmtId="0" fontId="6" fillId="2" borderId="14" xfId="0" applyFont="1" applyFill="1" applyBorder="1" applyAlignment="1">
      <alignment horizontal="left" vertical="top" wrapText="1"/>
    </xf>
    <xf numFmtId="0" fontId="8" fillId="0" borderId="0" xfId="0" applyFont="1" applyAlignment="1">
      <alignment horizontal="left" vertical="center" wrapText="1"/>
    </xf>
    <xf numFmtId="165" fontId="5" fillId="5" borderId="0" xfId="3" applyNumberFormat="1" applyFont="1" applyFill="1" applyAlignment="1">
      <alignment vertical="center" wrapText="1"/>
    </xf>
    <xf numFmtId="1" fontId="5" fillId="5" borderId="0" xfId="3" applyNumberFormat="1" applyFont="1" applyFill="1" applyAlignment="1">
      <alignment vertical="center" wrapText="1"/>
    </xf>
    <xf numFmtId="14" fontId="5" fillId="0" borderId="0" xfId="3" applyNumberFormat="1" applyFont="1" applyAlignment="1">
      <alignment vertical="center" wrapText="1"/>
    </xf>
    <xf numFmtId="0" fontId="27" fillId="2" borderId="32" xfId="0" applyFont="1" applyFill="1" applyBorder="1" applyAlignment="1">
      <alignment vertical="center"/>
    </xf>
    <xf numFmtId="0" fontId="27" fillId="2" borderId="0" xfId="0" applyFont="1" applyFill="1" applyAlignment="1">
      <alignment vertical="center"/>
    </xf>
    <xf numFmtId="165" fontId="27" fillId="2" borderId="0" xfId="0" applyNumberFormat="1" applyFont="1" applyFill="1" applyAlignment="1">
      <alignment vertical="center"/>
    </xf>
    <xf numFmtId="0" fontId="28" fillId="3" borderId="1" xfId="4" applyFont="1" applyFill="1" applyBorder="1" applyAlignment="1">
      <alignment vertical="top" wrapText="1"/>
    </xf>
    <xf numFmtId="165" fontId="28" fillId="3" borderId="1" xfId="4" applyNumberFormat="1" applyFont="1" applyFill="1" applyBorder="1" applyAlignment="1">
      <alignment vertical="top" wrapText="1"/>
    </xf>
    <xf numFmtId="3" fontId="28" fillId="3" borderId="1" xfId="1" applyNumberFormat="1" applyFont="1" applyFill="1" applyBorder="1" applyAlignment="1">
      <alignment vertical="top" wrapText="1"/>
    </xf>
    <xf numFmtId="0" fontId="28" fillId="3" borderId="4" xfId="4" applyFont="1" applyFill="1" applyBorder="1" applyAlignment="1">
      <alignment horizontal="left" vertical="top" wrapText="1"/>
    </xf>
    <xf numFmtId="165" fontId="28" fillId="3" borderId="4" xfId="4" applyNumberFormat="1" applyFont="1" applyFill="1" applyBorder="1" applyAlignment="1">
      <alignment horizontal="left" vertical="top" wrapText="1"/>
    </xf>
    <xf numFmtId="0" fontId="28" fillId="3" borderId="4" xfId="4" applyFont="1" applyFill="1" applyBorder="1" applyAlignment="1">
      <alignment vertical="top" wrapText="1"/>
    </xf>
    <xf numFmtId="3" fontId="28" fillId="3" borderId="4" xfId="1" applyNumberFormat="1" applyFont="1" applyFill="1" applyBorder="1" applyAlignment="1">
      <alignment horizontal="left" vertical="top" wrapText="1"/>
    </xf>
    <xf numFmtId="3" fontId="28" fillId="3" borderId="4" xfId="1" applyNumberFormat="1" applyFont="1" applyFill="1" applyBorder="1" applyAlignment="1">
      <alignment vertical="top" wrapText="1"/>
    </xf>
    <xf numFmtId="1" fontId="28" fillId="3" borderId="4" xfId="1" applyNumberFormat="1" applyFont="1" applyFill="1" applyBorder="1" applyAlignment="1">
      <alignment horizontal="left" vertical="top" wrapText="1"/>
    </xf>
    <xf numFmtId="1" fontId="29" fillId="10" borderId="7" xfId="0" applyNumberFormat="1" applyFont="1" applyFill="1" applyBorder="1" applyAlignment="1">
      <alignment horizontal="left" wrapText="1"/>
    </xf>
    <xf numFmtId="165" fontId="29" fillId="10" borderId="7" xfId="0" applyNumberFormat="1" applyFont="1" applyFill="1" applyBorder="1" applyAlignment="1">
      <alignment horizontal="left" wrapText="1"/>
    </xf>
    <xf numFmtId="1" fontId="29" fillId="10" borderId="7" xfId="4" applyNumberFormat="1" applyFont="1" applyFill="1" applyBorder="1" applyAlignment="1">
      <alignment horizontal="left" wrapText="1"/>
    </xf>
    <xf numFmtId="1" fontId="29" fillId="10" borderId="7" xfId="0" applyNumberFormat="1" applyFont="1" applyFill="1" applyBorder="1" applyAlignment="1">
      <alignment horizontal="left" vertical="top" wrapText="1"/>
    </xf>
    <xf numFmtId="165" fontId="6" fillId="0" borderId="0" xfId="0" applyNumberFormat="1" applyFont="1"/>
    <xf numFmtId="14" fontId="6" fillId="0" borderId="0" xfId="0" applyNumberFormat="1" applyFont="1"/>
    <xf numFmtId="0" fontId="30" fillId="0" borderId="0" xfId="0" applyFont="1"/>
    <xf numFmtId="165" fontId="30" fillId="0" borderId="0" xfId="0" applyNumberFormat="1" applyFont="1"/>
    <xf numFmtId="1" fontId="30" fillId="0" borderId="0" xfId="0" applyNumberFormat="1" applyFont="1"/>
    <xf numFmtId="0" fontId="30" fillId="0" borderId="0" xfId="0" applyFont="1" applyAlignment="1">
      <alignment horizontal="right"/>
    </xf>
    <xf numFmtId="14" fontId="30" fillId="0" borderId="0" xfId="0" applyNumberFormat="1" applyFont="1" applyAlignment="1">
      <alignment horizontal="right"/>
    </xf>
    <xf numFmtId="0" fontId="19" fillId="0" borderId="0" xfId="0" applyFont="1" applyAlignment="1">
      <alignment horizontal="left" vertical="center"/>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6" fillId="0" borderId="3" xfId="0" applyFont="1" applyBorder="1" applyAlignment="1">
      <alignment horizontal="left" vertical="top" wrapText="1"/>
    </xf>
    <xf numFmtId="14" fontId="31" fillId="0" borderId="0" xfId="3" applyNumberFormat="1" applyFont="1" applyAlignment="1">
      <alignment vertical="center" wrapText="1"/>
    </xf>
    <xf numFmtId="3" fontId="31" fillId="3" borderId="4" xfId="1" applyNumberFormat="1" applyFont="1" applyFill="1" applyBorder="1" applyAlignment="1">
      <alignment horizontal="left" vertical="top" wrapText="1"/>
    </xf>
    <xf numFmtId="1" fontId="31" fillId="10" borderId="7" xfId="0" applyNumberFormat="1" applyFont="1" applyFill="1" applyBorder="1" applyAlignment="1">
      <alignment horizontal="left" vertical="top" wrapText="1"/>
    </xf>
    <xf numFmtId="0" fontId="31" fillId="0" borderId="0" xfId="3" applyFont="1" applyAlignment="1">
      <alignment vertical="center" wrapText="1"/>
    </xf>
    <xf numFmtId="3" fontId="31" fillId="3" borderId="4" xfId="1" applyNumberFormat="1" applyFont="1" applyFill="1" applyBorder="1" applyAlignment="1">
      <alignment horizontal="right" wrapText="1"/>
    </xf>
    <xf numFmtId="14" fontId="31" fillId="10" borderId="7" xfId="0" applyNumberFormat="1" applyFont="1" applyFill="1" applyBorder="1" applyAlignment="1">
      <alignment vertical="top" wrapText="1"/>
    </xf>
    <xf numFmtId="166" fontId="0" fillId="0" borderId="0" xfId="7" applyNumberFormat="1" applyFont="1" applyBorder="1"/>
    <xf numFmtId="164" fontId="0" fillId="0" borderId="0" xfId="1" applyNumberFormat="1" applyFont="1" applyBorder="1"/>
    <xf numFmtId="2" fontId="6" fillId="0" borderId="15" xfId="0" applyNumberFormat="1" applyFont="1" applyBorder="1"/>
    <xf numFmtId="0" fontId="6" fillId="0" borderId="15" xfId="0" applyFont="1" applyBorder="1"/>
    <xf numFmtId="0" fontId="6" fillId="0" borderId="15" xfId="0" applyFont="1" applyBorder="1" applyAlignment="1">
      <alignment horizontal="left" indent="1"/>
    </xf>
    <xf numFmtId="167" fontId="31" fillId="11" borderId="15" xfId="0" applyNumberFormat="1" applyFont="1" applyFill="1" applyBorder="1"/>
    <xf numFmtId="3" fontId="31" fillId="11" borderId="15" xfId="0" applyNumberFormat="1" applyFont="1" applyFill="1" applyBorder="1"/>
    <xf numFmtId="0" fontId="31" fillId="11" borderId="15" xfId="0" applyFont="1" applyFill="1" applyBorder="1" applyAlignment="1">
      <alignment horizontal="left"/>
    </xf>
    <xf numFmtId="167" fontId="6" fillId="0" borderId="15" xfId="0" applyNumberFormat="1" applyFont="1" applyBorder="1"/>
    <xf numFmtId="3" fontId="6" fillId="0" borderId="15" xfId="0" applyNumberFormat="1" applyFont="1" applyBorder="1"/>
    <xf numFmtId="167" fontId="6" fillId="0" borderId="15" xfId="0" applyNumberFormat="1" applyFont="1" applyBorder="1" applyAlignment="1">
      <alignment vertical="center"/>
    </xf>
    <xf numFmtId="3" fontId="6" fillId="0" borderId="15" xfId="0" applyNumberFormat="1" applyFont="1" applyBorder="1" applyAlignment="1">
      <alignment vertical="center"/>
    </xf>
    <xf numFmtId="0" fontId="6" fillId="0" borderId="15"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6" fontId="5" fillId="5" borderId="0" xfId="7" applyNumberFormat="1" applyFont="1" applyFill="1" applyBorder="1" applyAlignment="1">
      <alignment vertical="center" wrapText="1"/>
    </xf>
    <xf numFmtId="167" fontId="31" fillId="11" borderId="15" xfId="0" applyNumberFormat="1" applyFont="1" applyFill="1" applyBorder="1" applyAlignment="1">
      <alignment vertical="center"/>
    </xf>
    <xf numFmtId="3" fontId="31" fillId="11" borderId="15" xfId="0" applyNumberFormat="1" applyFont="1" applyFill="1" applyBorder="1" applyAlignment="1">
      <alignment vertical="center"/>
    </xf>
    <xf numFmtId="0" fontId="31" fillId="11" borderId="15" xfId="0" applyFont="1" applyFill="1" applyBorder="1" applyAlignment="1">
      <alignment vertical="center"/>
    </xf>
    <xf numFmtId="0" fontId="31" fillId="11" borderId="15" xfId="0" applyFont="1" applyFill="1" applyBorder="1"/>
    <xf numFmtId="3" fontId="0" fillId="0" borderId="0" xfId="0" applyNumberFormat="1"/>
    <xf numFmtId="168" fontId="33" fillId="10" borderId="15" xfId="0" applyNumberFormat="1" applyFont="1" applyFill="1" applyBorder="1" applyAlignment="1">
      <alignment horizontal="center"/>
    </xf>
    <xf numFmtId="41" fontId="33" fillId="10" borderId="15" xfId="0" applyNumberFormat="1" applyFont="1" applyFill="1" applyBorder="1" applyAlignment="1">
      <alignment horizontal="center"/>
    </xf>
    <xf numFmtId="0" fontId="31" fillId="10" borderId="15" xfId="0" applyFont="1" applyFill="1" applyBorder="1"/>
    <xf numFmtId="0" fontId="28" fillId="3" borderId="15" xfId="0" applyFont="1" applyFill="1" applyBorder="1" applyAlignment="1">
      <alignment horizontal="center" vertical="center" wrapText="1"/>
    </xf>
    <xf numFmtId="0" fontId="34" fillId="2" borderId="0" xfId="0" applyFont="1" applyFill="1" applyAlignment="1">
      <alignment horizontal="left" vertical="center" wrapText="1"/>
    </xf>
    <xf numFmtId="166"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0" fontId="35" fillId="2" borderId="0" xfId="0" applyFont="1" applyFill="1" applyAlignment="1">
      <alignment horizontal="left" vertical="center" wrapText="1"/>
    </xf>
    <xf numFmtId="164" fontId="34" fillId="2" borderId="0" xfId="1" applyNumberFormat="1" applyFont="1" applyFill="1" applyBorder="1" applyAlignment="1">
      <alignment horizontal="left" vertical="center" wrapText="1"/>
    </xf>
    <xf numFmtId="0" fontId="36" fillId="0" borderId="0" xfId="0" applyFont="1" applyAlignment="1">
      <alignment horizontal="left"/>
    </xf>
    <xf numFmtId="167" fontId="37" fillId="12" borderId="1" xfId="0" applyNumberFormat="1" applyFont="1" applyFill="1" applyBorder="1" applyAlignment="1">
      <alignment vertical="center"/>
    </xf>
    <xf numFmtId="3" fontId="37" fillId="12" borderId="1" xfId="0" applyNumberFormat="1" applyFont="1" applyFill="1" applyBorder="1" applyAlignment="1">
      <alignment vertical="center"/>
    </xf>
    <xf numFmtId="0" fontId="37" fillId="12" borderId="1" xfId="0" applyFont="1" applyFill="1" applyBorder="1" applyAlignment="1">
      <alignment vertical="center"/>
    </xf>
    <xf numFmtId="167" fontId="0" fillId="0" borderId="1" xfId="0" applyNumberFormat="1" applyBorder="1"/>
    <xf numFmtId="0" fontId="38" fillId="0" borderId="1" xfId="0" applyFont="1" applyBorder="1" applyAlignment="1">
      <alignment vertical="center"/>
    </xf>
    <xf numFmtId="166" fontId="37" fillId="12" borderId="1" xfId="7" applyNumberFormat="1" applyFont="1" applyFill="1" applyBorder="1" applyAlignment="1">
      <alignment vertical="center"/>
    </xf>
    <xf numFmtId="164" fontId="37" fillId="12" borderId="1" xfId="1"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1" applyNumberFormat="1" applyFont="1" applyBorder="1" applyAlignment="1">
      <alignment horizontal="right"/>
    </xf>
    <xf numFmtId="167" fontId="38" fillId="0" borderId="1" xfId="0" applyNumberFormat="1" applyFont="1" applyBorder="1" applyAlignment="1">
      <alignment vertical="center"/>
    </xf>
    <xf numFmtId="3" fontId="38" fillId="0" borderId="1" xfId="0" applyNumberFormat="1" applyFont="1" applyBorder="1" applyAlignment="1">
      <alignment vertical="center"/>
    </xf>
    <xf numFmtId="166" fontId="32" fillId="13" borderId="1" xfId="7" applyNumberFormat="1" applyFont="1" applyFill="1" applyBorder="1" applyAlignment="1">
      <alignment horizontal="right"/>
    </xf>
    <xf numFmtId="164" fontId="32" fillId="13" borderId="1" xfId="1" applyNumberFormat="1" applyFont="1" applyFill="1" applyBorder="1" applyAlignment="1">
      <alignment horizontal="right"/>
    </xf>
    <xf numFmtId="0" fontId="32" fillId="13" borderId="1" xfId="0" applyFont="1" applyFill="1" applyBorder="1" applyAlignment="1">
      <alignment horizontal="left"/>
    </xf>
    <xf numFmtId="0" fontId="39" fillId="13" borderId="1" xfId="0" applyFont="1" applyFill="1" applyBorder="1" applyAlignment="1">
      <alignment horizontal="left" vertical="top"/>
    </xf>
    <xf numFmtId="169" fontId="37" fillId="12" borderId="1" xfId="6" applyNumberFormat="1" applyFont="1" applyFill="1" applyBorder="1" applyAlignment="1">
      <alignment vertical="center"/>
    </xf>
    <xf numFmtId="169" fontId="38" fillId="0" borderId="1" xfId="6" applyNumberFormat="1" applyFont="1" applyBorder="1" applyAlignment="1">
      <alignment vertical="center"/>
    </xf>
    <xf numFmtId="0" fontId="40" fillId="5" borderId="0" xfId="3" applyFont="1" applyFill="1" applyAlignment="1">
      <alignment vertical="center" wrapText="1"/>
    </xf>
    <xf numFmtId="169" fontId="0" fillId="0" borderId="1" xfId="0" applyNumberFormat="1" applyBorder="1"/>
    <xf numFmtId="166"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6" fontId="32" fillId="13" borderId="1" xfId="7" applyNumberFormat="1" applyFont="1" applyFill="1" applyBorder="1" applyAlignment="1">
      <alignment horizontal="left"/>
    </xf>
    <xf numFmtId="164" fontId="32" fillId="13"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2" fontId="41" fillId="0" borderId="15" xfId="0" applyNumberFormat="1" applyFont="1" applyBorder="1"/>
    <xf numFmtId="0" fontId="41" fillId="0" borderId="15" xfId="0" applyFont="1" applyBorder="1"/>
    <xf numFmtId="0" fontId="41" fillId="0" borderId="15" xfId="0" applyFont="1" applyBorder="1" applyAlignment="1">
      <alignment horizontal="left" indent="1"/>
    </xf>
    <xf numFmtId="0" fontId="2" fillId="2" borderId="0" xfId="0" applyFont="1" applyFill="1"/>
    <xf numFmtId="0" fontId="11" fillId="5" borderId="0" xfId="3" applyFont="1" applyFill="1" applyAlignment="1">
      <alignment vertical="center" wrapText="1"/>
    </xf>
    <xf numFmtId="0" fontId="2" fillId="0" borderId="0" xfId="0" applyFont="1"/>
    <xf numFmtId="0" fontId="5" fillId="4"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0" xfId="0" applyFont="1" applyFill="1" applyBorder="1" applyAlignment="1">
      <alignment horizontal="center" vertical="center"/>
    </xf>
    <xf numFmtId="0" fontId="8" fillId="2" borderId="0" xfId="0" applyFont="1" applyFill="1" applyAlignment="1">
      <alignment horizontal="center"/>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37" xfId="0" applyFont="1" applyFill="1" applyBorder="1"/>
    <xf numFmtId="164" fontId="2" fillId="4" borderId="38"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4" borderId="39"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2" xfId="0" applyNumberFormat="1" applyFont="1" applyFill="1" applyBorder="1" applyAlignment="1">
      <alignment horizontal="center"/>
    </xf>
    <xf numFmtId="0" fontId="8" fillId="2" borderId="32" xfId="0" applyFont="1" applyFill="1" applyBorder="1" applyAlignment="1">
      <alignment horizontal="center"/>
    </xf>
    <xf numFmtId="164" fontId="2" fillId="2" borderId="5"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38" xfId="7" applyFont="1" applyFill="1" applyBorder="1"/>
    <xf numFmtId="0" fontId="2" fillId="4" borderId="38" xfId="0" applyFont="1" applyFill="1" applyBorder="1"/>
    <xf numFmtId="41" fontId="2" fillId="4" borderId="38" xfId="1" applyNumberFormat="1" applyFont="1" applyFill="1" applyBorder="1"/>
    <xf numFmtId="41" fontId="2" fillId="4" borderId="38" xfId="0" applyNumberFormat="1" applyFont="1" applyFill="1" applyBorder="1"/>
    <xf numFmtId="41" fontId="2" fillId="4" borderId="42" xfId="1" applyNumberFormat="1" applyFont="1" applyFill="1" applyBorder="1"/>
    <xf numFmtId="164" fontId="2" fillId="0" borderId="43" xfId="1" applyNumberFormat="1" applyFont="1" applyFill="1" applyBorder="1" applyAlignment="1">
      <alignment horizontal="left"/>
    </xf>
    <xf numFmtId="9" fontId="2" fillId="2" borderId="43" xfId="7" applyFont="1" applyFill="1" applyBorder="1" applyAlignment="1">
      <alignment horizontal="right"/>
    </xf>
    <xf numFmtId="164" fontId="2" fillId="2" borderId="43" xfId="1" applyNumberFormat="1" applyFont="1" applyFill="1" applyBorder="1" applyAlignment="1">
      <alignment horizontal="left"/>
    </xf>
    <xf numFmtId="41" fontId="2" fillId="0" borderId="43" xfId="1" applyNumberFormat="1" applyFont="1" applyFill="1" applyBorder="1" applyAlignment="1">
      <alignment horizontal="left"/>
    </xf>
    <xf numFmtId="41" fontId="2" fillId="2" borderId="10"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30" xfId="0" applyFont="1" applyFill="1" applyBorder="1" applyAlignment="1">
      <alignment horizontal="center"/>
    </xf>
    <xf numFmtId="0" fontId="2" fillId="0" borderId="5" xfId="0" applyFont="1" applyBorder="1"/>
    <xf numFmtId="0" fontId="8" fillId="2" borderId="0" xfId="0" applyFont="1" applyFill="1" applyAlignment="1">
      <alignment vertical="center" wrapText="1"/>
    </xf>
    <xf numFmtId="0" fontId="8" fillId="2" borderId="30"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47" xfId="0" applyFont="1" applyFill="1" applyBorder="1" applyAlignment="1">
      <alignment vertical="center" wrapText="1"/>
    </xf>
    <xf numFmtId="0" fontId="8" fillId="0" borderId="30" xfId="0" applyFont="1" applyBorder="1" applyAlignment="1">
      <alignment horizontal="center"/>
    </xf>
    <xf numFmtId="164" fontId="2" fillId="10" borderId="48" xfId="1" applyNumberFormat="1" applyFont="1" applyFill="1" applyBorder="1" applyAlignment="1"/>
    <xf numFmtId="164" fontId="2" fillId="0" borderId="48" xfId="1" applyNumberFormat="1" applyFont="1" applyFill="1" applyBorder="1" applyAlignment="1"/>
    <xf numFmtId="3" fontId="8" fillId="0" borderId="30" xfId="0" applyNumberFormat="1" applyFont="1" applyBorder="1" applyAlignment="1">
      <alignment horizontal="center"/>
    </xf>
    <xf numFmtId="164" fontId="2" fillId="0" borderId="36" xfId="1" applyNumberFormat="1" applyFont="1" applyFill="1" applyBorder="1" applyAlignment="1"/>
    <xf numFmtId="0" fontId="8" fillId="2" borderId="50" xfId="0" applyFont="1" applyFill="1" applyBorder="1" applyAlignment="1">
      <alignment horizontal="center"/>
    </xf>
    <xf numFmtId="16" fontId="8" fillId="2" borderId="0" xfId="0" applyNumberFormat="1" applyFont="1" applyFill="1" applyAlignment="1">
      <alignment horizontal="center"/>
    </xf>
    <xf numFmtId="0" fontId="2" fillId="2" borderId="30" xfId="0" applyFont="1" applyFill="1" applyBorder="1"/>
    <xf numFmtId="0" fontId="10" fillId="3" borderId="3" xfId="0" applyFont="1" applyFill="1" applyBorder="1" applyAlignment="1">
      <alignment horizontal="center" vertical="center" wrapText="1"/>
    </xf>
    <xf numFmtId="0" fontId="8" fillId="4" borderId="37" xfId="0" applyFont="1" applyFill="1" applyBorder="1"/>
    <xf numFmtId="41" fontId="2" fillId="4" borderId="38" xfId="0" applyNumberFormat="1" applyFont="1" applyFill="1" applyBorder="1" applyAlignment="1">
      <alignment horizontal="right"/>
    </xf>
    <xf numFmtId="164" fontId="2" fillId="4" borderId="38" xfId="1" applyNumberFormat="1" applyFont="1" applyFill="1" applyBorder="1" applyAlignment="1">
      <alignment horizontal="right"/>
    </xf>
    <xf numFmtId="3" fontId="2" fillId="2" borderId="30" xfId="0" applyNumberFormat="1" applyFont="1" applyFill="1" applyBorder="1"/>
    <xf numFmtId="164" fontId="8" fillId="14" borderId="43" xfId="1" applyNumberFormat="1" applyFont="1" applyFill="1" applyBorder="1" applyAlignment="1">
      <alignment horizontal="left"/>
    </xf>
    <xf numFmtId="164" fontId="2" fillId="14" borderId="43" xfId="1" applyNumberFormat="1" applyFont="1" applyFill="1" applyBorder="1" applyAlignment="1">
      <alignment horizontal="right"/>
    </xf>
    <xf numFmtId="164" fontId="2" fillId="2" borderId="0" xfId="0" applyNumberFormat="1" applyFont="1" applyFill="1"/>
    <xf numFmtId="164" fontId="2" fillId="0" borderId="4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43" xfId="1" applyNumberFormat="1" applyFont="1" applyFill="1" applyBorder="1" applyAlignment="1">
      <alignment horizontal="right"/>
    </xf>
    <xf numFmtId="164" fontId="45" fillId="14" borderId="1" xfId="1" applyNumberFormat="1" applyFont="1" applyFill="1" applyBorder="1" applyAlignment="1">
      <alignment horizontal="right"/>
    </xf>
    <xf numFmtId="164" fontId="8" fillId="14" borderId="1" xfId="1" applyNumberFormat="1" applyFont="1" applyFill="1" applyBorder="1" applyAlignment="1">
      <alignment horizontal="left"/>
    </xf>
    <xf numFmtId="164" fontId="2" fillId="14" borderId="1" xfId="1" applyNumberFormat="1" applyFont="1" applyFill="1" applyBorder="1" applyAlignment="1">
      <alignment horizontal="right"/>
    </xf>
    <xf numFmtId="164" fontId="46"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1" xfId="0" applyFont="1" applyFill="1" applyBorder="1" applyAlignment="1">
      <alignment horizontal="center"/>
    </xf>
    <xf numFmtId="16" fontId="8" fillId="2" borderId="30" xfId="0" applyNumberFormat="1" applyFont="1" applyFill="1" applyBorder="1" applyAlignment="1">
      <alignment horizontal="center"/>
    </xf>
    <xf numFmtId="0" fontId="2" fillId="4" borderId="3" xfId="0" applyFont="1" applyFill="1" applyBorder="1"/>
    <xf numFmtId="41" fontId="2" fillId="12" borderId="1" xfId="1" applyNumberFormat="1" applyFont="1" applyFill="1" applyBorder="1"/>
    <xf numFmtId="41" fontId="2" fillId="12" borderId="1" xfId="0" applyNumberFormat="1" applyFont="1" applyFill="1" applyBorder="1" applyAlignment="1">
      <alignment horizontal="right" vertical="top"/>
    </xf>
    <xf numFmtId="41" fontId="2" fillId="12"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0"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168" fontId="2" fillId="12" borderId="1" xfId="1" applyNumberFormat="1" applyFont="1" applyFill="1" applyBorder="1"/>
    <xf numFmtId="168" fontId="2" fillId="12" borderId="1" xfId="0" applyNumberFormat="1" applyFont="1" applyFill="1" applyBorder="1" applyAlignment="1">
      <alignment horizontal="right" vertical="top"/>
    </xf>
    <xf numFmtId="168" fontId="2" fillId="12" borderId="1" xfId="1" applyNumberFormat="1" applyFont="1" applyFill="1" applyBorder="1" applyAlignment="1">
      <alignment horizontal="right" vertical="top"/>
    </xf>
    <xf numFmtId="168" fontId="2" fillId="0" borderId="1" xfId="1" applyNumberFormat="1" applyFont="1" applyFill="1" applyBorder="1" applyAlignment="1">
      <alignment horizontal="left"/>
    </xf>
    <xf numFmtId="168"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0" xfId="0" applyNumberFormat="1" applyFont="1" applyFill="1" applyBorder="1"/>
    <xf numFmtId="4" fontId="2" fillId="2" borderId="0" xfId="0" applyNumberFormat="1" applyFont="1" applyFill="1"/>
    <xf numFmtId="16" fontId="2" fillId="0" borderId="30" xfId="0" applyNumberFormat="1" applyFont="1" applyBorder="1"/>
    <xf numFmtId="168" fontId="2" fillId="2" borderId="0" xfId="1" applyNumberFormat="1" applyFont="1" applyFill="1" applyBorder="1" applyAlignment="1">
      <alignment horizontal="left"/>
    </xf>
    <xf numFmtId="0" fontId="2" fillId="0" borderId="30"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4" borderId="1" xfId="1" applyNumberFormat="1" applyFont="1" applyFill="1" applyBorder="1" applyAlignment="1">
      <alignment horizontal="left"/>
    </xf>
    <xf numFmtId="0" fontId="2" fillId="10" borderId="53" xfId="0" applyFont="1" applyFill="1" applyBorder="1" applyAlignment="1">
      <alignment horizontal="center" vertical="center"/>
    </xf>
    <xf numFmtId="0" fontId="2" fillId="10" borderId="54" xfId="0" applyFont="1" applyFill="1" applyBorder="1" applyAlignment="1">
      <alignment horizontal="center" vertical="center"/>
    </xf>
    <xf numFmtId="4" fontId="0" fillId="0" borderId="0" xfId="0" applyNumberFormat="1"/>
    <xf numFmtId="0" fontId="10" fillId="3" borderId="34" xfId="0" applyFont="1" applyFill="1" applyBorder="1" applyAlignment="1">
      <alignment horizontal="center" vertical="center" wrapText="1"/>
    </xf>
    <xf numFmtId="16" fontId="10" fillId="3" borderId="9" xfId="0" applyNumberFormat="1" applyFont="1" applyFill="1" applyBorder="1" applyAlignment="1">
      <alignment horizontal="center" vertical="center" wrapText="1"/>
    </xf>
    <xf numFmtId="164" fontId="8" fillId="10" borderId="37" xfId="1" applyNumberFormat="1" applyFont="1" applyFill="1" applyBorder="1" applyAlignment="1">
      <alignment horizontal="left"/>
    </xf>
    <xf numFmtId="164" fontId="8" fillId="10" borderId="38" xfId="1" applyNumberFormat="1" applyFont="1" applyFill="1" applyBorder="1" applyAlignment="1">
      <alignment horizontal="left"/>
    </xf>
    <xf numFmtId="164" fontId="8" fillId="10" borderId="42"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5"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1"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1" xfId="0" applyFont="1" applyBorder="1"/>
    <xf numFmtId="0" fontId="2" fillId="0" borderId="21" xfId="0" applyFont="1" applyBorder="1" applyAlignment="1">
      <alignment horizontal="left"/>
    </xf>
    <xf numFmtId="0" fontId="2" fillId="0" borderId="23" xfId="0" applyFont="1" applyBorder="1"/>
    <xf numFmtId="0" fontId="2" fillId="0" borderId="14" xfId="0" applyFont="1" applyBorder="1"/>
    <xf numFmtId="0" fontId="31" fillId="0" borderId="0" xfId="0" applyFont="1"/>
    <xf numFmtId="0" fontId="25" fillId="15" borderId="35" xfId="0" applyFont="1" applyFill="1" applyBorder="1"/>
    <xf numFmtId="0" fontId="25" fillId="15" borderId="41" xfId="0" applyFont="1" applyFill="1" applyBorder="1"/>
    <xf numFmtId="0" fontId="25" fillId="15" borderId="36" xfId="0" applyFont="1" applyFill="1" applyBorder="1"/>
    <xf numFmtId="0" fontId="25" fillId="16" borderId="41" xfId="0" applyFont="1" applyFill="1" applyBorder="1"/>
    <xf numFmtId="0" fontId="25" fillId="16" borderId="36" xfId="0" applyFont="1" applyFill="1" applyBorder="1"/>
    <xf numFmtId="0" fontId="25" fillId="15" borderId="1" xfId="0" applyFont="1" applyFill="1" applyBorder="1" applyAlignment="1">
      <alignment horizontal="center"/>
    </xf>
    <xf numFmtId="0" fontId="25" fillId="16" borderId="1" xfId="0" applyFont="1" applyFill="1" applyBorder="1" applyAlignment="1">
      <alignment horizontal="center"/>
    </xf>
    <xf numFmtId="0" fontId="25" fillId="0" borderId="1" xfId="0" applyFont="1" applyBorder="1"/>
    <xf numFmtId="171" fontId="48" fillId="2" borderId="1" xfId="1" applyNumberFormat="1" applyFont="1" applyFill="1" applyBorder="1" applyAlignment="1">
      <alignment horizontal="left"/>
    </xf>
    <xf numFmtId="0" fontId="47" fillId="4" borderId="43" xfId="0" applyFont="1" applyFill="1" applyBorder="1"/>
    <xf numFmtId="171" fontId="48" fillId="2" borderId="43" xfId="1" applyNumberFormat="1" applyFont="1" applyFill="1" applyBorder="1" applyAlignment="1">
      <alignment horizontal="left"/>
    </xf>
    <xf numFmtId="0" fontId="16" fillId="0" borderId="0" xfId="0" applyFont="1"/>
    <xf numFmtId="0" fontId="47" fillId="4" borderId="0" xfId="0" applyFont="1" applyFill="1"/>
    <xf numFmtId="0" fontId="25" fillId="4" borderId="0" xfId="0" applyFont="1" applyFill="1"/>
    <xf numFmtId="164" fontId="48" fillId="2" borderId="1" xfId="1" applyNumberFormat="1" applyFont="1" applyFill="1" applyBorder="1" applyAlignment="1">
      <alignment horizontal="left"/>
    </xf>
    <xf numFmtId="164" fontId="48" fillId="2" borderId="23" xfId="1" applyNumberFormat="1" applyFont="1" applyFill="1" applyBorder="1" applyAlignment="1">
      <alignment horizontal="left"/>
    </xf>
    <xf numFmtId="164" fontId="48" fillId="2" borderId="43" xfId="1" applyNumberFormat="1" applyFont="1" applyFill="1" applyBorder="1" applyAlignment="1">
      <alignment horizontal="left"/>
    </xf>
    <xf numFmtId="0" fontId="28" fillId="3" borderId="8" xfId="0" applyFont="1" applyFill="1" applyBorder="1" applyAlignment="1">
      <alignment horizontal="center" vertical="center" wrapText="1"/>
    </xf>
    <xf numFmtId="172" fontId="28" fillId="3" borderId="34" xfId="0" applyNumberFormat="1" applyFont="1" applyFill="1" applyBorder="1" applyAlignment="1">
      <alignment horizontal="center" vertical="center" wrapText="1"/>
    </xf>
    <xf numFmtId="172" fontId="28" fillId="3" borderId="9" xfId="0" applyNumberFormat="1" applyFont="1" applyFill="1" applyBorder="1" applyAlignment="1">
      <alignment horizontal="center" vertical="center" wrapText="1"/>
    </xf>
    <xf numFmtId="172" fontId="28" fillId="17" borderId="56" xfId="0" applyNumberFormat="1" applyFont="1" applyFill="1" applyBorder="1" applyAlignment="1">
      <alignment horizontal="center" vertical="center" wrapText="1"/>
    </xf>
    <xf numFmtId="172" fontId="28" fillId="17" borderId="34" xfId="0" applyNumberFormat="1" applyFont="1" applyFill="1" applyBorder="1" applyAlignment="1">
      <alignment horizontal="center" vertical="center" wrapText="1"/>
    </xf>
    <xf numFmtId="172" fontId="28" fillId="17" borderId="9" xfId="0" applyNumberFormat="1" applyFont="1" applyFill="1" applyBorder="1" applyAlignment="1">
      <alignment horizontal="center" vertical="center" wrapText="1"/>
    </xf>
    <xf numFmtId="164" fontId="31" fillId="14"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41" fontId="6" fillId="2" borderId="36" xfId="1" applyNumberFormat="1" applyFont="1" applyFill="1" applyBorder="1" applyAlignment="1">
      <alignment horizontal="right"/>
    </xf>
    <xf numFmtId="166" fontId="6" fillId="2" borderId="1" xfId="1" applyNumberFormat="1" applyFont="1" applyFill="1" applyBorder="1" applyAlignment="1">
      <alignment horizontal="right"/>
    </xf>
    <xf numFmtId="166" fontId="6" fillId="2" borderId="11" xfId="1" applyNumberFormat="1" applyFont="1" applyFill="1" applyBorder="1" applyAlignment="1">
      <alignment horizontal="right"/>
    </xf>
    <xf numFmtId="166" fontId="6" fillId="2" borderId="36"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1" xfId="1" applyNumberFormat="1" applyFont="1" applyFill="1" applyBorder="1" applyAlignment="1">
      <alignment horizontal="right"/>
    </xf>
    <xf numFmtId="173" fontId="6" fillId="2" borderId="36" xfId="1" applyNumberFormat="1" applyFont="1" applyFill="1" applyBorder="1" applyAlignment="1">
      <alignment horizontal="right"/>
    </xf>
    <xf numFmtId="164" fontId="31" fillId="14" borderId="21" xfId="1" applyNumberFormat="1" applyFont="1" applyFill="1" applyBorder="1" applyAlignment="1">
      <alignment horizontal="left"/>
    </xf>
    <xf numFmtId="171" fontId="6" fillId="2" borderId="23"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7" xfId="1" applyNumberFormat="1" applyFont="1" applyFill="1" applyBorder="1" applyAlignment="1">
      <alignment horizontal="right"/>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164" fontId="31" fillId="14" borderId="12" xfId="1" applyNumberFormat="1" applyFont="1" applyFill="1" applyBorder="1" applyAlignment="1">
      <alignment horizontal="left"/>
    </xf>
    <xf numFmtId="3" fontId="6" fillId="2" borderId="31"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41" fontId="6" fillId="18" borderId="1" xfId="1" applyNumberFormat="1" applyFont="1" applyFill="1" applyBorder="1" applyAlignment="1">
      <alignment horizontal="right"/>
    </xf>
    <xf numFmtId="41" fontId="6" fillId="2" borderId="23" xfId="1" applyNumberFormat="1" applyFont="1" applyFill="1" applyBorder="1" applyAlignment="1">
      <alignment horizontal="right"/>
    </xf>
    <xf numFmtId="164" fontId="31"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36" fillId="0" borderId="0" xfId="0" applyFont="1" applyAlignment="1">
      <alignment horizontal="left"/>
    </xf>
    <xf numFmtId="0" fontId="34" fillId="2" borderId="0" xfId="0" applyFont="1" applyFill="1" applyAlignment="1">
      <alignment horizontal="left" wrapText="1"/>
    </xf>
    <xf numFmtId="0" fontId="35"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0" fontId="34" fillId="2" borderId="0" xfId="0" applyFont="1" applyFill="1" applyAlignment="1">
      <alignment horizontal="left" vertical="center" wrapText="1"/>
    </xf>
    <xf numFmtId="164" fontId="2" fillId="2" borderId="4" xfId="1" applyNumberFormat="1" applyFont="1" applyFill="1" applyBorder="1" applyAlignment="1">
      <alignment horizontal="left" vertical="center"/>
    </xf>
    <xf numFmtId="164" fontId="2" fillId="2" borderId="43" xfId="1" applyNumberFormat="1" applyFont="1" applyFill="1" applyBorder="1" applyAlignment="1">
      <alignment horizontal="left" vertical="center"/>
    </xf>
    <xf numFmtId="0" fontId="8" fillId="0" borderId="0" xfId="0" applyFont="1" applyAlignment="1">
      <alignment horizontal="left" vertical="center"/>
    </xf>
    <xf numFmtId="0" fontId="2" fillId="10" borderId="40" xfId="0" applyFont="1" applyFill="1" applyBorder="1" applyAlignment="1">
      <alignment horizontal="center" vertical="center"/>
    </xf>
    <xf numFmtId="0" fontId="2" fillId="10" borderId="41" xfId="0" applyFont="1" applyFill="1" applyBorder="1" applyAlignment="1">
      <alignment horizontal="center" vertical="center"/>
    </xf>
    <xf numFmtId="0" fontId="2" fillId="10" borderId="44" xfId="0" applyFont="1" applyFill="1" applyBorder="1" applyAlignment="1">
      <alignment horizontal="center" vertical="center"/>
    </xf>
    <xf numFmtId="0" fontId="8" fillId="2" borderId="5" xfId="0" applyFont="1" applyFill="1" applyBorder="1" applyAlignment="1">
      <alignment horizontal="left" vertical="center"/>
    </xf>
    <xf numFmtId="0" fontId="8" fillId="2" borderId="0" xfId="0" applyFont="1" applyFill="1" applyAlignment="1">
      <alignment horizontal="left" vertical="center"/>
    </xf>
    <xf numFmtId="0" fontId="8" fillId="10" borderId="40" xfId="0" applyFont="1" applyFill="1" applyBorder="1" applyAlignment="1">
      <alignment horizontal="center" vertical="center"/>
    </xf>
    <xf numFmtId="0" fontId="8" fillId="10" borderId="41" xfId="0" applyFont="1" applyFill="1" applyBorder="1" applyAlignment="1">
      <alignment horizontal="center" vertical="center"/>
    </xf>
    <xf numFmtId="0" fontId="8" fillId="10" borderId="44" xfId="0" applyFont="1" applyFill="1" applyBorder="1" applyAlignment="1">
      <alignment horizontal="center" vertic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2" fillId="10" borderId="35" xfId="0" applyFont="1" applyFill="1" applyBorder="1" applyAlignment="1">
      <alignment horizontal="center" vertical="center"/>
    </xf>
    <xf numFmtId="0" fontId="2" fillId="10" borderId="36" xfId="0" applyFont="1" applyFill="1" applyBorder="1" applyAlignment="1">
      <alignment horizontal="center" vertical="center"/>
    </xf>
    <xf numFmtId="0" fontId="8" fillId="0" borderId="52" xfId="0" applyFont="1" applyBorder="1" applyAlignment="1">
      <alignment horizontal="left" vertical="center"/>
    </xf>
    <xf numFmtId="0" fontId="8" fillId="0" borderId="46" xfId="0" applyFont="1" applyBorder="1" applyAlignment="1">
      <alignment horizontal="left" vertical="center"/>
    </xf>
    <xf numFmtId="0" fontId="10" fillId="3" borderId="1"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6" xfId="0" applyFont="1" applyFill="1" applyBorder="1" applyAlignment="1">
      <alignment horizontal="center" vertical="center" wrapText="1"/>
    </xf>
    <xf numFmtId="0" fontId="2" fillId="4" borderId="38" xfId="0" applyFont="1" applyFill="1" applyBorder="1" applyAlignment="1">
      <alignment horizontal="left"/>
    </xf>
    <xf numFmtId="0" fontId="2" fillId="4" borderId="49" xfId="0" applyFont="1" applyFill="1" applyBorder="1" applyAlignment="1">
      <alignment horizontal="center"/>
    </xf>
    <xf numFmtId="0" fontId="2" fillId="4" borderId="48" xfId="0" applyFont="1" applyFill="1" applyBorder="1" applyAlignment="1">
      <alignment horizontal="center"/>
    </xf>
    <xf numFmtId="164" fontId="2" fillId="2" borderId="1" xfId="1" applyNumberFormat="1" applyFont="1" applyFill="1" applyBorder="1" applyAlignment="1">
      <alignment horizontal="left"/>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2" borderId="30" xfId="0" applyFont="1" applyFill="1" applyBorder="1" applyAlignment="1">
      <alignment horizontal="left"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2" borderId="1" xfId="0" applyFont="1" applyFill="1" applyBorder="1"/>
    <xf numFmtId="0" fontId="2" fillId="4" borderId="35" xfId="0" applyFont="1" applyFill="1" applyBorder="1" applyAlignment="1">
      <alignment horizontal="left"/>
    </xf>
    <xf numFmtId="0" fontId="2" fillId="4" borderId="36" xfId="0" applyFont="1" applyFill="1" applyBorder="1" applyAlignment="1">
      <alignment horizontal="left"/>
    </xf>
    <xf numFmtId="0" fontId="2" fillId="2" borderId="0" xfId="0" applyFont="1" applyFill="1"/>
    <xf numFmtId="0" fontId="2" fillId="2" borderId="33" xfId="0" applyFont="1" applyFill="1" applyBorder="1"/>
    <xf numFmtId="164" fontId="2" fillId="2" borderId="35" xfId="1" applyNumberFormat="1" applyFont="1" applyFill="1" applyBorder="1" applyAlignment="1">
      <alignment horizontal="left"/>
    </xf>
    <xf numFmtId="164" fontId="2" fillId="2" borderId="36" xfId="1" applyNumberFormat="1" applyFont="1" applyFill="1" applyBorder="1" applyAlignment="1">
      <alignment horizontal="left"/>
    </xf>
    <xf numFmtId="164" fontId="2" fillId="2" borderId="0" xfId="1" applyNumberFormat="1" applyFont="1" applyFill="1" applyBorder="1" applyAlignment="1">
      <alignment horizontal="left"/>
    </xf>
    <xf numFmtId="0" fontId="42" fillId="2" borderId="0" xfId="0" applyFont="1" applyFill="1" applyAlignment="1">
      <alignment horizontal="left" vertical="center"/>
    </xf>
    <xf numFmtId="0" fontId="44" fillId="10" borderId="8" xfId="0" applyFont="1" applyFill="1" applyBorder="1" applyAlignment="1">
      <alignment horizontal="center" vertical="center"/>
    </xf>
    <xf numFmtId="0" fontId="44" fillId="10" borderId="34" xfId="0" applyFont="1" applyFill="1" applyBorder="1" applyAlignment="1">
      <alignment horizontal="center" vertical="center"/>
    </xf>
    <xf numFmtId="0" fontId="44" fillId="10" borderId="9" xfId="0" applyFont="1" applyFill="1" applyBorder="1" applyAlignment="1">
      <alignment horizontal="center" vertical="center"/>
    </xf>
    <xf numFmtId="0" fontId="10" fillId="3" borderId="35"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12" fillId="0" borderId="0" xfId="2" applyFont="1" applyAlignment="1">
      <alignment horizontal="left" vertical="top"/>
    </xf>
    <xf numFmtId="0" fontId="11" fillId="5" borderId="0" xfId="3" applyFont="1" applyFill="1" applyAlignment="1">
      <alignment horizontal="left" vertical="center" wrapText="1"/>
    </xf>
    <xf numFmtId="0" fontId="12" fillId="4" borderId="0" xfId="2" applyFont="1" applyFill="1" applyAlignment="1">
      <alignment horizontal="left" vertical="top"/>
    </xf>
    <xf numFmtId="0" fontId="25" fillId="16" borderId="45" xfId="0" applyFont="1" applyFill="1" applyBorder="1" applyAlignment="1">
      <alignment horizontal="center"/>
    </xf>
    <xf numFmtId="0" fontId="25" fillId="16" borderId="47" xfId="0" applyFont="1" applyFill="1" applyBorder="1" applyAlignment="1">
      <alignment horizontal="center"/>
    </xf>
    <xf numFmtId="0" fontId="25" fillId="15" borderId="45" xfId="0" applyFont="1" applyFill="1" applyBorder="1" applyAlignment="1">
      <alignment horizontal="center"/>
    </xf>
    <xf numFmtId="0" fontId="25" fillId="15" borderId="47" xfId="0" applyFont="1" applyFill="1" applyBorder="1" applyAlignment="1">
      <alignment horizontal="center"/>
    </xf>
    <xf numFmtId="0" fontId="47" fillId="4" borderId="1" xfId="0" applyFont="1" applyFill="1" applyBorder="1" applyAlignment="1">
      <alignment horizontal="center" vertical="center"/>
    </xf>
    <xf numFmtId="0" fontId="47" fillId="10" borderId="1" xfId="0" applyFont="1" applyFill="1" applyBorder="1" applyAlignment="1">
      <alignment horizontal="center" vertical="center"/>
    </xf>
    <xf numFmtId="0" fontId="49" fillId="0" borderId="0" xfId="0" applyFont="1" applyAlignment="1">
      <alignment wrapText="1"/>
    </xf>
    <xf numFmtId="0" fontId="31" fillId="0" borderId="0" xfId="0" applyFont="1" applyAlignment="1">
      <alignment wrapText="1"/>
    </xf>
    <xf numFmtId="0" fontId="26" fillId="4" borderId="0" xfId="2" applyFont="1" applyFill="1" applyAlignment="1">
      <alignment horizontal="left" vertical="top"/>
    </xf>
    <xf numFmtId="0" fontId="28" fillId="3" borderId="1" xfId="4" applyFont="1" applyFill="1" applyBorder="1" applyAlignment="1">
      <alignment horizontal="left" vertical="top" wrapText="1"/>
    </xf>
    <xf numFmtId="3" fontId="28" fillId="3" borderId="1" xfId="1" applyNumberFormat="1" applyFont="1" applyFill="1" applyBorder="1" applyAlignment="1">
      <alignment horizontal="left" vertical="top" wrapText="1"/>
    </xf>
    <xf numFmtId="0" fontId="26" fillId="0" borderId="0" xfId="2" applyFont="1" applyAlignment="1">
      <alignment horizontal="left" vertical="top"/>
    </xf>
    <xf numFmtId="0" fontId="26" fillId="5" borderId="0" xfId="3" applyFont="1" applyFill="1" applyAlignment="1">
      <alignment horizontal="left" vertical="center" wrapText="1"/>
    </xf>
    <xf numFmtId="0" fontId="2" fillId="0" borderId="0" xfId="0" applyFont="1" applyAlignment="1">
      <alignment vertical="top" wrapText="1"/>
    </xf>
    <xf numFmtId="0" fontId="17" fillId="0" borderId="0" xfId="0" applyFont="1" applyAlignment="1">
      <alignment horizontal="left" vertical="center"/>
    </xf>
    <xf numFmtId="0" fontId="21" fillId="7" borderId="25" xfId="0" applyFont="1" applyFill="1" applyBorder="1" applyAlignment="1">
      <alignment vertical="top" wrapText="1"/>
    </xf>
    <xf numFmtId="0" fontId="21" fillId="7" borderId="24" xfId="0" applyFont="1" applyFill="1" applyBorder="1" applyAlignment="1">
      <alignment vertical="top" wrapText="1"/>
    </xf>
    <xf numFmtId="0" fontId="12" fillId="0" borderId="22" xfId="2" applyFont="1" applyBorder="1" applyAlignment="1">
      <alignment horizontal="center" vertical="top"/>
    </xf>
    <xf numFmtId="0" fontId="21" fillId="7" borderId="18" xfId="0" applyFont="1" applyFill="1" applyBorder="1" applyAlignment="1">
      <alignment horizontal="left" vertical="top" wrapText="1"/>
    </xf>
    <xf numFmtId="0" fontId="21" fillId="7" borderId="17" xfId="0" applyFont="1" applyFill="1" applyBorder="1" applyAlignment="1">
      <alignment horizontal="left" vertical="top" wrapText="1"/>
    </xf>
    <xf numFmtId="0" fontId="23" fillId="9" borderId="25" xfId="0" applyFont="1" applyFill="1" applyBorder="1" applyAlignment="1">
      <alignment horizontal="center" vertical="center"/>
    </xf>
    <xf numFmtId="0" fontId="23" fillId="9" borderId="29" xfId="0" applyFont="1" applyFill="1" applyBorder="1" applyAlignment="1">
      <alignment horizontal="center" vertical="center"/>
    </xf>
    <xf numFmtId="0" fontId="23" fillId="9" borderId="28" xfId="0" applyFont="1" applyFill="1" applyBorder="1" applyAlignment="1">
      <alignment horizontal="center"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9" borderId="5" xfId="0" applyFont="1" applyFill="1" applyBorder="1" applyAlignment="1">
      <alignment horizontal="center" vertical="center"/>
    </xf>
    <xf numFmtId="0" fontId="23"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19" fillId="0" borderId="0" xfId="0" applyFont="1" applyAlignment="1">
      <alignment horizontal="left" vertical="center"/>
    </xf>
    <xf numFmtId="0" fontId="6" fillId="2" borderId="3" xfId="0" applyFont="1" applyFill="1" applyBorder="1" applyAlignment="1">
      <alignment horizontal="center" vertical="top" wrapText="1"/>
    </xf>
    <xf numFmtId="0" fontId="6" fillId="0" borderId="3" xfId="0" applyFont="1" applyBorder="1" applyAlignment="1">
      <alignment horizontal="center" vertical="top"/>
    </xf>
    <xf numFmtId="0" fontId="6" fillId="0" borderId="3" xfId="0" applyFont="1" applyBorder="1" applyAlignment="1">
      <alignment horizontal="center" vertical="top" wrapText="1"/>
    </xf>
    <xf numFmtId="0" fontId="25" fillId="0" borderId="12" xfId="0" applyFont="1" applyBorder="1" applyAlignment="1">
      <alignment horizontal="center" vertical="top" wrapText="1"/>
    </xf>
    <xf numFmtId="0" fontId="25" fillId="0" borderId="6" xfId="0" applyFont="1" applyBorder="1" applyAlignment="1">
      <alignment horizontal="center" vertical="top" wrapText="1"/>
    </xf>
    <xf numFmtId="0" fontId="25" fillId="0" borderId="2" xfId="0" applyFont="1" applyBorder="1" applyAlignment="1">
      <alignment horizontal="center" vertical="top" wrapText="1"/>
    </xf>
    <xf numFmtId="0" fontId="25" fillId="0" borderId="12" xfId="0" applyFont="1" applyBorder="1" applyAlignment="1">
      <alignment vertical="top" wrapText="1"/>
    </xf>
    <xf numFmtId="0" fontId="25" fillId="0" borderId="6" xfId="0" applyFont="1" applyBorder="1" applyAlignment="1">
      <alignment vertical="top" wrapText="1"/>
    </xf>
    <xf numFmtId="0" fontId="25" fillId="0" borderId="13" xfId="0" applyFont="1" applyBorder="1" applyAlignment="1">
      <alignment vertical="top" wrapText="1"/>
    </xf>
    <xf numFmtId="0" fontId="6" fillId="0" borderId="3" xfId="0" applyFont="1" applyBorder="1" applyAlignment="1">
      <alignment horizontal="left" vertical="top" wrapText="1"/>
    </xf>
    <xf numFmtId="0" fontId="6" fillId="0" borderId="12" xfId="0" applyFont="1" applyBorder="1" applyAlignment="1">
      <alignment horizontal="center" vertical="top" wrapText="1"/>
    </xf>
    <xf numFmtId="0" fontId="6" fillId="0" borderId="6" xfId="0" applyFont="1" applyBorder="1" applyAlignment="1">
      <alignment horizontal="center" vertical="top" wrapText="1"/>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numFmt numFmtId="19" formatCode="m/d/yyyy"/>
      <alignment horizontal="right" vertical="bottom" textRotation="0" wrapText="0" indent="0" justifyLastLine="0" shrinkToFit="0" readingOrder="0"/>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alignment horizontal="right" vertical="bottom" textRotation="0" wrapText="0" indent="0" justifyLastLine="0" shrinkToFit="0" readingOrder="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numFmt numFmtId="1" formatCode="0"/>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numFmt numFmtId="165" formatCode="00000"/>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3"/>
        <color theme="1"/>
        <name val="Calibri"/>
        <family val="2"/>
        <scheme val="minor"/>
      </font>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5F74FC-5775-4816-9739-F0AD40947A05}" name="Table_Facility_List_Staging_8_26_2013.accdb_11432" displayName="Table_Facility_List_Staging_8_26_2013.accdb_11432" ref="A7:AB116" headerRowDxfId="32" dataDxfId="30" totalsRowDxfId="28" headerRowBorderDxfId="31" tableBorderDxfId="29">
  <autoFilter ref="A7:AB116" xr:uid="{61BD7780-12DE-4870-B406-61B4C7C077E2}"/>
  <tableColumns count="28">
    <tableColumn id="2" xr3:uid="{5B8457A5-DAAF-4F81-86FA-46F7546BA141}" name="Name" dataDxfId="27"/>
    <tableColumn id="3" xr3:uid="{82C8E8F1-72A5-4652-8A92-364ED52AA32D}" name="Address" dataDxfId="26"/>
    <tableColumn id="4" xr3:uid="{43A20B55-C467-4786-AE49-01C094DCF78D}" name="City" dataDxfId="25"/>
    <tableColumn id="6" xr3:uid="{219A8354-82BA-491C-AF8A-940D985A583D}" name="State" dataDxfId="24"/>
    <tableColumn id="7" xr3:uid="{0FB7A9F6-6A13-44A1-B514-E0BDA7096D19}" name="Zip" dataDxfId="23"/>
    <tableColumn id="9" xr3:uid="{C8084FC5-FAA1-486E-9210-34F86E659F77}" name="AOR" dataDxfId="22"/>
    <tableColumn id="12" xr3:uid="{0CF6C8E5-5648-409F-9677-8EA531D1419F}" name="Type Detailed" dataDxfId="21"/>
    <tableColumn id="81" xr3:uid="{7C51DC2D-5C01-4A51-8033-5BE18941933A}" name="Male/Female" dataDxfId="20"/>
    <tableColumn id="43" xr3:uid="{A2A0E306-836B-427A-897C-D405EBAA52BE}" name="FY24 ALOS" dataDxfId="19"/>
    <tableColumn id="67" xr3:uid="{3132B840-2678-47AC-949A-15A4DDD459E0}" name="Level A" dataDxfId="18"/>
    <tableColumn id="68" xr3:uid="{AEF8EB62-FE50-491E-8B89-E5C04CAE7AAD}" name="Level B" dataDxfId="17"/>
    <tableColumn id="69" xr3:uid="{243BB2DF-EF2C-4645-ACDA-BFEEAFECC3A8}" name="Level C" dataDxfId="16"/>
    <tableColumn id="70" xr3:uid="{C6A04D24-A840-46DE-BA7C-85EFD4712A11}" name="Level D" dataDxfId="15"/>
    <tableColumn id="71" xr3:uid="{09A368F2-5E89-498A-B96D-27E36CE7F553}" name="Male Crim" dataDxfId="14"/>
    <tableColumn id="72" xr3:uid="{F893C13E-380E-4257-A30B-EC5F7B850DFE}" name="Male Non-Crim" dataDxfId="13"/>
    <tableColumn id="73" xr3:uid="{A0D0C64A-666D-469B-BE7A-8215E92C1FEA}" name="Female Crim" dataDxfId="12"/>
    <tableColumn id="74" xr3:uid="{8805A2F3-5A98-4C08-9DA1-4EB7EE6182A2}" name="Female Non-Crim" dataDxfId="11"/>
    <tableColumn id="75" xr3:uid="{EC2887E7-CA3F-4178-92FD-B0EBCED22F0C}" name="ICE Threat Level 1" dataDxfId="10"/>
    <tableColumn id="76" xr3:uid="{EAED457F-11A0-4C7F-AC32-CCB9A73D8090}" name="ICE Threat Level 2" dataDxfId="9"/>
    <tableColumn id="77" xr3:uid="{6D2ADCD0-5B6A-458C-AAAD-8A88DE5965EB}" name="ICE Threat Level 3" dataDxfId="8"/>
    <tableColumn id="78" xr3:uid="{2EB6B556-5E29-4DC4-AC45-D697284049CB}" name="No ICE Threat Level" dataDxfId="7"/>
    <tableColumn id="79" xr3:uid="{54BFD7DD-19FD-4075-9FF7-79AF9CCEB866}" name="Mandatory" dataDxfId="6"/>
    <tableColumn id="86" xr3:uid="{D46186E5-A60C-41BE-8D38-6CAB05382298}" name="Guaranteed Minimum" dataDxfId="5"/>
    <tableColumn id="124" xr3:uid="{C4644699-1AAB-488B-8997-8FD65E4DC9E4}" name="Last Inspection Type" dataDxfId="4"/>
    <tableColumn id="10" xr3:uid="{C1C22C8C-A9E0-416B-88BE-0148A2BA3A80}" name="Last Inspection End Date" dataDxfId="3"/>
    <tableColumn id="5" xr3:uid="{A452D3D0-A4C3-4971-B15B-37F30C6F0153}" name="Pending FY25 Inspection" dataDxfId="2"/>
    <tableColumn id="1" xr3:uid="{E0E8D886-3FDD-4BAB-B2F5-91175136AC62}" name="Last Inspection Standard" dataDxfId="1"/>
    <tableColumn id="8" xr3:uid="{2C890102-2BF3-43AD-899C-ECCF17C7AE5B}"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3" sqref="A3"/>
    </sheetView>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dimension ref="A1:X350"/>
  <sheetViews>
    <sheetView zoomScaleNormal="100" workbookViewId="0">
      <selection activeCell="E7" sqref="E7"/>
    </sheetView>
  </sheetViews>
  <sheetFormatPr defaultRowHeight="14.5" x14ac:dyDescent="0.35"/>
  <cols>
    <col min="1" max="1" width="52.26953125" customWidth="1"/>
    <col min="2" max="2" width="16.1796875" customWidth="1"/>
  </cols>
  <sheetData>
    <row r="1" spans="1:6" ht="26" x14ac:dyDescent="0.35">
      <c r="A1" s="371" t="s">
        <v>448</v>
      </c>
      <c r="B1" s="371"/>
      <c r="C1" s="39"/>
      <c r="D1" s="39"/>
      <c r="E1" s="39"/>
      <c r="F1" s="39"/>
    </row>
    <row r="2" spans="1:6" ht="15" thickBot="1" x14ac:dyDescent="0.4">
      <c r="A2" s="442"/>
      <c r="B2" s="442"/>
    </row>
    <row r="3" spans="1:6" ht="83.15" customHeight="1" thickBot="1" x14ac:dyDescent="0.4">
      <c r="A3" s="440" t="s">
        <v>479</v>
      </c>
      <c r="B3" s="441"/>
    </row>
    <row r="4" spans="1:6" x14ac:dyDescent="0.35">
      <c r="A4" s="33" t="s">
        <v>480</v>
      </c>
      <c r="B4" s="32" t="s">
        <v>481</v>
      </c>
    </row>
    <row r="5" spans="1:6" x14ac:dyDescent="0.35">
      <c r="A5" s="31" t="s">
        <v>301</v>
      </c>
      <c r="B5" s="31">
        <v>140</v>
      </c>
    </row>
    <row r="6" spans="1:6" x14ac:dyDescent="0.35">
      <c r="A6" s="31" t="s">
        <v>299</v>
      </c>
      <c r="B6" s="31">
        <v>100</v>
      </c>
    </row>
    <row r="7" spans="1:6" x14ac:dyDescent="0.35">
      <c r="A7" s="31" t="s">
        <v>114</v>
      </c>
      <c r="B7" s="31">
        <v>47</v>
      </c>
    </row>
    <row r="8" spans="1:6" x14ac:dyDescent="0.35">
      <c r="A8" s="31" t="s">
        <v>103</v>
      </c>
      <c r="B8" s="31">
        <v>35</v>
      </c>
    </row>
    <row r="9" spans="1:6" x14ac:dyDescent="0.35">
      <c r="A9" s="31" t="s">
        <v>124</v>
      </c>
      <c r="B9" s="31">
        <v>28</v>
      </c>
    </row>
    <row r="10" spans="1:6" x14ac:dyDescent="0.35">
      <c r="A10" s="31" t="s">
        <v>362</v>
      </c>
      <c r="B10" s="31">
        <v>26</v>
      </c>
    </row>
    <row r="11" spans="1:6" x14ac:dyDescent="0.35">
      <c r="A11" s="31" t="s">
        <v>253</v>
      </c>
      <c r="B11" s="31">
        <v>18</v>
      </c>
    </row>
    <row r="12" spans="1:6" x14ac:dyDescent="0.35">
      <c r="A12" s="31" t="s">
        <v>410</v>
      </c>
      <c r="B12" s="31">
        <v>17</v>
      </c>
    </row>
    <row r="13" spans="1:6" x14ac:dyDescent="0.35">
      <c r="A13" s="31" t="s">
        <v>222</v>
      </c>
      <c r="B13" s="31">
        <v>14</v>
      </c>
    </row>
    <row r="14" spans="1:6" x14ac:dyDescent="0.35">
      <c r="A14" s="31" t="s">
        <v>187</v>
      </c>
      <c r="B14" s="31">
        <v>13</v>
      </c>
    </row>
    <row r="15" spans="1:6" x14ac:dyDescent="0.35">
      <c r="A15" s="31" t="s">
        <v>198</v>
      </c>
      <c r="B15" s="31">
        <v>13</v>
      </c>
    </row>
    <row r="16" spans="1:6" x14ac:dyDescent="0.35">
      <c r="A16" s="31" t="s">
        <v>308</v>
      </c>
      <c r="B16" s="31">
        <v>12</v>
      </c>
    </row>
    <row r="17" spans="1:2" x14ac:dyDescent="0.35">
      <c r="A17" s="31" t="s">
        <v>365</v>
      </c>
      <c r="B17" s="31">
        <v>11</v>
      </c>
    </row>
    <row r="18" spans="1:2" x14ac:dyDescent="0.35">
      <c r="A18" s="31" t="s">
        <v>211</v>
      </c>
      <c r="B18" s="31">
        <v>11</v>
      </c>
    </row>
    <row r="19" spans="1:2" x14ac:dyDescent="0.35">
      <c r="A19" s="31" t="s">
        <v>281</v>
      </c>
      <c r="B19" s="31">
        <v>11</v>
      </c>
    </row>
    <row r="20" spans="1:2" x14ac:dyDescent="0.35">
      <c r="A20" s="31" t="s">
        <v>178</v>
      </c>
      <c r="B20" s="31">
        <v>9</v>
      </c>
    </row>
    <row r="21" spans="1:2" x14ac:dyDescent="0.35">
      <c r="A21" s="31" t="s">
        <v>417</v>
      </c>
      <c r="B21" s="31">
        <v>9</v>
      </c>
    </row>
    <row r="22" spans="1:2" x14ac:dyDescent="0.35">
      <c r="A22" s="31" t="s">
        <v>119</v>
      </c>
      <c r="B22" s="31">
        <v>9</v>
      </c>
    </row>
    <row r="23" spans="1:2" x14ac:dyDescent="0.35">
      <c r="A23" s="31" t="s">
        <v>166</v>
      </c>
      <c r="B23" s="31">
        <v>8</v>
      </c>
    </row>
    <row r="24" spans="1:2" x14ac:dyDescent="0.35">
      <c r="A24" s="31" t="s">
        <v>441</v>
      </c>
      <c r="B24" s="31">
        <v>8</v>
      </c>
    </row>
    <row r="25" spans="1:2" x14ac:dyDescent="0.35">
      <c r="A25" s="31" t="s">
        <v>204</v>
      </c>
      <c r="B25" s="31">
        <v>7</v>
      </c>
    </row>
    <row r="26" spans="1:2" x14ac:dyDescent="0.35">
      <c r="A26" s="31" t="s">
        <v>90</v>
      </c>
      <c r="B26" s="31">
        <v>6</v>
      </c>
    </row>
    <row r="27" spans="1:2" x14ac:dyDescent="0.35">
      <c r="A27" s="31" t="s">
        <v>304</v>
      </c>
      <c r="B27" s="31">
        <v>5</v>
      </c>
    </row>
    <row r="28" spans="1:2" x14ac:dyDescent="0.35">
      <c r="A28" s="31" t="s">
        <v>207</v>
      </c>
      <c r="B28" s="31">
        <v>5</v>
      </c>
    </row>
    <row r="29" spans="1:2" x14ac:dyDescent="0.35">
      <c r="A29" s="31" t="s">
        <v>339</v>
      </c>
      <c r="B29" s="31">
        <v>5</v>
      </c>
    </row>
    <row r="30" spans="1:2" x14ac:dyDescent="0.35">
      <c r="A30" s="31" t="s">
        <v>326</v>
      </c>
      <c r="B30" s="31">
        <v>5</v>
      </c>
    </row>
    <row r="31" spans="1:2" x14ac:dyDescent="0.35">
      <c r="A31" s="31" t="s">
        <v>237</v>
      </c>
      <c r="B31" s="31">
        <v>4</v>
      </c>
    </row>
    <row r="32" spans="1:2" x14ac:dyDescent="0.35">
      <c r="A32" s="31" t="s">
        <v>80</v>
      </c>
      <c r="B32" s="31">
        <v>4</v>
      </c>
    </row>
    <row r="33" spans="1:2" x14ac:dyDescent="0.35">
      <c r="A33" s="31" t="s">
        <v>342</v>
      </c>
      <c r="B33" s="31">
        <v>3</v>
      </c>
    </row>
    <row r="34" spans="1:2" x14ac:dyDescent="0.35">
      <c r="A34" s="31" t="s">
        <v>427</v>
      </c>
      <c r="B34" s="31">
        <v>3</v>
      </c>
    </row>
    <row r="35" spans="1:2" x14ac:dyDescent="0.35">
      <c r="A35" s="31" t="s">
        <v>134</v>
      </c>
      <c r="B35" s="31">
        <v>3</v>
      </c>
    </row>
    <row r="36" spans="1:2" x14ac:dyDescent="0.35">
      <c r="A36" s="31" t="s">
        <v>95</v>
      </c>
      <c r="B36" s="31">
        <v>3</v>
      </c>
    </row>
    <row r="37" spans="1:2" x14ac:dyDescent="0.35">
      <c r="A37" s="31" t="s">
        <v>69</v>
      </c>
      <c r="B37" s="31">
        <v>2</v>
      </c>
    </row>
    <row r="38" spans="1:2" x14ac:dyDescent="0.35">
      <c r="A38" s="31" t="s">
        <v>143</v>
      </c>
      <c r="B38" s="31">
        <v>2</v>
      </c>
    </row>
    <row r="39" spans="1:2" x14ac:dyDescent="0.35">
      <c r="A39" s="31" t="s">
        <v>482</v>
      </c>
      <c r="B39" s="31">
        <v>2</v>
      </c>
    </row>
    <row r="40" spans="1:2" x14ac:dyDescent="0.35">
      <c r="A40" s="31" t="s">
        <v>206</v>
      </c>
      <c r="B40" s="31">
        <v>2</v>
      </c>
    </row>
    <row r="41" spans="1:2" x14ac:dyDescent="0.35">
      <c r="A41" s="31" t="s">
        <v>483</v>
      </c>
      <c r="B41" s="31">
        <v>2</v>
      </c>
    </row>
    <row r="42" spans="1:2" x14ac:dyDescent="0.35">
      <c r="A42" s="31" t="s">
        <v>246</v>
      </c>
      <c r="B42" s="31">
        <v>2</v>
      </c>
    </row>
    <row r="43" spans="1:2" x14ac:dyDescent="0.35">
      <c r="A43" s="31" t="s">
        <v>127</v>
      </c>
      <c r="B43" s="31">
        <v>2</v>
      </c>
    </row>
    <row r="44" spans="1:2" x14ac:dyDescent="0.35">
      <c r="A44" s="31" t="s">
        <v>370</v>
      </c>
      <c r="B44" s="31">
        <v>1</v>
      </c>
    </row>
    <row r="45" spans="1:2" x14ac:dyDescent="0.35">
      <c r="A45" s="31" t="s">
        <v>284</v>
      </c>
      <c r="B45" s="31">
        <v>1</v>
      </c>
    </row>
    <row r="46" spans="1:2" x14ac:dyDescent="0.35">
      <c r="A46" s="31" t="s">
        <v>139</v>
      </c>
      <c r="B46" s="31">
        <v>1</v>
      </c>
    </row>
    <row r="47" spans="1:2" x14ac:dyDescent="0.35">
      <c r="A47" s="31" t="s">
        <v>368</v>
      </c>
      <c r="B47" s="31">
        <v>1</v>
      </c>
    </row>
    <row r="48" spans="1:2" x14ac:dyDescent="0.35">
      <c r="A48" s="31" t="s">
        <v>293</v>
      </c>
      <c r="B48" s="31">
        <v>1</v>
      </c>
    </row>
    <row r="49" spans="1:2" x14ac:dyDescent="0.35">
      <c r="A49" s="31" t="s">
        <v>397</v>
      </c>
      <c r="B49" s="31">
        <v>1</v>
      </c>
    </row>
    <row r="50" spans="1:2" x14ac:dyDescent="0.35">
      <c r="A50" s="31" t="s">
        <v>348</v>
      </c>
      <c r="B50" s="31">
        <v>1</v>
      </c>
    </row>
    <row r="51" spans="1:2" x14ac:dyDescent="0.35">
      <c r="A51" s="31" t="s">
        <v>407</v>
      </c>
      <c r="B51" s="31">
        <v>1</v>
      </c>
    </row>
    <row r="52" spans="1:2" x14ac:dyDescent="0.35">
      <c r="A52" s="31" t="s">
        <v>180</v>
      </c>
      <c r="B52" s="31">
        <v>1</v>
      </c>
    </row>
    <row r="53" spans="1:2" x14ac:dyDescent="0.35">
      <c r="A53" s="31" t="s">
        <v>263</v>
      </c>
      <c r="B53" s="31">
        <v>1</v>
      </c>
    </row>
    <row r="54" spans="1:2" x14ac:dyDescent="0.35">
      <c r="A54" s="31" t="s">
        <v>213</v>
      </c>
      <c r="B54" s="31">
        <v>1</v>
      </c>
    </row>
    <row r="55" spans="1:2" x14ac:dyDescent="0.35">
      <c r="A55" s="31" t="s">
        <v>484</v>
      </c>
      <c r="B55" s="31">
        <v>1</v>
      </c>
    </row>
    <row r="56" spans="1:2" x14ac:dyDescent="0.35">
      <c r="A56" s="31" t="s">
        <v>420</v>
      </c>
      <c r="B56" s="31">
        <v>1</v>
      </c>
    </row>
    <row r="57" spans="1:2" x14ac:dyDescent="0.35">
      <c r="A57" s="31" t="s">
        <v>317</v>
      </c>
      <c r="B57" s="31">
        <v>1</v>
      </c>
    </row>
    <row r="58" spans="1:2" x14ac:dyDescent="0.35">
      <c r="A58" s="34" t="s">
        <v>485</v>
      </c>
      <c r="B58" s="34">
        <v>620</v>
      </c>
    </row>
    <row r="60" spans="1:2" ht="15" thickBot="1" x14ac:dyDescent="0.4"/>
    <row r="61" spans="1:2" ht="15.65" customHeight="1" thickBot="1" x14ac:dyDescent="0.4">
      <c r="A61" s="440" t="s">
        <v>486</v>
      </c>
      <c r="B61" s="441"/>
    </row>
    <row r="62" spans="1:2" x14ac:dyDescent="0.35">
      <c r="A62" s="33" t="s">
        <v>480</v>
      </c>
      <c r="B62" s="32" t="s">
        <v>481</v>
      </c>
    </row>
    <row r="63" spans="1:2" x14ac:dyDescent="0.35">
      <c r="A63" s="31" t="s">
        <v>301</v>
      </c>
      <c r="B63" s="31">
        <v>152</v>
      </c>
    </row>
    <row r="64" spans="1:2" x14ac:dyDescent="0.35">
      <c r="A64" s="31" t="s">
        <v>299</v>
      </c>
      <c r="B64" s="31">
        <v>82</v>
      </c>
    </row>
    <row r="65" spans="1:2" x14ac:dyDescent="0.35">
      <c r="A65" s="31" t="s">
        <v>103</v>
      </c>
      <c r="B65" s="31">
        <v>35</v>
      </c>
    </row>
    <row r="66" spans="1:2" x14ac:dyDescent="0.35">
      <c r="A66" s="31" t="s">
        <v>124</v>
      </c>
      <c r="B66" s="31">
        <v>29</v>
      </c>
    </row>
    <row r="67" spans="1:2" x14ac:dyDescent="0.35">
      <c r="A67" s="31" t="s">
        <v>362</v>
      </c>
      <c r="B67" s="31">
        <v>27</v>
      </c>
    </row>
    <row r="68" spans="1:2" x14ac:dyDescent="0.35">
      <c r="A68" s="31" t="s">
        <v>114</v>
      </c>
      <c r="B68" s="31">
        <v>22</v>
      </c>
    </row>
    <row r="69" spans="1:2" x14ac:dyDescent="0.35">
      <c r="A69" s="31" t="s">
        <v>281</v>
      </c>
      <c r="B69" s="31">
        <v>20</v>
      </c>
    </row>
    <row r="70" spans="1:2" x14ac:dyDescent="0.35">
      <c r="A70" s="31" t="s">
        <v>187</v>
      </c>
      <c r="B70" s="31">
        <v>15</v>
      </c>
    </row>
    <row r="71" spans="1:2" x14ac:dyDescent="0.35">
      <c r="A71" s="31" t="s">
        <v>410</v>
      </c>
      <c r="B71" s="31">
        <v>14</v>
      </c>
    </row>
    <row r="72" spans="1:2" x14ac:dyDescent="0.35">
      <c r="A72" s="31" t="s">
        <v>204</v>
      </c>
      <c r="B72" s="31">
        <v>12</v>
      </c>
    </row>
    <row r="73" spans="1:2" x14ac:dyDescent="0.35">
      <c r="A73" s="31" t="s">
        <v>487</v>
      </c>
      <c r="B73" s="31">
        <v>12</v>
      </c>
    </row>
    <row r="74" spans="1:2" x14ac:dyDescent="0.35">
      <c r="A74" s="31" t="s">
        <v>198</v>
      </c>
      <c r="B74" s="31">
        <v>12</v>
      </c>
    </row>
    <row r="75" spans="1:2" x14ac:dyDescent="0.35">
      <c r="A75" s="31" t="s">
        <v>253</v>
      </c>
      <c r="B75" s="31">
        <v>12</v>
      </c>
    </row>
    <row r="76" spans="1:2" x14ac:dyDescent="0.35">
      <c r="A76" s="31" t="s">
        <v>304</v>
      </c>
      <c r="B76" s="31">
        <v>11</v>
      </c>
    </row>
    <row r="77" spans="1:2" x14ac:dyDescent="0.35">
      <c r="A77" s="31" t="s">
        <v>211</v>
      </c>
      <c r="B77" s="31">
        <v>11</v>
      </c>
    </row>
    <row r="78" spans="1:2" x14ac:dyDescent="0.35">
      <c r="A78" s="31" t="s">
        <v>365</v>
      </c>
      <c r="B78" s="31">
        <v>10</v>
      </c>
    </row>
    <row r="79" spans="1:2" x14ac:dyDescent="0.35">
      <c r="A79" s="31" t="s">
        <v>222</v>
      </c>
      <c r="B79" s="31">
        <v>10</v>
      </c>
    </row>
    <row r="80" spans="1:2" x14ac:dyDescent="0.35">
      <c r="A80" s="31" t="s">
        <v>441</v>
      </c>
      <c r="B80" s="31">
        <v>9</v>
      </c>
    </row>
    <row r="81" spans="1:2" x14ac:dyDescent="0.35">
      <c r="A81" s="31" t="s">
        <v>80</v>
      </c>
      <c r="B81" s="31">
        <v>7</v>
      </c>
    </row>
    <row r="82" spans="1:2" x14ac:dyDescent="0.35">
      <c r="A82" s="31" t="s">
        <v>166</v>
      </c>
      <c r="B82" s="31">
        <v>7</v>
      </c>
    </row>
    <row r="83" spans="1:2" x14ac:dyDescent="0.35">
      <c r="A83" s="31" t="s">
        <v>237</v>
      </c>
      <c r="B83" s="31">
        <v>6</v>
      </c>
    </row>
    <row r="84" spans="1:2" x14ac:dyDescent="0.35">
      <c r="A84" s="31" t="s">
        <v>90</v>
      </c>
      <c r="B84" s="31">
        <v>6</v>
      </c>
    </row>
    <row r="85" spans="1:2" x14ac:dyDescent="0.35">
      <c r="A85" s="31" t="s">
        <v>178</v>
      </c>
      <c r="B85" s="31">
        <v>5</v>
      </c>
    </row>
    <row r="86" spans="1:2" x14ac:dyDescent="0.35">
      <c r="A86" s="31" t="s">
        <v>207</v>
      </c>
      <c r="B86" s="31">
        <v>5</v>
      </c>
    </row>
    <row r="87" spans="1:2" x14ac:dyDescent="0.35">
      <c r="A87" s="31" t="s">
        <v>326</v>
      </c>
      <c r="B87" s="31">
        <v>5</v>
      </c>
    </row>
    <row r="88" spans="1:2" x14ac:dyDescent="0.35">
      <c r="A88" s="31" t="s">
        <v>95</v>
      </c>
      <c r="B88" s="31">
        <v>4</v>
      </c>
    </row>
    <row r="89" spans="1:2" x14ac:dyDescent="0.35">
      <c r="A89" s="31" t="s">
        <v>263</v>
      </c>
      <c r="B89" s="31">
        <v>4</v>
      </c>
    </row>
    <row r="90" spans="1:2" x14ac:dyDescent="0.35">
      <c r="A90" s="31" t="s">
        <v>427</v>
      </c>
      <c r="B90" s="31">
        <v>3</v>
      </c>
    </row>
    <row r="91" spans="1:2" x14ac:dyDescent="0.35">
      <c r="A91" s="31" t="s">
        <v>246</v>
      </c>
      <c r="B91" s="31">
        <v>3</v>
      </c>
    </row>
    <row r="92" spans="1:2" x14ac:dyDescent="0.35">
      <c r="A92" s="31" t="s">
        <v>420</v>
      </c>
      <c r="B92" s="31">
        <v>3</v>
      </c>
    </row>
    <row r="93" spans="1:2" x14ac:dyDescent="0.35">
      <c r="A93" s="31" t="s">
        <v>119</v>
      </c>
      <c r="B93" s="31">
        <v>3</v>
      </c>
    </row>
    <row r="94" spans="1:2" x14ac:dyDescent="0.35">
      <c r="A94" s="31" t="s">
        <v>206</v>
      </c>
      <c r="B94" s="31">
        <v>3</v>
      </c>
    </row>
    <row r="95" spans="1:2" x14ac:dyDescent="0.35">
      <c r="A95" s="31" t="s">
        <v>342</v>
      </c>
      <c r="B95" s="31">
        <v>3</v>
      </c>
    </row>
    <row r="96" spans="1:2" x14ac:dyDescent="0.35">
      <c r="A96" s="31" t="s">
        <v>482</v>
      </c>
      <c r="B96" s="31">
        <v>2</v>
      </c>
    </row>
    <row r="97" spans="1:2" x14ac:dyDescent="0.35">
      <c r="A97" s="31" t="s">
        <v>397</v>
      </c>
      <c r="B97" s="31">
        <v>2</v>
      </c>
    </row>
    <row r="98" spans="1:2" x14ac:dyDescent="0.35">
      <c r="A98" s="31" t="s">
        <v>127</v>
      </c>
      <c r="B98" s="31">
        <v>2</v>
      </c>
    </row>
    <row r="99" spans="1:2" x14ac:dyDescent="0.35">
      <c r="A99" s="31" t="s">
        <v>317</v>
      </c>
      <c r="B99" s="31">
        <v>2</v>
      </c>
    </row>
    <row r="100" spans="1:2" x14ac:dyDescent="0.35">
      <c r="A100" s="31" t="s">
        <v>417</v>
      </c>
      <c r="B100" s="31">
        <v>2</v>
      </c>
    </row>
    <row r="101" spans="1:2" x14ac:dyDescent="0.35">
      <c r="A101" s="31" t="s">
        <v>483</v>
      </c>
      <c r="B101" s="31">
        <v>2</v>
      </c>
    </row>
    <row r="102" spans="1:2" x14ac:dyDescent="0.35">
      <c r="A102" s="31" t="s">
        <v>69</v>
      </c>
      <c r="B102" s="31">
        <v>2</v>
      </c>
    </row>
    <row r="103" spans="1:2" x14ac:dyDescent="0.35">
      <c r="A103" s="31" t="s">
        <v>293</v>
      </c>
      <c r="B103" s="31">
        <v>2</v>
      </c>
    </row>
    <row r="104" spans="1:2" x14ac:dyDescent="0.35">
      <c r="A104" s="31" t="s">
        <v>134</v>
      </c>
      <c r="B104" s="31">
        <v>1</v>
      </c>
    </row>
    <row r="105" spans="1:2" x14ac:dyDescent="0.35">
      <c r="A105" s="31" t="s">
        <v>348</v>
      </c>
      <c r="B105" s="31">
        <v>1</v>
      </c>
    </row>
    <row r="106" spans="1:2" x14ac:dyDescent="0.35">
      <c r="A106" s="31" t="s">
        <v>77</v>
      </c>
      <c r="B106" s="31">
        <v>1</v>
      </c>
    </row>
    <row r="107" spans="1:2" x14ac:dyDescent="0.35">
      <c r="A107" s="31" t="s">
        <v>339</v>
      </c>
      <c r="B107" s="31">
        <v>1</v>
      </c>
    </row>
    <row r="108" spans="1:2" x14ac:dyDescent="0.35">
      <c r="A108" s="31" t="s">
        <v>484</v>
      </c>
      <c r="B108" s="31">
        <v>1</v>
      </c>
    </row>
    <row r="109" spans="1:2" x14ac:dyDescent="0.35">
      <c r="A109" s="31" t="s">
        <v>272</v>
      </c>
      <c r="B109" s="31">
        <v>1</v>
      </c>
    </row>
    <row r="110" spans="1:2" x14ac:dyDescent="0.35">
      <c r="A110" s="31" t="s">
        <v>143</v>
      </c>
      <c r="B110" s="31">
        <v>1</v>
      </c>
    </row>
    <row r="111" spans="1:2" x14ac:dyDescent="0.35">
      <c r="A111" s="31" t="s">
        <v>407</v>
      </c>
      <c r="B111" s="31">
        <v>1</v>
      </c>
    </row>
    <row r="112" spans="1:2" x14ac:dyDescent="0.35">
      <c r="A112" s="31" t="s">
        <v>180</v>
      </c>
      <c r="B112" s="31">
        <v>1</v>
      </c>
    </row>
    <row r="113" spans="1:2" x14ac:dyDescent="0.35">
      <c r="A113" s="31" t="s">
        <v>139</v>
      </c>
      <c r="B113" s="31">
        <v>1</v>
      </c>
    </row>
    <row r="114" spans="1:2" x14ac:dyDescent="0.35">
      <c r="A114" s="31" t="s">
        <v>368</v>
      </c>
      <c r="B114" s="31">
        <v>1</v>
      </c>
    </row>
    <row r="115" spans="1:2" x14ac:dyDescent="0.35">
      <c r="A115" s="34" t="s">
        <v>485</v>
      </c>
      <c r="B115" s="34">
        <v>589</v>
      </c>
    </row>
    <row r="117" spans="1:2" ht="15" thickBot="1" x14ac:dyDescent="0.4"/>
    <row r="118" spans="1:2" ht="15" thickBot="1" x14ac:dyDescent="0.4">
      <c r="A118" s="443" t="s">
        <v>488</v>
      </c>
      <c r="B118" s="444"/>
    </row>
    <row r="119" spans="1:2" x14ac:dyDescent="0.35">
      <c r="A119" s="33" t="s">
        <v>480</v>
      </c>
      <c r="B119" s="32" t="s">
        <v>481</v>
      </c>
    </row>
    <row r="120" spans="1:2" x14ac:dyDescent="0.35">
      <c r="A120" s="31" t="s">
        <v>301</v>
      </c>
      <c r="B120" s="31">
        <v>132</v>
      </c>
    </row>
    <row r="121" spans="1:2" x14ac:dyDescent="0.35">
      <c r="A121" s="31" t="s">
        <v>489</v>
      </c>
      <c r="B121" s="31">
        <v>60</v>
      </c>
    </row>
    <row r="122" spans="1:2" x14ac:dyDescent="0.35">
      <c r="A122" s="31" t="s">
        <v>103</v>
      </c>
      <c r="B122" s="31">
        <v>33</v>
      </c>
    </row>
    <row r="123" spans="1:2" x14ac:dyDescent="0.35">
      <c r="A123" s="31" t="s">
        <v>124</v>
      </c>
      <c r="B123" s="31">
        <v>26</v>
      </c>
    </row>
    <row r="124" spans="1:2" x14ac:dyDescent="0.35">
      <c r="A124" s="31" t="s">
        <v>281</v>
      </c>
      <c r="B124" s="31">
        <v>24</v>
      </c>
    </row>
    <row r="125" spans="1:2" x14ac:dyDescent="0.35">
      <c r="A125" s="31" t="s">
        <v>114</v>
      </c>
      <c r="B125" s="31">
        <v>22</v>
      </c>
    </row>
    <row r="126" spans="1:2" x14ac:dyDescent="0.35">
      <c r="A126" s="31" t="s">
        <v>441</v>
      </c>
      <c r="B126" s="31">
        <v>18</v>
      </c>
    </row>
    <row r="127" spans="1:2" x14ac:dyDescent="0.35">
      <c r="A127" s="31" t="s">
        <v>198</v>
      </c>
      <c r="B127" s="31">
        <v>18</v>
      </c>
    </row>
    <row r="128" spans="1:2" x14ac:dyDescent="0.35">
      <c r="A128" s="31" t="s">
        <v>362</v>
      </c>
      <c r="B128" s="31">
        <v>13</v>
      </c>
    </row>
    <row r="129" spans="1:2" x14ac:dyDescent="0.35">
      <c r="A129" s="31" t="s">
        <v>490</v>
      </c>
      <c r="B129" s="31">
        <v>13</v>
      </c>
    </row>
    <row r="130" spans="1:2" x14ac:dyDescent="0.35">
      <c r="A130" s="31" t="s">
        <v>253</v>
      </c>
      <c r="B130" s="31">
        <v>12</v>
      </c>
    </row>
    <row r="131" spans="1:2" x14ac:dyDescent="0.35">
      <c r="A131" s="31" t="s">
        <v>187</v>
      </c>
      <c r="B131" s="31">
        <v>12</v>
      </c>
    </row>
    <row r="132" spans="1:2" x14ac:dyDescent="0.35">
      <c r="A132" s="31" t="s">
        <v>211</v>
      </c>
      <c r="B132" s="31">
        <v>12</v>
      </c>
    </row>
    <row r="133" spans="1:2" x14ac:dyDescent="0.35">
      <c r="A133" s="31" t="s">
        <v>304</v>
      </c>
      <c r="B133" s="31">
        <v>11</v>
      </c>
    </row>
    <row r="134" spans="1:2" x14ac:dyDescent="0.35">
      <c r="A134" s="31" t="s">
        <v>487</v>
      </c>
      <c r="B134" s="31">
        <v>10</v>
      </c>
    </row>
    <row r="135" spans="1:2" x14ac:dyDescent="0.35">
      <c r="A135" s="31" t="s">
        <v>80</v>
      </c>
      <c r="B135" s="31">
        <v>10</v>
      </c>
    </row>
    <row r="136" spans="1:2" x14ac:dyDescent="0.35">
      <c r="A136" s="31" t="s">
        <v>204</v>
      </c>
      <c r="B136" s="31">
        <v>9</v>
      </c>
    </row>
    <row r="137" spans="1:2" x14ac:dyDescent="0.35">
      <c r="A137" s="31" t="s">
        <v>410</v>
      </c>
      <c r="B137" s="31">
        <v>9</v>
      </c>
    </row>
    <row r="138" spans="1:2" x14ac:dyDescent="0.35">
      <c r="A138" s="31" t="s">
        <v>222</v>
      </c>
      <c r="B138" s="31">
        <v>8</v>
      </c>
    </row>
    <row r="139" spans="1:2" x14ac:dyDescent="0.35">
      <c r="A139" s="31" t="s">
        <v>178</v>
      </c>
      <c r="B139" s="31">
        <v>8</v>
      </c>
    </row>
    <row r="140" spans="1:2" x14ac:dyDescent="0.35">
      <c r="A140" s="31" t="s">
        <v>166</v>
      </c>
      <c r="B140" s="31">
        <v>7</v>
      </c>
    </row>
    <row r="141" spans="1:2" x14ac:dyDescent="0.35">
      <c r="A141" s="31" t="s">
        <v>90</v>
      </c>
      <c r="B141" s="31">
        <v>6</v>
      </c>
    </row>
    <row r="142" spans="1:2" x14ac:dyDescent="0.35">
      <c r="A142" s="31" t="s">
        <v>207</v>
      </c>
      <c r="B142" s="31">
        <v>6</v>
      </c>
    </row>
    <row r="143" spans="1:2" x14ac:dyDescent="0.35">
      <c r="A143" s="31" t="s">
        <v>326</v>
      </c>
      <c r="B143" s="31">
        <v>5</v>
      </c>
    </row>
    <row r="144" spans="1:2" x14ac:dyDescent="0.35">
      <c r="A144" s="31" t="s">
        <v>237</v>
      </c>
      <c r="B144" s="31">
        <v>5</v>
      </c>
    </row>
    <row r="145" spans="1:2" x14ac:dyDescent="0.35">
      <c r="A145" s="31" t="s">
        <v>95</v>
      </c>
      <c r="B145" s="31">
        <v>4</v>
      </c>
    </row>
    <row r="146" spans="1:2" x14ac:dyDescent="0.35">
      <c r="A146" s="31" t="s">
        <v>119</v>
      </c>
      <c r="B146" s="31">
        <v>4</v>
      </c>
    </row>
    <row r="147" spans="1:2" x14ac:dyDescent="0.35">
      <c r="A147" s="31" t="s">
        <v>491</v>
      </c>
      <c r="B147" s="31">
        <v>4</v>
      </c>
    </row>
    <row r="148" spans="1:2" x14ac:dyDescent="0.35">
      <c r="A148" s="31" t="s">
        <v>427</v>
      </c>
      <c r="B148" s="31">
        <v>3</v>
      </c>
    </row>
    <row r="149" spans="1:2" x14ac:dyDescent="0.35">
      <c r="A149" s="31" t="s">
        <v>246</v>
      </c>
      <c r="B149" s="31">
        <v>3</v>
      </c>
    </row>
    <row r="150" spans="1:2" x14ac:dyDescent="0.35">
      <c r="A150" s="31" t="s">
        <v>206</v>
      </c>
      <c r="B150" s="31">
        <v>3</v>
      </c>
    </row>
    <row r="151" spans="1:2" x14ac:dyDescent="0.35">
      <c r="A151" s="31" t="s">
        <v>342</v>
      </c>
      <c r="B151" s="31">
        <v>3</v>
      </c>
    </row>
    <row r="152" spans="1:2" x14ac:dyDescent="0.35">
      <c r="A152" s="31" t="s">
        <v>482</v>
      </c>
      <c r="B152" s="31">
        <v>2</v>
      </c>
    </row>
    <row r="153" spans="1:2" x14ac:dyDescent="0.35">
      <c r="A153" s="31" t="s">
        <v>109</v>
      </c>
      <c r="B153" s="31">
        <v>2</v>
      </c>
    </row>
    <row r="154" spans="1:2" x14ac:dyDescent="0.35">
      <c r="A154" s="31" t="s">
        <v>397</v>
      </c>
      <c r="B154" s="31">
        <v>2</v>
      </c>
    </row>
    <row r="155" spans="1:2" x14ac:dyDescent="0.35">
      <c r="A155" s="31" t="s">
        <v>69</v>
      </c>
      <c r="B155" s="31">
        <v>2</v>
      </c>
    </row>
    <row r="156" spans="1:2" x14ac:dyDescent="0.35">
      <c r="A156" s="31" t="s">
        <v>190</v>
      </c>
      <c r="B156" s="31">
        <v>2</v>
      </c>
    </row>
    <row r="157" spans="1:2" x14ac:dyDescent="0.35">
      <c r="A157" s="31" t="s">
        <v>492</v>
      </c>
      <c r="B157" s="31">
        <v>2</v>
      </c>
    </row>
    <row r="158" spans="1:2" x14ac:dyDescent="0.35">
      <c r="A158" s="31" t="s">
        <v>483</v>
      </c>
      <c r="B158" s="31">
        <v>2</v>
      </c>
    </row>
    <row r="159" spans="1:2" x14ac:dyDescent="0.35">
      <c r="A159" s="31" t="s">
        <v>493</v>
      </c>
      <c r="B159" s="31">
        <v>2</v>
      </c>
    </row>
    <row r="160" spans="1:2" x14ac:dyDescent="0.35">
      <c r="A160" s="31" t="s">
        <v>494</v>
      </c>
      <c r="B160" s="31">
        <v>1</v>
      </c>
    </row>
    <row r="161" spans="1:2" x14ac:dyDescent="0.35">
      <c r="A161" s="31" t="s">
        <v>284</v>
      </c>
      <c r="B161" s="31">
        <v>1</v>
      </c>
    </row>
    <row r="162" spans="1:2" x14ac:dyDescent="0.35">
      <c r="A162" s="31" t="s">
        <v>317</v>
      </c>
      <c r="B162" s="31">
        <v>1</v>
      </c>
    </row>
    <row r="163" spans="1:2" x14ac:dyDescent="0.35">
      <c r="A163" s="31" t="s">
        <v>139</v>
      </c>
      <c r="B163" s="31">
        <v>1</v>
      </c>
    </row>
    <row r="164" spans="1:2" x14ac:dyDescent="0.35">
      <c r="A164" s="31" t="s">
        <v>495</v>
      </c>
      <c r="B164" s="31">
        <v>1</v>
      </c>
    </row>
    <row r="165" spans="1:2" x14ac:dyDescent="0.35">
      <c r="A165" s="31" t="s">
        <v>134</v>
      </c>
      <c r="B165" s="31">
        <v>1</v>
      </c>
    </row>
    <row r="166" spans="1:2" x14ac:dyDescent="0.35">
      <c r="A166" s="31" t="s">
        <v>496</v>
      </c>
      <c r="B166" s="31">
        <v>1</v>
      </c>
    </row>
    <row r="167" spans="1:2" x14ac:dyDescent="0.35">
      <c r="A167" s="31" t="s">
        <v>127</v>
      </c>
      <c r="B167" s="31">
        <v>1</v>
      </c>
    </row>
    <row r="168" spans="1:2" x14ac:dyDescent="0.35">
      <c r="A168" s="31" t="s">
        <v>293</v>
      </c>
      <c r="B168" s="31">
        <v>1</v>
      </c>
    </row>
    <row r="169" spans="1:2" x14ac:dyDescent="0.35">
      <c r="A169" s="31" t="s">
        <v>407</v>
      </c>
      <c r="B169" s="31">
        <v>1</v>
      </c>
    </row>
    <row r="170" spans="1:2" x14ac:dyDescent="0.35">
      <c r="A170" s="31" t="s">
        <v>77</v>
      </c>
      <c r="B170" s="31">
        <v>1</v>
      </c>
    </row>
    <row r="171" spans="1:2" x14ac:dyDescent="0.35">
      <c r="A171" s="31" t="s">
        <v>417</v>
      </c>
      <c r="B171" s="31">
        <v>1</v>
      </c>
    </row>
    <row r="172" spans="1:2" x14ac:dyDescent="0.35">
      <c r="A172" s="31" t="s">
        <v>339</v>
      </c>
      <c r="B172" s="31">
        <v>1</v>
      </c>
    </row>
    <row r="173" spans="1:2" x14ac:dyDescent="0.35">
      <c r="A173" s="31" t="s">
        <v>484</v>
      </c>
      <c r="B173" s="31">
        <v>1</v>
      </c>
    </row>
    <row r="174" spans="1:2" x14ac:dyDescent="0.35">
      <c r="A174" s="38" t="s">
        <v>485</v>
      </c>
      <c r="B174" s="37">
        <v>543</v>
      </c>
    </row>
    <row r="176" spans="1:2" ht="15" thickBot="1" x14ac:dyDescent="0.4"/>
    <row r="177" spans="1:2" ht="15" thickBot="1" x14ac:dyDescent="0.4">
      <c r="A177" s="443" t="s">
        <v>497</v>
      </c>
      <c r="B177" s="444"/>
    </row>
    <row r="178" spans="1:2" x14ac:dyDescent="0.35">
      <c r="A178" s="33" t="s">
        <v>480</v>
      </c>
      <c r="B178" s="32" t="s">
        <v>481</v>
      </c>
    </row>
    <row r="179" spans="1:2" x14ac:dyDescent="0.35">
      <c r="A179" s="15" t="s">
        <v>301</v>
      </c>
      <c r="B179" s="31">
        <v>148</v>
      </c>
    </row>
    <row r="180" spans="1:2" x14ac:dyDescent="0.35">
      <c r="A180" s="15" t="s">
        <v>489</v>
      </c>
      <c r="B180" s="31">
        <v>50</v>
      </c>
    </row>
    <row r="181" spans="1:2" x14ac:dyDescent="0.35">
      <c r="A181" s="15" t="s">
        <v>498</v>
      </c>
      <c r="B181" s="31">
        <v>40</v>
      </c>
    </row>
    <row r="182" spans="1:2" x14ac:dyDescent="0.35">
      <c r="A182" s="15" t="s">
        <v>114</v>
      </c>
      <c r="B182" s="31">
        <v>35</v>
      </c>
    </row>
    <row r="183" spans="1:2" x14ac:dyDescent="0.35">
      <c r="A183" s="15" t="s">
        <v>124</v>
      </c>
      <c r="B183" s="31">
        <v>26</v>
      </c>
    </row>
    <row r="184" spans="1:2" x14ac:dyDescent="0.35">
      <c r="A184" s="15" t="s">
        <v>211</v>
      </c>
      <c r="B184" s="31">
        <v>25</v>
      </c>
    </row>
    <row r="185" spans="1:2" x14ac:dyDescent="0.35">
      <c r="A185" s="15" t="s">
        <v>207</v>
      </c>
      <c r="B185" s="31">
        <v>21</v>
      </c>
    </row>
    <row r="186" spans="1:2" x14ac:dyDescent="0.35">
      <c r="A186" s="15" t="s">
        <v>198</v>
      </c>
      <c r="B186" s="31">
        <v>19</v>
      </c>
    </row>
    <row r="187" spans="1:2" x14ac:dyDescent="0.35">
      <c r="A187" s="15" t="s">
        <v>281</v>
      </c>
      <c r="B187" s="31">
        <v>19</v>
      </c>
    </row>
    <row r="188" spans="1:2" x14ac:dyDescent="0.35">
      <c r="A188" s="15" t="s">
        <v>362</v>
      </c>
      <c r="B188" s="31">
        <v>14</v>
      </c>
    </row>
    <row r="189" spans="1:2" x14ac:dyDescent="0.35">
      <c r="A189" s="15" t="s">
        <v>487</v>
      </c>
      <c r="B189" s="31">
        <v>14</v>
      </c>
    </row>
    <row r="190" spans="1:2" x14ac:dyDescent="0.35">
      <c r="A190" s="15" t="s">
        <v>253</v>
      </c>
      <c r="B190" s="31">
        <v>13</v>
      </c>
    </row>
    <row r="191" spans="1:2" x14ac:dyDescent="0.35">
      <c r="A191" s="15" t="s">
        <v>410</v>
      </c>
      <c r="B191" s="31">
        <v>12</v>
      </c>
    </row>
    <row r="192" spans="1:2" x14ac:dyDescent="0.35">
      <c r="A192" s="15" t="s">
        <v>441</v>
      </c>
      <c r="B192" s="31">
        <v>11</v>
      </c>
    </row>
    <row r="193" spans="1:2" x14ac:dyDescent="0.35">
      <c r="A193" s="15" t="s">
        <v>80</v>
      </c>
      <c r="B193" s="31">
        <v>11</v>
      </c>
    </row>
    <row r="194" spans="1:2" x14ac:dyDescent="0.35">
      <c r="A194" s="15" t="s">
        <v>499</v>
      </c>
      <c r="B194" s="31">
        <v>10</v>
      </c>
    </row>
    <row r="195" spans="1:2" x14ac:dyDescent="0.35">
      <c r="A195" s="15" t="s">
        <v>365</v>
      </c>
      <c r="B195" s="31">
        <v>10</v>
      </c>
    </row>
    <row r="196" spans="1:2" x14ac:dyDescent="0.35">
      <c r="A196" s="15" t="s">
        <v>222</v>
      </c>
      <c r="B196" s="31">
        <v>10</v>
      </c>
    </row>
    <row r="197" spans="1:2" x14ac:dyDescent="0.35">
      <c r="A197" s="15" t="s">
        <v>304</v>
      </c>
      <c r="B197" s="31">
        <v>9</v>
      </c>
    </row>
    <row r="198" spans="1:2" x14ac:dyDescent="0.35">
      <c r="A198" s="15" t="s">
        <v>237</v>
      </c>
      <c r="B198" s="31">
        <v>7</v>
      </c>
    </row>
    <row r="199" spans="1:2" x14ac:dyDescent="0.35">
      <c r="A199" s="15" t="s">
        <v>500</v>
      </c>
      <c r="B199" s="31">
        <v>7</v>
      </c>
    </row>
    <row r="200" spans="1:2" x14ac:dyDescent="0.35">
      <c r="A200" s="15" t="s">
        <v>90</v>
      </c>
      <c r="B200" s="31">
        <v>7</v>
      </c>
    </row>
    <row r="201" spans="1:2" x14ac:dyDescent="0.35">
      <c r="A201" s="15" t="s">
        <v>178</v>
      </c>
      <c r="B201" s="31">
        <v>6</v>
      </c>
    </row>
    <row r="202" spans="1:2" x14ac:dyDescent="0.35">
      <c r="A202" s="15" t="s">
        <v>166</v>
      </c>
      <c r="B202" s="31">
        <v>6</v>
      </c>
    </row>
    <row r="203" spans="1:2" x14ac:dyDescent="0.35">
      <c r="A203" s="15" t="s">
        <v>326</v>
      </c>
      <c r="B203" s="31">
        <v>6</v>
      </c>
    </row>
    <row r="204" spans="1:2" x14ac:dyDescent="0.35">
      <c r="A204" s="15" t="s">
        <v>417</v>
      </c>
      <c r="B204" s="31">
        <v>5</v>
      </c>
    </row>
    <row r="205" spans="1:2" x14ac:dyDescent="0.35">
      <c r="A205" s="15" t="s">
        <v>491</v>
      </c>
      <c r="B205" s="31">
        <v>4</v>
      </c>
    </row>
    <row r="206" spans="1:2" x14ac:dyDescent="0.35">
      <c r="A206" s="15" t="s">
        <v>119</v>
      </c>
      <c r="B206" s="31">
        <v>4</v>
      </c>
    </row>
    <row r="207" spans="1:2" x14ac:dyDescent="0.35">
      <c r="A207" s="15" t="s">
        <v>317</v>
      </c>
      <c r="B207" s="31">
        <v>3</v>
      </c>
    </row>
    <row r="208" spans="1:2" x14ac:dyDescent="0.35">
      <c r="A208" s="15" t="s">
        <v>342</v>
      </c>
      <c r="B208" s="31">
        <v>3</v>
      </c>
    </row>
    <row r="209" spans="1:2" x14ac:dyDescent="0.35">
      <c r="A209" s="15" t="s">
        <v>95</v>
      </c>
      <c r="B209" s="31">
        <v>3</v>
      </c>
    </row>
    <row r="210" spans="1:2" x14ac:dyDescent="0.35">
      <c r="A210" s="15" t="s">
        <v>427</v>
      </c>
      <c r="B210" s="31">
        <v>3</v>
      </c>
    </row>
    <row r="211" spans="1:2" x14ac:dyDescent="0.35">
      <c r="A211" s="15" t="s">
        <v>501</v>
      </c>
      <c r="B211" s="31">
        <v>3</v>
      </c>
    </row>
    <row r="212" spans="1:2" x14ac:dyDescent="0.35">
      <c r="A212" s="15" t="s">
        <v>407</v>
      </c>
      <c r="B212" s="31">
        <v>3</v>
      </c>
    </row>
    <row r="213" spans="1:2" x14ac:dyDescent="0.35">
      <c r="A213" s="15" t="s">
        <v>246</v>
      </c>
      <c r="B213" s="31">
        <v>3</v>
      </c>
    </row>
    <row r="214" spans="1:2" x14ac:dyDescent="0.35">
      <c r="A214" s="15" t="s">
        <v>139</v>
      </c>
      <c r="B214" s="31">
        <v>2</v>
      </c>
    </row>
    <row r="215" spans="1:2" x14ac:dyDescent="0.35">
      <c r="A215" s="15" t="s">
        <v>483</v>
      </c>
      <c r="B215" s="31">
        <v>2</v>
      </c>
    </row>
    <row r="216" spans="1:2" x14ac:dyDescent="0.35">
      <c r="A216" s="15" t="s">
        <v>482</v>
      </c>
      <c r="B216" s="31">
        <v>2</v>
      </c>
    </row>
    <row r="217" spans="1:2" x14ac:dyDescent="0.35">
      <c r="A217" s="15" t="s">
        <v>493</v>
      </c>
      <c r="B217" s="31">
        <v>2</v>
      </c>
    </row>
    <row r="218" spans="1:2" x14ac:dyDescent="0.35">
      <c r="A218" s="15" t="s">
        <v>397</v>
      </c>
      <c r="B218" s="31">
        <v>2</v>
      </c>
    </row>
    <row r="219" spans="1:2" x14ac:dyDescent="0.35">
      <c r="A219" s="15" t="s">
        <v>69</v>
      </c>
      <c r="B219" s="31">
        <v>2</v>
      </c>
    </row>
    <row r="220" spans="1:2" x14ac:dyDescent="0.35">
      <c r="A220" s="15" t="s">
        <v>272</v>
      </c>
      <c r="B220" s="31">
        <v>1</v>
      </c>
    </row>
    <row r="221" spans="1:2" x14ac:dyDescent="0.35">
      <c r="A221" s="15" t="s">
        <v>339</v>
      </c>
      <c r="B221" s="31">
        <v>1</v>
      </c>
    </row>
    <row r="222" spans="1:2" x14ac:dyDescent="0.35">
      <c r="A222" s="15" t="s">
        <v>492</v>
      </c>
      <c r="B222" s="31">
        <v>1</v>
      </c>
    </row>
    <row r="223" spans="1:2" x14ac:dyDescent="0.35">
      <c r="A223" s="15" t="s">
        <v>352</v>
      </c>
      <c r="B223" s="31">
        <v>1</v>
      </c>
    </row>
    <row r="224" spans="1:2" x14ac:dyDescent="0.35">
      <c r="A224" s="15" t="s">
        <v>134</v>
      </c>
      <c r="B224" s="31">
        <v>1</v>
      </c>
    </row>
    <row r="225" spans="1:24" x14ac:dyDescent="0.35">
      <c r="A225" s="15" t="s">
        <v>293</v>
      </c>
      <c r="B225" s="31">
        <v>1</v>
      </c>
    </row>
    <row r="226" spans="1:24" x14ac:dyDescent="0.35">
      <c r="A226" s="15" t="s">
        <v>77</v>
      </c>
      <c r="B226" s="31">
        <v>1</v>
      </c>
    </row>
    <row r="227" spans="1:24" x14ac:dyDescent="0.35">
      <c r="A227" s="15" t="s">
        <v>484</v>
      </c>
      <c r="B227" s="31">
        <v>1</v>
      </c>
    </row>
    <row r="228" spans="1:24" x14ac:dyDescent="0.35">
      <c r="A228" s="15" t="s">
        <v>495</v>
      </c>
      <c r="B228" s="31">
        <v>1</v>
      </c>
    </row>
    <row r="229" spans="1:24" x14ac:dyDescent="0.35">
      <c r="A229" s="15" t="s">
        <v>206</v>
      </c>
      <c r="B229" s="31">
        <v>1</v>
      </c>
    </row>
    <row r="230" spans="1:24" x14ac:dyDescent="0.35">
      <c r="A230" s="15" t="s">
        <v>127</v>
      </c>
      <c r="B230" s="31">
        <v>1</v>
      </c>
    </row>
    <row r="231" spans="1:24" x14ac:dyDescent="0.35">
      <c r="A231" s="15" t="s">
        <v>109</v>
      </c>
      <c r="B231" s="31">
        <v>1</v>
      </c>
    </row>
    <row r="232" spans="1:24" x14ac:dyDescent="0.35">
      <c r="A232" s="15" t="s">
        <v>190</v>
      </c>
      <c r="B232" s="31">
        <v>1</v>
      </c>
    </row>
    <row r="233" spans="1:24" x14ac:dyDescent="0.35">
      <c r="A233" s="15" t="s">
        <v>496</v>
      </c>
      <c r="B233" s="31">
        <v>1</v>
      </c>
    </row>
    <row r="234" spans="1:24" x14ac:dyDescent="0.35">
      <c r="A234" s="38" t="s">
        <v>485</v>
      </c>
      <c r="B234" s="37">
        <v>596</v>
      </c>
    </row>
    <row r="235" spans="1:24" s="7" customFormat="1" x14ac:dyDescent="0.35">
      <c r="A235"/>
      <c r="B235"/>
      <c r="C235"/>
      <c r="D235"/>
      <c r="E235"/>
      <c r="F235"/>
      <c r="G235"/>
      <c r="H235"/>
      <c r="I235"/>
      <c r="J235"/>
      <c r="K235"/>
      <c r="L235"/>
      <c r="M235"/>
      <c r="N235"/>
      <c r="O235"/>
      <c r="P235"/>
      <c r="Q235"/>
      <c r="R235"/>
      <c r="S235"/>
      <c r="T235"/>
      <c r="U235"/>
      <c r="V235"/>
      <c r="W235"/>
      <c r="X235"/>
    </row>
    <row r="236" spans="1:24" s="7" customFormat="1" ht="15" thickBot="1" x14ac:dyDescent="0.4">
      <c r="A236"/>
      <c r="B236"/>
      <c r="C236"/>
      <c r="D236"/>
      <c r="E236"/>
      <c r="F236"/>
      <c r="G236"/>
      <c r="H236"/>
      <c r="I236"/>
      <c r="J236"/>
      <c r="K236"/>
      <c r="L236"/>
      <c r="M236"/>
      <c r="N236"/>
      <c r="O236"/>
      <c r="P236"/>
      <c r="Q236"/>
      <c r="R236"/>
      <c r="S236"/>
      <c r="T236"/>
      <c r="U236"/>
      <c r="V236"/>
      <c r="W236"/>
      <c r="X236"/>
    </row>
    <row r="237" spans="1:24" ht="15" thickBot="1" x14ac:dyDescent="0.4">
      <c r="A237" s="443" t="s">
        <v>502</v>
      </c>
      <c r="B237" s="444"/>
    </row>
    <row r="238" spans="1:24" x14ac:dyDescent="0.35">
      <c r="A238" s="36" t="s">
        <v>480</v>
      </c>
      <c r="B238" s="35" t="s">
        <v>481</v>
      </c>
    </row>
    <row r="239" spans="1:24" x14ac:dyDescent="0.35">
      <c r="A239" s="31" t="s">
        <v>301</v>
      </c>
      <c r="B239" s="31">
        <v>139</v>
      </c>
    </row>
    <row r="240" spans="1:24" x14ac:dyDescent="0.35">
      <c r="A240" s="31" t="s">
        <v>489</v>
      </c>
      <c r="B240" s="31">
        <v>56</v>
      </c>
    </row>
    <row r="241" spans="1:3" x14ac:dyDescent="0.35">
      <c r="A241" s="31" t="s">
        <v>207</v>
      </c>
      <c r="B241" s="31">
        <v>31</v>
      </c>
      <c r="C241" s="23"/>
    </row>
    <row r="242" spans="1:3" x14ac:dyDescent="0.35">
      <c r="A242" s="31" t="s">
        <v>498</v>
      </c>
      <c r="B242" s="31">
        <v>27</v>
      </c>
    </row>
    <row r="243" spans="1:3" x14ac:dyDescent="0.35">
      <c r="A243" s="31" t="s">
        <v>124</v>
      </c>
      <c r="B243" s="31">
        <v>26</v>
      </c>
    </row>
    <row r="244" spans="1:3" x14ac:dyDescent="0.35">
      <c r="A244" s="31" t="s">
        <v>281</v>
      </c>
      <c r="B244" s="31">
        <v>22</v>
      </c>
    </row>
    <row r="245" spans="1:3" x14ac:dyDescent="0.35">
      <c r="A245" s="31" t="s">
        <v>114</v>
      </c>
      <c r="B245" s="31">
        <v>19</v>
      </c>
    </row>
    <row r="246" spans="1:3" x14ac:dyDescent="0.35">
      <c r="A246" s="31" t="s">
        <v>417</v>
      </c>
      <c r="B246" s="31">
        <v>17</v>
      </c>
    </row>
    <row r="247" spans="1:3" x14ac:dyDescent="0.35">
      <c r="A247" s="31" t="s">
        <v>487</v>
      </c>
      <c r="B247" s="31">
        <v>15</v>
      </c>
    </row>
    <row r="248" spans="1:3" x14ac:dyDescent="0.35">
      <c r="A248" s="31" t="s">
        <v>211</v>
      </c>
      <c r="B248" s="31">
        <v>15</v>
      </c>
    </row>
    <row r="249" spans="1:3" x14ac:dyDescent="0.35">
      <c r="A249" s="31" t="s">
        <v>237</v>
      </c>
      <c r="B249" s="31">
        <v>14</v>
      </c>
    </row>
    <row r="250" spans="1:3" x14ac:dyDescent="0.35">
      <c r="A250" s="31" t="s">
        <v>362</v>
      </c>
      <c r="B250" s="31">
        <v>14</v>
      </c>
    </row>
    <row r="251" spans="1:3" x14ac:dyDescent="0.35">
      <c r="A251" s="31" t="s">
        <v>253</v>
      </c>
      <c r="B251" s="31">
        <v>12</v>
      </c>
    </row>
    <row r="252" spans="1:3" x14ac:dyDescent="0.35">
      <c r="A252" s="31" t="s">
        <v>90</v>
      </c>
      <c r="B252" s="31">
        <v>11</v>
      </c>
    </row>
    <row r="253" spans="1:3" x14ac:dyDescent="0.35">
      <c r="A253" s="31" t="s">
        <v>499</v>
      </c>
      <c r="B253" s="31">
        <v>11</v>
      </c>
    </row>
    <row r="254" spans="1:3" x14ac:dyDescent="0.35">
      <c r="A254" s="31" t="s">
        <v>198</v>
      </c>
      <c r="B254" s="31">
        <v>11</v>
      </c>
    </row>
    <row r="255" spans="1:3" x14ac:dyDescent="0.35">
      <c r="A255" s="31" t="s">
        <v>441</v>
      </c>
      <c r="B255" s="31">
        <v>10</v>
      </c>
    </row>
    <row r="256" spans="1:3" x14ac:dyDescent="0.35">
      <c r="A256" s="31" t="s">
        <v>80</v>
      </c>
      <c r="B256" s="31">
        <v>10</v>
      </c>
    </row>
    <row r="257" spans="1:2" x14ac:dyDescent="0.35">
      <c r="A257" s="31" t="s">
        <v>410</v>
      </c>
      <c r="B257" s="31">
        <v>10</v>
      </c>
    </row>
    <row r="258" spans="1:2" x14ac:dyDescent="0.35">
      <c r="A258" s="31" t="s">
        <v>222</v>
      </c>
      <c r="B258" s="31">
        <v>9</v>
      </c>
    </row>
    <row r="259" spans="1:2" x14ac:dyDescent="0.35">
      <c r="A259" s="31" t="s">
        <v>500</v>
      </c>
      <c r="B259" s="31">
        <v>8</v>
      </c>
    </row>
    <row r="260" spans="1:2" x14ac:dyDescent="0.35">
      <c r="A260" s="31" t="s">
        <v>178</v>
      </c>
      <c r="B260" s="31">
        <v>8</v>
      </c>
    </row>
    <row r="261" spans="1:2" x14ac:dyDescent="0.35">
      <c r="A261" s="31" t="s">
        <v>304</v>
      </c>
      <c r="B261" s="31">
        <v>8</v>
      </c>
    </row>
    <row r="262" spans="1:2" x14ac:dyDescent="0.35">
      <c r="A262" s="31" t="s">
        <v>119</v>
      </c>
      <c r="B262" s="31">
        <v>8</v>
      </c>
    </row>
    <row r="263" spans="1:2" x14ac:dyDescent="0.35">
      <c r="A263" s="31" t="s">
        <v>365</v>
      </c>
      <c r="B263" s="31">
        <v>7</v>
      </c>
    </row>
    <row r="264" spans="1:2" x14ac:dyDescent="0.35">
      <c r="A264" s="31" t="s">
        <v>326</v>
      </c>
      <c r="B264" s="31">
        <v>6</v>
      </c>
    </row>
    <row r="265" spans="1:2" x14ac:dyDescent="0.35">
      <c r="A265" s="31" t="s">
        <v>317</v>
      </c>
      <c r="B265" s="31">
        <v>5</v>
      </c>
    </row>
    <row r="266" spans="1:2" x14ac:dyDescent="0.35">
      <c r="A266" s="31" t="s">
        <v>134</v>
      </c>
      <c r="B266" s="31">
        <v>4</v>
      </c>
    </row>
    <row r="267" spans="1:2" x14ac:dyDescent="0.35">
      <c r="A267" s="31" t="s">
        <v>407</v>
      </c>
      <c r="B267" s="31">
        <v>4</v>
      </c>
    </row>
    <row r="268" spans="1:2" x14ac:dyDescent="0.35">
      <c r="A268" s="31" t="s">
        <v>501</v>
      </c>
      <c r="B268" s="31">
        <v>3</v>
      </c>
    </row>
    <row r="269" spans="1:2" x14ac:dyDescent="0.35">
      <c r="A269" s="31" t="s">
        <v>95</v>
      </c>
      <c r="B269" s="31">
        <v>3</v>
      </c>
    </row>
    <row r="270" spans="1:2" x14ac:dyDescent="0.35">
      <c r="A270" s="31" t="s">
        <v>427</v>
      </c>
      <c r="B270" s="31">
        <v>3</v>
      </c>
    </row>
    <row r="271" spans="1:2" x14ac:dyDescent="0.35">
      <c r="A271" s="31" t="s">
        <v>342</v>
      </c>
      <c r="B271" s="31">
        <v>3</v>
      </c>
    </row>
    <row r="272" spans="1:2" x14ac:dyDescent="0.35">
      <c r="A272" s="31" t="s">
        <v>492</v>
      </c>
      <c r="B272" s="31">
        <v>3</v>
      </c>
    </row>
    <row r="273" spans="1:6" x14ac:dyDescent="0.35">
      <c r="A273" s="31" t="s">
        <v>246</v>
      </c>
      <c r="B273" s="31">
        <v>3</v>
      </c>
    </row>
    <row r="274" spans="1:6" x14ac:dyDescent="0.35">
      <c r="A274" s="31" t="s">
        <v>491</v>
      </c>
      <c r="B274" s="31">
        <v>2</v>
      </c>
    </row>
    <row r="275" spans="1:6" x14ac:dyDescent="0.35">
      <c r="A275" s="31" t="s">
        <v>370</v>
      </c>
      <c r="B275" s="31">
        <v>2</v>
      </c>
    </row>
    <row r="276" spans="1:6" x14ac:dyDescent="0.35">
      <c r="A276" s="31" t="s">
        <v>272</v>
      </c>
      <c r="B276" s="31">
        <v>2</v>
      </c>
    </row>
    <row r="277" spans="1:6" x14ac:dyDescent="0.35">
      <c r="A277" s="31" t="s">
        <v>166</v>
      </c>
      <c r="B277" s="31">
        <v>2</v>
      </c>
    </row>
    <row r="278" spans="1:6" x14ac:dyDescent="0.35">
      <c r="A278" s="31" t="s">
        <v>69</v>
      </c>
      <c r="B278" s="31">
        <v>2</v>
      </c>
    </row>
    <row r="279" spans="1:6" x14ac:dyDescent="0.35">
      <c r="A279" s="31" t="s">
        <v>339</v>
      </c>
      <c r="B279" s="31">
        <v>1</v>
      </c>
    </row>
    <row r="280" spans="1:6" x14ac:dyDescent="0.35">
      <c r="A280" s="31" t="s">
        <v>493</v>
      </c>
      <c r="B280" s="31">
        <v>1</v>
      </c>
    </row>
    <row r="281" spans="1:6" x14ac:dyDescent="0.35">
      <c r="A281" s="31" t="s">
        <v>257</v>
      </c>
      <c r="B281" s="31">
        <v>1</v>
      </c>
    </row>
    <row r="282" spans="1:6" x14ac:dyDescent="0.35">
      <c r="A282" s="31" t="s">
        <v>503</v>
      </c>
      <c r="B282" s="31">
        <v>1</v>
      </c>
    </row>
    <row r="283" spans="1:6" x14ac:dyDescent="0.35">
      <c r="A283" s="31" t="s">
        <v>109</v>
      </c>
      <c r="B283" s="31">
        <v>1</v>
      </c>
    </row>
    <row r="284" spans="1:6" x14ac:dyDescent="0.35">
      <c r="A284" s="31" t="s">
        <v>352</v>
      </c>
      <c r="B284" s="31">
        <v>1</v>
      </c>
    </row>
    <row r="285" spans="1:6" x14ac:dyDescent="0.35">
      <c r="A285" s="31" t="s">
        <v>127</v>
      </c>
      <c r="B285" s="31">
        <v>1</v>
      </c>
      <c r="F285" t="s">
        <v>504</v>
      </c>
    </row>
    <row r="286" spans="1:6" x14ac:dyDescent="0.35">
      <c r="A286" s="31" t="s">
        <v>505</v>
      </c>
      <c r="B286" s="31">
        <v>1</v>
      </c>
    </row>
    <row r="287" spans="1:6" x14ac:dyDescent="0.35">
      <c r="A287" s="31" t="s">
        <v>77</v>
      </c>
      <c r="B287" s="31">
        <v>1</v>
      </c>
    </row>
    <row r="288" spans="1:6" x14ac:dyDescent="0.35">
      <c r="A288" s="31" t="s">
        <v>293</v>
      </c>
      <c r="B288" s="31">
        <v>1</v>
      </c>
    </row>
    <row r="289" spans="1:3" x14ac:dyDescent="0.35">
      <c r="A289" s="31" t="s">
        <v>424</v>
      </c>
      <c r="B289" s="31">
        <v>1</v>
      </c>
    </row>
    <row r="290" spans="1:3" x14ac:dyDescent="0.35">
      <c r="A290" s="31" t="s">
        <v>139</v>
      </c>
      <c r="B290" s="31">
        <v>1</v>
      </c>
    </row>
    <row r="291" spans="1:3" x14ac:dyDescent="0.35">
      <c r="A291" s="31" t="s">
        <v>284</v>
      </c>
      <c r="B291" s="31">
        <v>1</v>
      </c>
    </row>
    <row r="292" spans="1:3" x14ac:dyDescent="0.35">
      <c r="A292" s="31" t="s">
        <v>495</v>
      </c>
      <c r="B292" s="31">
        <v>1</v>
      </c>
    </row>
    <row r="293" spans="1:3" x14ac:dyDescent="0.35">
      <c r="A293" s="31" t="s">
        <v>397</v>
      </c>
      <c r="B293" s="31">
        <v>1</v>
      </c>
    </row>
    <row r="294" spans="1:3" x14ac:dyDescent="0.35">
      <c r="A294" s="31" t="s">
        <v>496</v>
      </c>
      <c r="B294" s="31">
        <v>1</v>
      </c>
    </row>
    <row r="295" spans="1:3" x14ac:dyDescent="0.35">
      <c r="A295" s="34" t="s">
        <v>485</v>
      </c>
      <c r="B295" s="34">
        <v>581</v>
      </c>
    </row>
    <row r="297" spans="1:3" ht="15" thickBot="1" x14ac:dyDescent="0.4"/>
    <row r="298" spans="1:3" ht="15" thickBot="1" x14ac:dyDescent="0.4">
      <c r="A298" s="440" t="s">
        <v>506</v>
      </c>
      <c r="B298" s="441"/>
    </row>
    <row r="299" spans="1:3" x14ac:dyDescent="0.35">
      <c r="A299" s="33" t="s">
        <v>480</v>
      </c>
      <c r="B299" s="32" t="s">
        <v>481</v>
      </c>
    </row>
    <row r="300" spans="1:3" x14ac:dyDescent="0.35">
      <c r="A300" s="31" t="s">
        <v>301</v>
      </c>
      <c r="B300" s="31">
        <v>125</v>
      </c>
    </row>
    <row r="301" spans="1:3" x14ac:dyDescent="0.35">
      <c r="A301" s="31" t="s">
        <v>299</v>
      </c>
      <c r="B301" s="31">
        <v>51</v>
      </c>
    </row>
    <row r="302" spans="1:3" x14ac:dyDescent="0.35">
      <c r="A302" s="31" t="s">
        <v>498</v>
      </c>
      <c r="B302" s="31">
        <v>32</v>
      </c>
      <c r="C302" s="23"/>
    </row>
    <row r="303" spans="1:3" x14ac:dyDescent="0.35">
      <c r="A303" s="31" t="s">
        <v>281</v>
      </c>
      <c r="B303" s="31">
        <v>22</v>
      </c>
    </row>
    <row r="304" spans="1:3" x14ac:dyDescent="0.35">
      <c r="A304" s="31" t="s">
        <v>124</v>
      </c>
      <c r="B304" s="31">
        <v>18</v>
      </c>
    </row>
    <row r="305" spans="1:2" x14ac:dyDescent="0.35">
      <c r="A305" s="31" t="s">
        <v>211</v>
      </c>
      <c r="B305" s="31">
        <v>15</v>
      </c>
    </row>
    <row r="306" spans="1:2" x14ac:dyDescent="0.35">
      <c r="A306" s="31" t="s">
        <v>487</v>
      </c>
      <c r="B306" s="31">
        <v>15</v>
      </c>
    </row>
    <row r="307" spans="1:2" x14ac:dyDescent="0.35">
      <c r="A307" s="31" t="s">
        <v>207</v>
      </c>
      <c r="B307" s="31">
        <v>15</v>
      </c>
    </row>
    <row r="308" spans="1:2" x14ac:dyDescent="0.35">
      <c r="A308" s="31" t="s">
        <v>410</v>
      </c>
      <c r="B308" s="31">
        <v>14</v>
      </c>
    </row>
    <row r="309" spans="1:2" x14ac:dyDescent="0.35">
      <c r="A309" s="31" t="s">
        <v>114</v>
      </c>
      <c r="B309" s="31">
        <v>14</v>
      </c>
    </row>
    <row r="310" spans="1:2" x14ac:dyDescent="0.35">
      <c r="A310" s="31" t="s">
        <v>222</v>
      </c>
      <c r="B310" s="31">
        <v>14</v>
      </c>
    </row>
    <row r="311" spans="1:2" x14ac:dyDescent="0.35">
      <c r="A311" s="31" t="s">
        <v>119</v>
      </c>
      <c r="B311" s="31">
        <v>12</v>
      </c>
    </row>
    <row r="312" spans="1:2" x14ac:dyDescent="0.35">
      <c r="A312" s="31" t="s">
        <v>499</v>
      </c>
      <c r="B312" s="31">
        <v>12</v>
      </c>
    </row>
    <row r="313" spans="1:2" x14ac:dyDescent="0.35">
      <c r="A313" s="31" t="s">
        <v>441</v>
      </c>
      <c r="B313" s="31">
        <v>11</v>
      </c>
    </row>
    <row r="314" spans="1:2" x14ac:dyDescent="0.35">
      <c r="A314" s="31" t="s">
        <v>507</v>
      </c>
      <c r="B314" s="31">
        <v>10</v>
      </c>
    </row>
    <row r="315" spans="1:2" x14ac:dyDescent="0.35">
      <c r="A315" s="31" t="s">
        <v>198</v>
      </c>
      <c r="B315" s="31">
        <v>10</v>
      </c>
    </row>
    <row r="316" spans="1:2" x14ac:dyDescent="0.35">
      <c r="A316" s="31" t="s">
        <v>178</v>
      </c>
      <c r="B316" s="31">
        <v>9</v>
      </c>
    </row>
    <row r="317" spans="1:2" x14ac:dyDescent="0.35">
      <c r="A317" s="31" t="s">
        <v>304</v>
      </c>
      <c r="B317" s="31">
        <v>9</v>
      </c>
    </row>
    <row r="318" spans="1:2" x14ac:dyDescent="0.35">
      <c r="A318" s="31" t="s">
        <v>365</v>
      </c>
      <c r="B318" s="31">
        <v>8</v>
      </c>
    </row>
    <row r="319" spans="1:2" x14ac:dyDescent="0.35">
      <c r="A319" s="31" t="s">
        <v>508</v>
      </c>
      <c r="B319" s="31">
        <v>8</v>
      </c>
    </row>
    <row r="320" spans="1:2" x14ac:dyDescent="0.35">
      <c r="A320" s="31" t="s">
        <v>417</v>
      </c>
      <c r="B320" s="31">
        <v>8</v>
      </c>
    </row>
    <row r="321" spans="1:2" x14ac:dyDescent="0.35">
      <c r="A321" s="31" t="s">
        <v>253</v>
      </c>
      <c r="B321" s="31">
        <v>8</v>
      </c>
    </row>
    <row r="322" spans="1:2" x14ac:dyDescent="0.35">
      <c r="A322" s="31" t="s">
        <v>134</v>
      </c>
      <c r="B322" s="31">
        <v>8</v>
      </c>
    </row>
    <row r="323" spans="1:2" x14ac:dyDescent="0.35">
      <c r="A323" s="31" t="s">
        <v>500</v>
      </c>
      <c r="B323" s="31">
        <v>7</v>
      </c>
    </row>
    <row r="324" spans="1:2" x14ac:dyDescent="0.35">
      <c r="A324" s="31" t="s">
        <v>237</v>
      </c>
      <c r="B324" s="31">
        <v>7</v>
      </c>
    </row>
    <row r="325" spans="1:2" x14ac:dyDescent="0.35">
      <c r="A325" s="31" t="s">
        <v>509</v>
      </c>
      <c r="B325" s="31">
        <v>6</v>
      </c>
    </row>
    <row r="326" spans="1:2" x14ac:dyDescent="0.35">
      <c r="A326" s="31" t="s">
        <v>326</v>
      </c>
      <c r="B326" s="31">
        <v>5</v>
      </c>
    </row>
    <row r="327" spans="1:2" x14ac:dyDescent="0.35">
      <c r="A327" s="31" t="s">
        <v>263</v>
      </c>
      <c r="B327" s="31">
        <v>5</v>
      </c>
    </row>
    <row r="328" spans="1:2" x14ac:dyDescent="0.35">
      <c r="A328" s="31" t="s">
        <v>510</v>
      </c>
      <c r="B328" s="31">
        <v>4</v>
      </c>
    </row>
    <row r="329" spans="1:2" x14ac:dyDescent="0.35">
      <c r="A329" s="31" t="s">
        <v>206</v>
      </c>
      <c r="B329" s="31">
        <v>4</v>
      </c>
    </row>
    <row r="330" spans="1:2" x14ac:dyDescent="0.35">
      <c r="A330" s="31" t="s">
        <v>213</v>
      </c>
      <c r="B330" s="31">
        <v>4</v>
      </c>
    </row>
    <row r="331" spans="1:2" x14ac:dyDescent="0.35">
      <c r="A331" s="31" t="s">
        <v>370</v>
      </c>
      <c r="B331" s="31">
        <v>3</v>
      </c>
    </row>
    <row r="332" spans="1:2" x14ac:dyDescent="0.35">
      <c r="A332" s="31" t="s">
        <v>329</v>
      </c>
      <c r="B332" s="31">
        <v>3</v>
      </c>
    </row>
    <row r="333" spans="1:2" x14ac:dyDescent="0.35">
      <c r="A333" s="31" t="s">
        <v>342</v>
      </c>
      <c r="B333" s="31">
        <v>3</v>
      </c>
    </row>
    <row r="334" spans="1:2" x14ac:dyDescent="0.35">
      <c r="A334" s="31" t="s">
        <v>166</v>
      </c>
      <c r="B334" s="31">
        <v>2</v>
      </c>
    </row>
    <row r="335" spans="1:2" x14ac:dyDescent="0.35">
      <c r="A335" s="31" t="s">
        <v>69</v>
      </c>
      <c r="B335" s="31">
        <v>2</v>
      </c>
    </row>
    <row r="336" spans="1:2" x14ac:dyDescent="0.35">
      <c r="A336" s="31" t="s">
        <v>143</v>
      </c>
      <c r="B336" s="31">
        <v>2</v>
      </c>
    </row>
    <row r="337" spans="1:6" x14ac:dyDescent="0.35">
      <c r="A337" s="31" t="s">
        <v>352</v>
      </c>
      <c r="B337" s="31">
        <v>2</v>
      </c>
    </row>
    <row r="338" spans="1:6" x14ac:dyDescent="0.35">
      <c r="A338" s="31" t="s">
        <v>317</v>
      </c>
      <c r="B338" s="31">
        <v>2</v>
      </c>
    </row>
    <row r="339" spans="1:6" x14ac:dyDescent="0.35">
      <c r="A339" s="31" t="s">
        <v>95</v>
      </c>
      <c r="B339" s="31">
        <v>2</v>
      </c>
    </row>
    <row r="340" spans="1:6" x14ac:dyDescent="0.35">
      <c r="A340" s="31" t="s">
        <v>348</v>
      </c>
      <c r="B340" s="31">
        <v>2</v>
      </c>
    </row>
    <row r="341" spans="1:6" x14ac:dyDescent="0.35">
      <c r="A341" s="31" t="s">
        <v>246</v>
      </c>
      <c r="B341" s="31">
        <v>2</v>
      </c>
    </row>
    <row r="342" spans="1:6" x14ac:dyDescent="0.35">
      <c r="A342" s="31" t="s">
        <v>293</v>
      </c>
      <c r="B342" s="31">
        <v>1</v>
      </c>
    </row>
    <row r="343" spans="1:6" x14ac:dyDescent="0.35">
      <c r="A343" s="31" t="s">
        <v>90</v>
      </c>
      <c r="B343" s="31">
        <v>1</v>
      </c>
    </row>
    <row r="344" spans="1:6" x14ac:dyDescent="0.35">
      <c r="A344" s="31" t="s">
        <v>424</v>
      </c>
      <c r="B344" s="31">
        <v>1</v>
      </c>
    </row>
    <row r="345" spans="1:6" x14ac:dyDescent="0.35">
      <c r="A345" s="31" t="s">
        <v>180</v>
      </c>
      <c r="B345" s="31">
        <v>1</v>
      </c>
    </row>
    <row r="346" spans="1:6" x14ac:dyDescent="0.35">
      <c r="A346" s="31" t="s">
        <v>427</v>
      </c>
      <c r="B346" s="31">
        <v>1</v>
      </c>
      <c r="F346" t="s">
        <v>504</v>
      </c>
    </row>
    <row r="347" spans="1:6" x14ac:dyDescent="0.35">
      <c r="A347" s="31" t="s">
        <v>368</v>
      </c>
      <c r="B347" s="31">
        <v>1</v>
      </c>
    </row>
    <row r="348" spans="1:6" x14ac:dyDescent="0.35">
      <c r="A348" s="31" t="s">
        <v>397</v>
      </c>
      <c r="B348" s="31">
        <v>1</v>
      </c>
    </row>
    <row r="349" spans="1:6" x14ac:dyDescent="0.35">
      <c r="A349" s="31" t="s">
        <v>272</v>
      </c>
      <c r="B349" s="31">
        <v>1</v>
      </c>
    </row>
    <row r="350" spans="1:6" ht="15" thickBot="1" x14ac:dyDescent="0.4">
      <c r="A350" s="30" t="s">
        <v>485</v>
      </c>
      <c r="B350" s="30">
        <v>523</v>
      </c>
    </row>
  </sheetData>
  <mergeCells count="7">
    <mergeCell ref="A298:B298"/>
    <mergeCell ref="A1:B2"/>
    <mergeCell ref="A61:B61"/>
    <mergeCell ref="A237:B237"/>
    <mergeCell ref="A177:B177"/>
    <mergeCell ref="A118:B118"/>
    <mergeCell ref="A3:B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dimension ref="A1:BD270"/>
  <sheetViews>
    <sheetView topLeftCell="A74" zoomScale="85" zoomScaleNormal="85" workbookViewId="0">
      <selection activeCell="F106" sqref="F106"/>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445" t="s">
        <v>511</v>
      </c>
      <c r="B1" s="446"/>
      <c r="C1" s="446"/>
      <c r="D1" s="446"/>
      <c r="E1" s="54"/>
      <c r="F1" s="54"/>
      <c r="G1" s="54"/>
      <c r="H1" s="5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54" t="s">
        <v>512</v>
      </c>
      <c r="B2" s="455"/>
      <c r="C2" s="455"/>
      <c r="D2" s="455"/>
      <c r="E2" s="455"/>
      <c r="F2" s="455"/>
      <c r="G2" s="455"/>
      <c r="H2" s="456"/>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5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45" t="s">
        <v>513</v>
      </c>
      <c r="B5" s="446"/>
      <c r="C5" s="446"/>
      <c r="D5" s="447"/>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49" t="s">
        <v>514</v>
      </c>
      <c r="B6" s="48" t="s">
        <v>515</v>
      </c>
      <c r="C6" s="48" t="s">
        <v>516</v>
      </c>
      <c r="D6" s="48" t="s">
        <v>517</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46" t="s">
        <v>518</v>
      </c>
      <c r="B7" s="45">
        <v>41</v>
      </c>
      <c r="C7" s="45">
        <v>14.46</v>
      </c>
      <c r="D7" s="45">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46" t="s">
        <v>519</v>
      </c>
      <c r="B8" s="45">
        <v>10</v>
      </c>
      <c r="C8" s="45">
        <v>26.3</v>
      </c>
      <c r="D8" s="45">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46" t="s">
        <v>520</v>
      </c>
      <c r="B9" s="45">
        <v>231</v>
      </c>
      <c r="C9" s="45">
        <v>10.48</v>
      </c>
      <c r="D9" s="45">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47" t="s">
        <v>521</v>
      </c>
      <c r="B10" s="45">
        <v>12</v>
      </c>
      <c r="C10" s="45">
        <v>20.83</v>
      </c>
      <c r="D10" s="45">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46" t="s">
        <v>522</v>
      </c>
      <c r="B11" s="45">
        <v>2</v>
      </c>
      <c r="C11" s="45">
        <v>11</v>
      </c>
      <c r="D11" s="45">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43" t="s">
        <v>485</v>
      </c>
      <c r="B12" s="42">
        <v>296</v>
      </c>
      <c r="C12" s="42">
        <v>11.99</v>
      </c>
      <c r="D12" s="42">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57" t="s">
        <v>523</v>
      </c>
      <c r="B14" s="457"/>
      <c r="C14" s="457"/>
      <c r="D14" s="457"/>
      <c r="E14" s="457"/>
      <c r="F14" s="457"/>
      <c r="G14" s="457"/>
      <c r="H14" s="457"/>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95"/>
      <c r="B15" s="95"/>
      <c r="C15" s="95"/>
      <c r="D15" s="95"/>
      <c r="E15" s="95"/>
      <c r="F15" s="95"/>
      <c r="G15" s="95"/>
      <c r="H15" s="95"/>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45" t="s">
        <v>524</v>
      </c>
      <c r="B16" s="446"/>
      <c r="C16" s="446"/>
      <c r="D16" s="447"/>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49" t="s">
        <v>514</v>
      </c>
      <c r="B17" s="48" t="s">
        <v>515</v>
      </c>
      <c r="C17" s="48" t="s">
        <v>516</v>
      </c>
      <c r="D17" s="48" t="s">
        <v>517</v>
      </c>
      <c r="E17" s="51"/>
      <c r="F17" s="50"/>
      <c r="G17" s="50"/>
      <c r="H17" s="5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46" t="s">
        <v>518</v>
      </c>
      <c r="B18" s="45">
        <v>52</v>
      </c>
      <c r="C18" s="44">
        <v>9.884615385</v>
      </c>
      <c r="D18" s="44">
        <v>11.42222222</v>
      </c>
      <c r="E18" s="97"/>
      <c r="F18" s="98"/>
      <c r="G18" s="98"/>
      <c r="H18" s="98"/>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46" t="s">
        <v>519</v>
      </c>
      <c r="B19" s="45">
        <v>5</v>
      </c>
      <c r="C19" s="44">
        <v>15.2</v>
      </c>
      <c r="D19" s="44">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46" t="s">
        <v>520</v>
      </c>
      <c r="B20" s="45">
        <v>111</v>
      </c>
      <c r="C20" s="44">
        <v>7.4864864860000004</v>
      </c>
      <c r="D20" s="44">
        <v>7.6944444440000002</v>
      </c>
      <c r="E20" s="51"/>
      <c r="F20" s="50"/>
      <c r="G20" s="50"/>
      <c r="H20" s="5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47" t="s">
        <v>521</v>
      </c>
      <c r="B21" s="45">
        <v>19</v>
      </c>
      <c r="C21" s="44">
        <v>7.0526315789999998</v>
      </c>
      <c r="D21" s="44">
        <v>7.4444444440000002</v>
      </c>
      <c r="E21" s="96"/>
      <c r="F21" s="96"/>
      <c r="G21" s="96"/>
      <c r="H21" s="9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46" t="s">
        <v>522</v>
      </c>
      <c r="B22" s="45">
        <v>39</v>
      </c>
      <c r="C22" s="44">
        <v>17.410256409999999</v>
      </c>
      <c r="D22" s="44">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43" t="s">
        <v>485</v>
      </c>
      <c r="B23" s="42">
        <v>226</v>
      </c>
      <c r="C23" s="41">
        <v>11.406797971999998</v>
      </c>
      <c r="D23" s="41">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57" t="s">
        <v>525</v>
      </c>
      <c r="B25" s="457"/>
      <c r="C25" s="457"/>
      <c r="D25" s="457"/>
      <c r="E25" s="457"/>
      <c r="F25" s="457"/>
      <c r="G25" s="457"/>
      <c r="H25" s="457"/>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95" t="s">
        <v>526</v>
      </c>
      <c r="B26" s="95"/>
      <c r="C26" s="95"/>
      <c r="D26" s="95"/>
      <c r="E26" s="95"/>
      <c r="F26" s="95"/>
      <c r="G26" s="95"/>
      <c r="H26" s="95"/>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95"/>
      <c r="B27" s="95"/>
      <c r="C27" s="95"/>
      <c r="D27" s="95"/>
      <c r="E27" s="95"/>
      <c r="F27" s="95"/>
      <c r="G27" s="95"/>
      <c r="H27" s="95"/>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45" t="s">
        <v>527</v>
      </c>
      <c r="B28" s="446"/>
      <c r="C28" s="446"/>
      <c r="D28" s="447"/>
      <c r="E28" s="95"/>
      <c r="F28" s="95"/>
      <c r="G28" s="95"/>
      <c r="H28" s="95"/>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49" t="s">
        <v>514</v>
      </c>
      <c r="B29" s="48" t="s">
        <v>515</v>
      </c>
      <c r="C29" s="48" t="s">
        <v>516</v>
      </c>
      <c r="D29" s="48" t="s">
        <v>517</v>
      </c>
      <c r="E29" s="95"/>
      <c r="F29" s="95"/>
      <c r="G29" s="95"/>
      <c r="H29" s="95"/>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46" t="s">
        <v>518</v>
      </c>
      <c r="B30" s="45">
        <v>59</v>
      </c>
      <c r="C30" s="44">
        <v>11.78</v>
      </c>
      <c r="D30" s="44">
        <v>35</v>
      </c>
      <c r="E30" s="95"/>
      <c r="F30" s="95"/>
      <c r="G30" s="95"/>
      <c r="H30" s="95"/>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46" t="s">
        <v>519</v>
      </c>
      <c r="B31" s="45">
        <v>13</v>
      </c>
      <c r="C31" s="44">
        <v>17.079999999999998</v>
      </c>
      <c r="D31" s="44">
        <v>64.540000000000006</v>
      </c>
      <c r="E31" s="95"/>
      <c r="F31" s="95"/>
      <c r="G31" s="95"/>
      <c r="H31" s="95"/>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46" t="s">
        <v>520</v>
      </c>
      <c r="B32" s="45">
        <v>146</v>
      </c>
      <c r="C32" s="44">
        <v>10.210000000000001</v>
      </c>
      <c r="D32" s="44">
        <v>18.420000000000002</v>
      </c>
      <c r="E32" s="95"/>
      <c r="F32" s="95"/>
      <c r="G32" s="95"/>
      <c r="H32" s="95"/>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47" t="s">
        <v>521</v>
      </c>
      <c r="B33" s="45">
        <v>32</v>
      </c>
      <c r="C33" s="44">
        <v>4.91</v>
      </c>
      <c r="D33" s="44">
        <v>9.9700000000000006</v>
      </c>
      <c r="E33" s="95"/>
      <c r="F33" s="95"/>
      <c r="G33" s="95"/>
      <c r="H33" s="95"/>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46" t="s">
        <v>522</v>
      </c>
      <c r="B34" s="45">
        <v>61</v>
      </c>
      <c r="C34" s="44">
        <v>50.8</v>
      </c>
      <c r="D34" s="44">
        <v>87.23</v>
      </c>
      <c r="E34" s="95"/>
      <c r="F34" s="95"/>
      <c r="G34" s="95"/>
      <c r="H34" s="95"/>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43" t="s">
        <v>485</v>
      </c>
      <c r="B35" s="42">
        <v>311</v>
      </c>
      <c r="C35" s="41">
        <v>18.21</v>
      </c>
      <c r="D35" s="41">
        <v>36.119999999999997</v>
      </c>
      <c r="E35" s="95"/>
      <c r="F35" s="95"/>
      <c r="G35" s="95"/>
      <c r="H35" s="95"/>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40" t="s">
        <v>528</v>
      </c>
      <c r="B37" s="40"/>
      <c r="C37" s="40"/>
      <c r="D37" s="40"/>
      <c r="E37" s="40"/>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40"/>
      <c r="B38" s="40"/>
      <c r="C38" s="40"/>
      <c r="D38" s="40"/>
      <c r="E38" s="40"/>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40"/>
      <c r="B39" s="40"/>
      <c r="C39" s="40"/>
      <c r="D39" s="40"/>
      <c r="E39" s="40"/>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45" t="s">
        <v>529</v>
      </c>
      <c r="B40" s="446"/>
      <c r="C40" s="446"/>
      <c r="D40" s="447"/>
      <c r="E40" s="40"/>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49" t="s">
        <v>514</v>
      </c>
      <c r="B41" s="48" t="s">
        <v>515</v>
      </c>
      <c r="C41" s="48" t="s">
        <v>516</v>
      </c>
      <c r="D41" s="48" t="s">
        <v>517</v>
      </c>
      <c r="E41" s="40"/>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46" t="s">
        <v>518</v>
      </c>
      <c r="B42" s="45">
        <v>96</v>
      </c>
      <c r="C42" s="44">
        <v>14.614583333333334</v>
      </c>
      <c r="D42" s="44">
        <v>32.385416666666664</v>
      </c>
      <c r="E42" s="40"/>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46" t="s">
        <v>519</v>
      </c>
      <c r="B43" s="45">
        <v>5</v>
      </c>
      <c r="C43" s="44">
        <v>29</v>
      </c>
      <c r="D43" s="44">
        <v>57.6</v>
      </c>
      <c r="E43" s="40"/>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46" t="s">
        <v>520</v>
      </c>
      <c r="B44" s="45">
        <v>200</v>
      </c>
      <c r="C44" s="44">
        <v>12.205</v>
      </c>
      <c r="D44" s="44">
        <v>17.045000000000002</v>
      </c>
      <c r="E44" s="40"/>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47" t="s">
        <v>521</v>
      </c>
      <c r="B45" s="45">
        <v>19</v>
      </c>
      <c r="C45" s="44">
        <v>4.1052631578947372</v>
      </c>
      <c r="D45" s="44">
        <v>26</v>
      </c>
      <c r="E45" s="40"/>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46" t="s">
        <v>522</v>
      </c>
      <c r="B46" s="45">
        <v>57</v>
      </c>
      <c r="C46" s="44">
        <v>43.210526315789473</v>
      </c>
      <c r="D46" s="44">
        <v>73.578947368421055</v>
      </c>
      <c r="E46" s="40"/>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43" t="s">
        <v>485</v>
      </c>
      <c r="B47" s="42">
        <v>377</v>
      </c>
      <c r="C47" s="41">
        <v>17.320954907161802</v>
      </c>
      <c r="D47" s="41">
        <v>30.488063660477454</v>
      </c>
      <c r="E47" s="40"/>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40"/>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40" t="s">
        <v>530</v>
      </c>
      <c r="B49" s="40"/>
      <c r="C49" s="40"/>
      <c r="D49" s="40"/>
      <c r="E49" s="40"/>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40"/>
      <c r="B50" s="40"/>
      <c r="C50" s="40"/>
      <c r="D50" s="40"/>
      <c r="E50" s="40"/>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40"/>
      <c r="B51" s="40"/>
      <c r="C51" s="40"/>
      <c r="D51" s="40"/>
      <c r="E51" s="40"/>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45" t="s">
        <v>531</v>
      </c>
      <c r="B52" s="446"/>
      <c r="C52" s="446"/>
      <c r="D52" s="447"/>
      <c r="E52" s="40"/>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49" t="s">
        <v>514</v>
      </c>
      <c r="B53" s="48" t="s">
        <v>515</v>
      </c>
      <c r="C53" s="48" t="s">
        <v>516</v>
      </c>
      <c r="D53" s="48" t="s">
        <v>517</v>
      </c>
      <c r="E53" s="40"/>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46" t="s">
        <v>518</v>
      </c>
      <c r="B54" s="45">
        <v>110</v>
      </c>
      <c r="C54" s="45">
        <v>14</v>
      </c>
      <c r="D54" s="44">
        <v>34.390909090909091</v>
      </c>
      <c r="E54" s="40"/>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46" t="s">
        <v>519</v>
      </c>
      <c r="B55" s="45">
        <v>13</v>
      </c>
      <c r="C55" s="44">
        <v>20.46153846153846</v>
      </c>
      <c r="D55" s="45">
        <v>31</v>
      </c>
      <c r="E55" s="40"/>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46" t="s">
        <v>520</v>
      </c>
      <c r="B56" s="45">
        <v>178</v>
      </c>
      <c r="C56" s="44">
        <v>10.258426966292134</v>
      </c>
      <c r="D56" s="44">
        <v>18.713483146067414</v>
      </c>
      <c r="E56" s="40"/>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47" t="s">
        <v>521</v>
      </c>
      <c r="B57" s="45">
        <v>17</v>
      </c>
      <c r="C57" s="44">
        <v>8.0588235294117645</v>
      </c>
      <c r="D57" s="44">
        <v>15.647058823529411</v>
      </c>
      <c r="E57" s="40"/>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46" t="s">
        <v>522</v>
      </c>
      <c r="B58" s="45">
        <v>55</v>
      </c>
      <c r="C58" s="44">
        <v>62.18181818181818</v>
      </c>
      <c r="D58" s="44">
        <v>90.618181818181824</v>
      </c>
      <c r="E58" s="40"/>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43" t="s">
        <v>485</v>
      </c>
      <c r="B59" s="42">
        <v>373</v>
      </c>
      <c r="C59" s="41">
        <v>19.273458445040216</v>
      </c>
      <c r="D59" s="41">
        <v>34.227882037533512</v>
      </c>
      <c r="E59" s="40"/>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40"/>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40" t="s">
        <v>532</v>
      </c>
      <c r="B61" s="40"/>
      <c r="C61" s="40"/>
      <c r="D61" s="40"/>
      <c r="E61" s="40"/>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40"/>
      <c r="B62" s="40"/>
      <c r="C62" s="40"/>
      <c r="D62" s="40"/>
      <c r="E62" s="40"/>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40"/>
      <c r="B63" s="40"/>
      <c r="C63" s="40"/>
      <c r="D63" s="40"/>
      <c r="E63" s="40"/>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445" t="s">
        <v>533</v>
      </c>
      <c r="B64" s="446"/>
      <c r="C64" s="446"/>
      <c r="D64" s="447"/>
      <c r="E64" s="40"/>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49" t="s">
        <v>514</v>
      </c>
      <c r="B65" s="48" t="s">
        <v>515</v>
      </c>
      <c r="C65" s="48" t="s">
        <v>516</v>
      </c>
      <c r="D65" s="48" t="s">
        <v>517</v>
      </c>
      <c r="E65" s="40"/>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46" t="s">
        <v>518</v>
      </c>
      <c r="B66" s="45">
        <v>125</v>
      </c>
      <c r="C66" s="44">
        <v>14.151999999999999</v>
      </c>
      <c r="D66" s="44">
        <v>37.479999999999997</v>
      </c>
      <c r="E66" s="40"/>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46" t="s">
        <v>519</v>
      </c>
      <c r="B67" s="45">
        <v>26</v>
      </c>
      <c r="C67" s="44">
        <v>15.76923076923077</v>
      </c>
      <c r="D67" s="44">
        <v>36.538461538461497</v>
      </c>
      <c r="E67" s="40"/>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46" t="s">
        <v>520</v>
      </c>
      <c r="B68" s="45">
        <v>184</v>
      </c>
      <c r="C68" s="44">
        <v>11.804347826086957</v>
      </c>
      <c r="D68" s="44">
        <v>17.815217391304348</v>
      </c>
      <c r="E68" s="40"/>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47" t="s">
        <v>521</v>
      </c>
      <c r="B69" s="45">
        <v>23</v>
      </c>
      <c r="C69" s="44">
        <v>14.478260869565217</v>
      </c>
      <c r="D69" s="44">
        <v>33.478260869565219</v>
      </c>
      <c r="E69" s="40"/>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46" t="s">
        <v>522</v>
      </c>
      <c r="B70" s="45">
        <v>60</v>
      </c>
      <c r="C70" s="44">
        <v>68.38333333333334</v>
      </c>
      <c r="D70" s="44">
        <v>118.1</v>
      </c>
      <c r="E70" s="40"/>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43" t="s">
        <v>485</v>
      </c>
      <c r="B71" s="42">
        <v>418</v>
      </c>
      <c r="C71" s="41">
        <v>21.02153110047847</v>
      </c>
      <c r="D71" s="41">
        <v>40.117224880382778</v>
      </c>
      <c r="E71" s="40"/>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0"/>
      <c r="B72" s="40"/>
      <c r="C72" s="40"/>
      <c r="D72" s="40"/>
      <c r="E72" s="40"/>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0" t="s">
        <v>534</v>
      </c>
      <c r="B73" s="40"/>
      <c r="C73" s="40"/>
      <c r="D73" s="40"/>
      <c r="E73" s="40"/>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40"/>
      <c r="B74" s="40"/>
      <c r="C74" s="40"/>
      <c r="D74" s="40"/>
      <c r="E74" s="40"/>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40"/>
      <c r="B75" s="40"/>
      <c r="C75" s="40"/>
      <c r="D75" s="40"/>
      <c r="E75" s="40"/>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445" t="s">
        <v>535</v>
      </c>
      <c r="B76" s="446"/>
      <c r="C76" s="446"/>
      <c r="D76" s="447"/>
      <c r="E76" s="4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49" t="s">
        <v>514</v>
      </c>
      <c r="B77" s="48" t="s">
        <v>515</v>
      </c>
      <c r="C77" s="48" t="s">
        <v>516</v>
      </c>
      <c r="D77" s="48" t="s">
        <v>517</v>
      </c>
      <c r="E77" s="40"/>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46" t="s">
        <v>518</v>
      </c>
      <c r="B78" s="45">
        <v>126</v>
      </c>
      <c r="C78" s="44">
        <v>13.365079365079366</v>
      </c>
      <c r="D78" s="44">
        <v>43.261904761904759</v>
      </c>
      <c r="E78" s="40"/>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46" t="s">
        <v>519</v>
      </c>
      <c r="B79" s="45">
        <v>12</v>
      </c>
      <c r="C79" s="44">
        <v>15.916666666666666</v>
      </c>
      <c r="D79" s="44">
        <v>19.416666666666668</v>
      </c>
      <c r="E79" s="4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46" t="s">
        <v>520</v>
      </c>
      <c r="B80" s="45">
        <v>95</v>
      </c>
      <c r="C80" s="44">
        <v>14.684210526315789</v>
      </c>
      <c r="D80" s="44">
        <v>24.821052631578947</v>
      </c>
      <c r="E80" s="40"/>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47" t="s">
        <v>521</v>
      </c>
      <c r="B81" s="45">
        <v>40</v>
      </c>
      <c r="C81" s="44">
        <v>7.85</v>
      </c>
      <c r="D81" s="44">
        <v>44.274999999999999</v>
      </c>
      <c r="E81" s="40"/>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46" t="s">
        <v>522</v>
      </c>
      <c r="B82" s="45">
        <v>78</v>
      </c>
      <c r="C82" s="44">
        <v>53.756410256410255</v>
      </c>
      <c r="D82" s="44">
        <v>94.974358974358978</v>
      </c>
      <c r="E82" s="40"/>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43" t="s">
        <v>485</v>
      </c>
      <c r="B83" s="42">
        <v>351</v>
      </c>
      <c r="C83" s="41">
        <v>22.156695156695157</v>
      </c>
      <c r="D83" s="41">
        <v>49.06267806267806</v>
      </c>
      <c r="E83" s="40"/>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40"/>
      <c r="B84" s="40"/>
      <c r="C84" s="40"/>
      <c r="D84" s="40"/>
      <c r="E84" s="40"/>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40" t="s">
        <v>536</v>
      </c>
      <c r="B85" s="40"/>
      <c r="C85" s="40"/>
      <c r="D85" s="40"/>
      <c r="E85" s="40"/>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40"/>
      <c r="B86" s="40"/>
      <c r="C86" s="40"/>
      <c r="D86" s="40"/>
      <c r="E86" s="40"/>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40"/>
      <c r="B87" s="40"/>
      <c r="C87" s="40"/>
      <c r="D87" s="40"/>
      <c r="E87" s="40"/>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445" t="s">
        <v>537</v>
      </c>
      <c r="B88" s="446"/>
      <c r="C88" s="446"/>
      <c r="D88" s="447"/>
      <c r="E88" s="40"/>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49" t="s">
        <v>514</v>
      </c>
      <c r="B89" s="48" t="s">
        <v>515</v>
      </c>
      <c r="C89" s="48" t="s">
        <v>516</v>
      </c>
      <c r="D89" s="48" t="s">
        <v>517</v>
      </c>
      <c r="E89" s="40"/>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46" t="s">
        <v>518</v>
      </c>
      <c r="B90" s="45">
        <v>131</v>
      </c>
      <c r="C90" s="44">
        <v>13.557251908396946</v>
      </c>
      <c r="D90" s="44">
        <v>39.541984732824424</v>
      </c>
      <c r="E90" s="40"/>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46" t="s">
        <v>519</v>
      </c>
      <c r="B91" s="45">
        <v>9</v>
      </c>
      <c r="C91" s="44">
        <v>19.666666666666668</v>
      </c>
      <c r="D91" s="44">
        <v>45.555555555555557</v>
      </c>
      <c r="E91" s="40"/>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46" t="s">
        <v>520</v>
      </c>
      <c r="B92" s="45">
        <v>231</v>
      </c>
      <c r="C92" s="44">
        <v>11.103896103896103</v>
      </c>
      <c r="D92" s="44">
        <v>19.826839826839826</v>
      </c>
      <c r="E92" s="40"/>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47" t="s">
        <v>521</v>
      </c>
      <c r="B93" s="45">
        <v>46</v>
      </c>
      <c r="C93" s="44">
        <v>7.1956521739130439</v>
      </c>
      <c r="D93" s="44">
        <v>28.195652173913043</v>
      </c>
      <c r="E93" s="40"/>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46" t="s">
        <v>522</v>
      </c>
      <c r="B94" s="45">
        <v>80</v>
      </c>
      <c r="C94" s="44">
        <v>65.037499999999994</v>
      </c>
      <c r="D94" s="44">
        <v>105.7625</v>
      </c>
      <c r="E94" s="40"/>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43" t="s">
        <v>485</v>
      </c>
      <c r="B95" s="42">
        <v>497</v>
      </c>
      <c r="C95" s="41">
        <v>20.225352112676056</v>
      </c>
      <c r="D95" s="41">
        <v>40.096579476861166</v>
      </c>
      <c r="E95" s="40"/>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40"/>
      <c r="B96" s="40"/>
      <c r="C96" s="40"/>
      <c r="D96" s="40"/>
      <c r="E96" s="40"/>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40" t="s">
        <v>538</v>
      </c>
      <c r="B97" s="40"/>
      <c r="C97" s="40"/>
      <c r="D97" s="40"/>
      <c r="E97" s="40"/>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40"/>
      <c r="B98" s="40"/>
      <c r="C98" s="40"/>
      <c r="D98" s="40"/>
      <c r="E98" s="40"/>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40"/>
      <c r="B99" s="40"/>
      <c r="C99" s="40"/>
      <c r="D99" s="40"/>
      <c r="E99" s="40"/>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445" t="s">
        <v>539</v>
      </c>
      <c r="B100" s="446"/>
      <c r="C100" s="446"/>
      <c r="D100" s="447"/>
      <c r="E100" s="40"/>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49" t="s">
        <v>514</v>
      </c>
      <c r="B101" s="48" t="s">
        <v>515</v>
      </c>
      <c r="C101" s="48" t="s">
        <v>516</v>
      </c>
      <c r="D101" s="48" t="s">
        <v>517</v>
      </c>
      <c r="E101" s="40"/>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46" t="s">
        <v>518</v>
      </c>
      <c r="B102" s="45">
        <v>140</v>
      </c>
      <c r="C102" s="44">
        <v>30.09054034391535</v>
      </c>
      <c r="D102" s="44">
        <v>52.017708746693103</v>
      </c>
      <c r="E102" s="40"/>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46" t="s">
        <v>519</v>
      </c>
      <c r="B103" s="45">
        <v>13</v>
      </c>
      <c r="C103" s="44">
        <v>84.17749821937322</v>
      </c>
      <c r="D103" s="44">
        <v>136.59158030626779</v>
      </c>
      <c r="E103" s="40"/>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46" t="s">
        <v>540</v>
      </c>
      <c r="B104" s="45">
        <v>96</v>
      </c>
      <c r="C104" s="44">
        <v>13.575856119791666</v>
      </c>
      <c r="D104" s="44">
        <v>19.428074966242285</v>
      </c>
      <c r="E104" s="4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47" t="s">
        <v>521</v>
      </c>
      <c r="B105" s="45">
        <v>51</v>
      </c>
      <c r="C105" s="44">
        <v>20.052869462599855</v>
      </c>
      <c r="D105" s="44">
        <v>34.352804330065361</v>
      </c>
      <c r="E105" s="40"/>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46" t="s">
        <v>522</v>
      </c>
      <c r="B106" s="45">
        <v>91</v>
      </c>
      <c r="C106" s="44">
        <v>117.87915801790803</v>
      </c>
      <c r="D106" s="44">
        <v>145.73506817256822</v>
      </c>
      <c r="E106" s="40"/>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43" t="s">
        <v>485</v>
      </c>
      <c r="B107" s="42">
        <v>391</v>
      </c>
      <c r="C107" s="41">
        <v>46.956432313867566</v>
      </c>
      <c r="D107" s="41">
        <v>66.335419922800014</v>
      </c>
      <c r="E107" s="40"/>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40"/>
      <c r="B108" s="40"/>
      <c r="C108" s="40"/>
      <c r="D108" s="40"/>
      <c r="E108" s="40"/>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40" t="s">
        <v>541</v>
      </c>
      <c r="B109" s="40"/>
      <c r="C109" s="40"/>
      <c r="D109" s="40"/>
      <c r="E109" s="40"/>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40"/>
      <c r="B110" s="40"/>
      <c r="C110" s="40"/>
      <c r="D110" s="40"/>
      <c r="E110" s="40"/>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40"/>
      <c r="B111" s="40"/>
      <c r="C111" s="40"/>
      <c r="D111" s="40"/>
      <c r="E111" s="40"/>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445" t="s">
        <v>542</v>
      </c>
      <c r="B112" s="446"/>
      <c r="C112" s="446"/>
      <c r="D112" s="447"/>
      <c r="E112" s="40"/>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49" t="s">
        <v>514</v>
      </c>
      <c r="B113" s="48" t="s">
        <v>515</v>
      </c>
      <c r="C113" s="48" t="s">
        <v>516</v>
      </c>
      <c r="D113" s="48" t="s">
        <v>517</v>
      </c>
      <c r="E113" s="40"/>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46" t="s">
        <v>518</v>
      </c>
      <c r="B114" s="45">
        <v>167</v>
      </c>
      <c r="C114" s="44">
        <v>30.496791417165674</v>
      </c>
      <c r="D114" s="44">
        <v>43.280074573076057</v>
      </c>
      <c r="E114" s="40"/>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46" t="s">
        <v>519</v>
      </c>
      <c r="B115" s="45">
        <v>28</v>
      </c>
      <c r="C115" s="44">
        <v>53.039998346560843</v>
      </c>
      <c r="D115" s="44">
        <v>79.322636408730162</v>
      </c>
      <c r="E115" s="40"/>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46" t="s">
        <v>540</v>
      </c>
      <c r="B116" s="45">
        <v>76</v>
      </c>
      <c r="C116" s="44">
        <v>17.020504385964916</v>
      </c>
      <c r="D116" s="44">
        <v>22.364155854044846</v>
      </c>
      <c r="E116" s="40"/>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47" t="s">
        <v>521</v>
      </c>
      <c r="B117" s="45">
        <v>63</v>
      </c>
      <c r="C117" s="44">
        <v>24.704727917401531</v>
      </c>
      <c r="D117" s="44">
        <v>37.624253380364486</v>
      </c>
      <c r="E117" s="40"/>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46" t="s">
        <v>522</v>
      </c>
      <c r="B118" s="45">
        <v>112</v>
      </c>
      <c r="C118" s="44">
        <v>86.869546647652129</v>
      </c>
      <c r="D118" s="44">
        <v>97.625310019841308</v>
      </c>
      <c r="E118" s="40"/>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43" t="s">
        <v>485</v>
      </c>
      <c r="B119" s="42">
        <v>446</v>
      </c>
      <c r="C119" s="41">
        <v>42.953877885733277</v>
      </c>
      <c r="D119" s="41">
        <v>54.82700628529318</v>
      </c>
      <c r="E119" s="40"/>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40"/>
      <c r="B120" s="40"/>
      <c r="C120" s="40"/>
      <c r="D120" s="40"/>
      <c r="E120" s="40"/>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40" t="s">
        <v>543</v>
      </c>
      <c r="B121" s="40"/>
      <c r="C121" s="40"/>
      <c r="D121" s="40"/>
      <c r="E121" s="40"/>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40"/>
      <c r="B122" s="40"/>
      <c r="D122" s="40"/>
      <c r="E122" s="40"/>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40"/>
      <c r="B123" s="40"/>
      <c r="C123" s="40"/>
      <c r="D123" s="40"/>
      <c r="E123" s="40"/>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445" t="s">
        <v>544</v>
      </c>
      <c r="B124" s="446"/>
      <c r="C124" s="446"/>
      <c r="D124" s="447"/>
      <c r="E124" s="40"/>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49" t="s">
        <v>514</v>
      </c>
      <c r="B125" s="48" t="s">
        <v>515</v>
      </c>
      <c r="C125" s="48" t="s">
        <v>516</v>
      </c>
      <c r="D125" s="48" t="s">
        <v>517</v>
      </c>
      <c r="E125" s="40"/>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46" t="s">
        <v>518</v>
      </c>
      <c r="B126" s="45">
        <v>227</v>
      </c>
      <c r="C126" s="44">
        <v>26.80917018477729</v>
      </c>
      <c r="D126" s="44">
        <v>30.277023044499728</v>
      </c>
      <c r="E126" s="40"/>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46" t="s">
        <v>519</v>
      </c>
      <c r="B127" s="45">
        <v>30</v>
      </c>
      <c r="C127" s="44">
        <v>54.698950617283955</v>
      </c>
      <c r="D127" s="44">
        <v>56.585121328224787</v>
      </c>
      <c r="E127" s="40"/>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46" t="s">
        <v>540</v>
      </c>
      <c r="B128" s="45">
        <v>104</v>
      </c>
      <c r="C128" s="44">
        <v>17.958786725427352</v>
      </c>
      <c r="D128" s="44">
        <v>18.677138194444446</v>
      </c>
      <c r="E128" s="40"/>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47" t="s">
        <v>521</v>
      </c>
      <c r="B129" s="45">
        <v>71</v>
      </c>
      <c r="C129" s="44">
        <v>26.996334441836201</v>
      </c>
      <c r="D129" s="44">
        <v>28.608055901050303</v>
      </c>
      <c r="E129" s="40"/>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46" t="s">
        <v>522</v>
      </c>
      <c r="B130" s="45">
        <v>113</v>
      </c>
      <c r="C130" s="44">
        <v>78.685321923139981</v>
      </c>
      <c r="D130" s="44">
        <v>88.914413773148169</v>
      </c>
      <c r="E130" s="40"/>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43" t="s">
        <v>485</v>
      </c>
      <c r="B131" s="42">
        <v>545</v>
      </c>
      <c r="C131" s="41">
        <v>37.435862555215763</v>
      </c>
      <c r="D131" s="41">
        <v>43.502228342414924</v>
      </c>
      <c r="E131" s="40"/>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40"/>
      <c r="B132" s="40"/>
      <c r="C132" s="40"/>
      <c r="D132" s="40"/>
      <c r="E132" s="40"/>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40" t="s">
        <v>545</v>
      </c>
      <c r="B133" s="40"/>
      <c r="C133" s="40"/>
      <c r="D133" s="40"/>
      <c r="E133" s="40"/>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40"/>
      <c r="B134" s="40"/>
      <c r="C134" s="40"/>
      <c r="D134" s="40"/>
      <c r="E134" s="40"/>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450" t="s">
        <v>546</v>
      </c>
      <c r="B136" s="451"/>
      <c r="C136" s="451"/>
      <c r="D136" s="451"/>
      <c r="E136" s="451"/>
      <c r="F136" s="451"/>
      <c r="G136" s="451"/>
      <c r="H136" s="451"/>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5.65" customHeight="1" x14ac:dyDescent="0.35">
      <c r="A137" s="452" t="s">
        <v>547</v>
      </c>
      <c r="B137" s="453"/>
      <c r="C137" s="453"/>
      <c r="D137" s="453"/>
      <c r="E137" s="453"/>
      <c r="F137" s="453"/>
      <c r="G137" s="453"/>
      <c r="H137" s="45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450" t="s">
        <v>548</v>
      </c>
      <c r="B139" s="451"/>
      <c r="C139" s="451"/>
      <c r="D139" s="451"/>
      <c r="E139" s="451"/>
      <c r="F139" s="451"/>
      <c r="G139" s="451"/>
      <c r="H139" s="451"/>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448" t="s">
        <v>549</v>
      </c>
      <c r="B140" s="449"/>
      <c r="C140" s="449"/>
      <c r="D140" s="449"/>
      <c r="E140" s="449"/>
      <c r="F140" s="449"/>
      <c r="G140" s="449"/>
      <c r="H140" s="449"/>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96"/>
      <c r="B141" s="96"/>
      <c r="C141" s="96"/>
      <c r="D141" s="96"/>
      <c r="E141" s="96"/>
      <c r="F141" s="96"/>
      <c r="G141" s="96"/>
      <c r="H141" s="96"/>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96"/>
      <c r="B142" s="96"/>
      <c r="C142" s="96"/>
      <c r="D142" s="96"/>
      <c r="E142" s="96"/>
      <c r="F142" s="96"/>
      <c r="G142" s="96"/>
      <c r="H142" s="96"/>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96"/>
      <c r="B143" s="96"/>
      <c r="C143" s="96"/>
      <c r="D143" s="96"/>
      <c r="E143" s="96"/>
      <c r="F143" s="96"/>
      <c r="G143" s="96"/>
      <c r="H143" s="96"/>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6"/>
      <c r="B144" s="16"/>
      <c r="C144" s="16"/>
      <c r="D144" s="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6"/>
      <c r="B145" s="16"/>
      <c r="C145" s="16"/>
      <c r="D145" s="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6"/>
      <c r="B146" s="16"/>
      <c r="C146" s="16"/>
      <c r="D146" s="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6"/>
      <c r="B147" s="16"/>
      <c r="C147" s="16"/>
      <c r="D147" s="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6"/>
      <c r="B148" s="16"/>
      <c r="C148" s="16"/>
      <c r="D148" s="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6"/>
      <c r="B149" s="16"/>
      <c r="C149" s="16"/>
      <c r="D149" s="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6"/>
      <c r="B150" s="16"/>
      <c r="C150" s="16"/>
      <c r="D150" s="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6"/>
      <c r="B151" s="16"/>
      <c r="C151" s="16"/>
      <c r="D151" s="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6"/>
      <c r="B152" s="16"/>
      <c r="C152" s="16"/>
      <c r="D152" s="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6"/>
      <c r="B153" s="16"/>
      <c r="C153" s="16"/>
      <c r="D153" s="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6"/>
      <c r="B154" s="16"/>
      <c r="C154" s="16"/>
      <c r="D154" s="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6"/>
      <c r="B155" s="16"/>
      <c r="C155" s="16"/>
      <c r="D155" s="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M238"/>
    </row>
    <row r="239" spans="1:56" x14ac:dyDescent="0.35">
      <c r="A239" s="16"/>
      <c r="B239" s="16"/>
      <c r="C239" s="16"/>
      <c r="D239" s="16"/>
      <c r="M239"/>
    </row>
    <row r="240" spans="1:56" x14ac:dyDescent="0.35">
      <c r="A240" s="16"/>
      <c r="B240" s="16"/>
      <c r="C240" s="16"/>
      <c r="D240" s="16"/>
    </row>
    <row r="241" spans="1:4" x14ac:dyDescent="0.35">
      <c r="A241" s="16"/>
      <c r="B241" s="16"/>
      <c r="C241" s="16"/>
      <c r="D241" s="16"/>
    </row>
    <row r="242" spans="1:4" x14ac:dyDescent="0.35">
      <c r="A242" s="16"/>
      <c r="B242" s="16"/>
      <c r="C242" s="16"/>
      <c r="D242" s="16"/>
    </row>
    <row r="243" spans="1:4" x14ac:dyDescent="0.35">
      <c r="A243" s="16"/>
      <c r="B243" s="16"/>
      <c r="C243" s="16"/>
      <c r="D243" s="16"/>
    </row>
    <row r="244" spans="1:4" x14ac:dyDescent="0.35">
      <c r="A244" s="16"/>
      <c r="B244" s="16"/>
      <c r="C244" s="16"/>
      <c r="D244" s="16"/>
    </row>
    <row r="245" spans="1:4" x14ac:dyDescent="0.35">
      <c r="A245" s="16"/>
      <c r="B245" s="16"/>
      <c r="C245" s="16"/>
      <c r="D245" s="16"/>
    </row>
    <row r="246" spans="1:4" x14ac:dyDescent="0.35">
      <c r="A246" s="16"/>
      <c r="B246" s="16"/>
      <c r="C246" s="16"/>
      <c r="D246" s="16"/>
    </row>
    <row r="247" spans="1:4" x14ac:dyDescent="0.35">
      <c r="A247" s="16"/>
      <c r="B247" s="16"/>
      <c r="C247" s="16"/>
      <c r="D247" s="16"/>
    </row>
    <row r="248" spans="1:4" x14ac:dyDescent="0.35">
      <c r="A248" s="16"/>
      <c r="B248" s="16"/>
      <c r="C248" s="16"/>
      <c r="D248" s="16"/>
    </row>
    <row r="249" spans="1:4" x14ac:dyDescent="0.35">
      <c r="A249" s="16"/>
      <c r="B249" s="16"/>
      <c r="C249" s="16"/>
      <c r="D249" s="16"/>
    </row>
    <row r="250" spans="1:4" x14ac:dyDescent="0.35">
      <c r="A250" s="16"/>
      <c r="B250" s="16"/>
      <c r="C250" s="16"/>
      <c r="D250" s="16"/>
    </row>
    <row r="251" spans="1:4" x14ac:dyDescent="0.35">
      <c r="A251" s="16"/>
      <c r="B251" s="16"/>
      <c r="C251" s="16"/>
      <c r="D251" s="16"/>
    </row>
    <row r="252" spans="1:4" x14ac:dyDescent="0.35">
      <c r="A252" s="16"/>
      <c r="B252" s="16"/>
      <c r="C252" s="16"/>
      <c r="D252" s="16"/>
    </row>
    <row r="253" spans="1:4" x14ac:dyDescent="0.35">
      <c r="A253" s="16"/>
      <c r="B253" s="16"/>
      <c r="C253" s="16"/>
      <c r="D253" s="16"/>
    </row>
    <row r="254" spans="1:4" x14ac:dyDescent="0.35">
      <c r="A254" s="16"/>
      <c r="B254" s="16"/>
      <c r="C254" s="16"/>
      <c r="D254" s="16"/>
    </row>
    <row r="255" spans="1:4" x14ac:dyDescent="0.35">
      <c r="A255" s="16"/>
      <c r="B255" s="16"/>
      <c r="C255" s="16"/>
      <c r="D255" s="16"/>
    </row>
    <row r="256" spans="1:4"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sheetData>
  <mergeCells count="19">
    <mergeCell ref="A1:D1"/>
    <mergeCell ref="A28:D28"/>
    <mergeCell ref="A2:H2"/>
    <mergeCell ref="A5:D5"/>
    <mergeCell ref="A14:H14"/>
    <mergeCell ref="A16:D16"/>
    <mergeCell ref="A25:H25"/>
    <mergeCell ref="A112:D112"/>
    <mergeCell ref="A140:H140"/>
    <mergeCell ref="A40:D40"/>
    <mergeCell ref="A52:D52"/>
    <mergeCell ref="A64:D64"/>
    <mergeCell ref="A136:H136"/>
    <mergeCell ref="A137:H137"/>
    <mergeCell ref="A139:H139"/>
    <mergeCell ref="A76:D76"/>
    <mergeCell ref="A88:D88"/>
    <mergeCell ref="A100:D100"/>
    <mergeCell ref="A124:D124"/>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B204-015C-4631-ADC7-84C8B3C75DD7}">
  <sheetPr>
    <pageSetUpPr fitToPage="1"/>
  </sheetPr>
  <dimension ref="A1:D163"/>
  <sheetViews>
    <sheetView showGridLines="0" topLeftCell="A77" zoomScale="80" zoomScaleNormal="80" workbookViewId="0">
      <selection activeCell="B99" sqref="B99"/>
    </sheetView>
  </sheetViews>
  <sheetFormatPr defaultRowHeight="14.5" x14ac:dyDescent="0.35"/>
  <cols>
    <col min="1" max="1" width="26.54296875" style="1" customWidth="1"/>
    <col min="2" max="2" width="160.81640625" customWidth="1"/>
  </cols>
  <sheetData>
    <row r="1" spans="1:2" s="2" customFormat="1" ht="26" x14ac:dyDescent="0.35">
      <c r="A1" s="371" t="s">
        <v>448</v>
      </c>
      <c r="B1" s="371"/>
    </row>
    <row r="2" spans="1:2" s="2" customFormat="1" ht="74.25" customHeight="1" x14ac:dyDescent="0.35">
      <c r="A2" s="372" t="s">
        <v>1</v>
      </c>
      <c r="B2" s="372"/>
    </row>
    <row r="3" spans="1:2" s="2" customFormat="1" ht="48.65" customHeight="1" thickBot="1" x14ac:dyDescent="0.4">
      <c r="A3" s="6" t="s">
        <v>550</v>
      </c>
      <c r="B3" s="56"/>
    </row>
    <row r="4" spans="1:2" ht="18" x14ac:dyDescent="0.35">
      <c r="A4" s="9" t="s">
        <v>551</v>
      </c>
      <c r="B4" s="10" t="s">
        <v>552</v>
      </c>
    </row>
    <row r="5" spans="1:2" ht="15.5" x14ac:dyDescent="0.35">
      <c r="A5" s="99" t="s">
        <v>553</v>
      </c>
      <c r="B5" s="11" t="s">
        <v>554</v>
      </c>
    </row>
    <row r="6" spans="1:2" ht="15.5" x14ac:dyDescent="0.35">
      <c r="A6" s="99" t="s">
        <v>555</v>
      </c>
      <c r="B6" s="11" t="s">
        <v>556</v>
      </c>
    </row>
    <row r="7" spans="1:2" ht="15.5" x14ac:dyDescent="0.35">
      <c r="A7" s="99" t="s">
        <v>557</v>
      </c>
      <c r="B7" s="11" t="s">
        <v>558</v>
      </c>
    </row>
    <row r="8" spans="1:2" ht="15.5" x14ac:dyDescent="0.35">
      <c r="A8" s="99" t="s">
        <v>22</v>
      </c>
      <c r="B8" s="11" t="s">
        <v>559</v>
      </c>
    </row>
    <row r="9" spans="1:2" ht="15.5" x14ac:dyDescent="0.35">
      <c r="A9" s="99" t="s">
        <v>560</v>
      </c>
      <c r="B9" s="11" t="s">
        <v>561</v>
      </c>
    </row>
    <row r="10" spans="1:2" ht="15.5" x14ac:dyDescent="0.35">
      <c r="A10" s="99" t="s">
        <v>562</v>
      </c>
      <c r="B10" s="11" t="s">
        <v>563</v>
      </c>
    </row>
    <row r="11" spans="1:2" ht="15.5" x14ac:dyDescent="0.35">
      <c r="A11" s="99" t="s">
        <v>564</v>
      </c>
      <c r="B11" s="11" t="s">
        <v>565</v>
      </c>
    </row>
    <row r="12" spans="1:2" ht="15.5" x14ac:dyDescent="0.35">
      <c r="A12" s="99" t="s">
        <v>566</v>
      </c>
      <c r="B12" s="11" t="s">
        <v>567</v>
      </c>
    </row>
    <row r="13" spans="1:2" ht="46.5" x14ac:dyDescent="0.35">
      <c r="A13" s="99" t="s">
        <v>568</v>
      </c>
      <c r="B13" s="11" t="s">
        <v>569</v>
      </c>
    </row>
    <row r="14" spans="1:2" ht="46.5" x14ac:dyDescent="0.35">
      <c r="A14" s="99" t="s">
        <v>570</v>
      </c>
      <c r="B14" s="11" t="s">
        <v>571</v>
      </c>
    </row>
    <row r="15" spans="1:2" ht="15.5" x14ac:dyDescent="0.35">
      <c r="A15" s="99" t="s">
        <v>572</v>
      </c>
      <c r="B15" s="11" t="s">
        <v>573</v>
      </c>
    </row>
    <row r="16" spans="1:2" ht="47.25" customHeight="1" x14ac:dyDescent="0.35">
      <c r="A16" s="467" t="s">
        <v>574</v>
      </c>
      <c r="B16" s="11" t="s">
        <v>575</v>
      </c>
    </row>
    <row r="17" spans="1:2" ht="46.5" x14ac:dyDescent="0.35">
      <c r="A17" s="467"/>
      <c r="B17" s="11" t="s">
        <v>576</v>
      </c>
    </row>
    <row r="18" spans="1:2" ht="47.15" customHeight="1" x14ac:dyDescent="0.35">
      <c r="A18" s="467" t="s">
        <v>577</v>
      </c>
      <c r="B18" s="11" t="s">
        <v>578</v>
      </c>
    </row>
    <row r="19" spans="1:2" ht="46.5" x14ac:dyDescent="0.35">
      <c r="A19" s="467"/>
      <c r="B19" s="11" t="s">
        <v>579</v>
      </c>
    </row>
    <row r="20" spans="1:2" ht="31" x14ac:dyDescent="0.35">
      <c r="A20" s="99" t="s">
        <v>580</v>
      </c>
      <c r="B20" s="11" t="s">
        <v>581</v>
      </c>
    </row>
    <row r="21" spans="1:2" ht="15.5" x14ac:dyDescent="0.35">
      <c r="A21" s="99" t="s">
        <v>582</v>
      </c>
      <c r="B21" s="11" t="s">
        <v>583</v>
      </c>
    </row>
    <row r="22" spans="1:2" ht="15.5" x14ac:dyDescent="0.35">
      <c r="A22" s="99" t="s">
        <v>584</v>
      </c>
      <c r="B22" s="11" t="s">
        <v>585</v>
      </c>
    </row>
    <row r="23" spans="1:2" ht="15.5" x14ac:dyDescent="0.35">
      <c r="A23" s="99" t="s">
        <v>586</v>
      </c>
      <c r="B23" s="11" t="s">
        <v>587</v>
      </c>
    </row>
    <row r="24" spans="1:2" ht="46.5" x14ac:dyDescent="0.35">
      <c r="A24" s="99" t="s">
        <v>588</v>
      </c>
      <c r="B24" s="11" t="s">
        <v>589</v>
      </c>
    </row>
    <row r="25" spans="1:2" ht="31" x14ac:dyDescent="0.35">
      <c r="A25" s="99" t="s">
        <v>590</v>
      </c>
      <c r="B25" s="11" t="s">
        <v>591</v>
      </c>
    </row>
    <row r="26" spans="1:2" ht="15.5" x14ac:dyDescent="0.35">
      <c r="A26" s="99" t="s">
        <v>592</v>
      </c>
      <c r="B26" s="11" t="s">
        <v>593</v>
      </c>
    </row>
    <row r="27" spans="1:2" ht="15.5" x14ac:dyDescent="0.35">
      <c r="A27" s="99" t="s">
        <v>594</v>
      </c>
      <c r="B27" s="11" t="s">
        <v>595</v>
      </c>
    </row>
    <row r="28" spans="1:2" ht="15.5" x14ac:dyDescent="0.35">
      <c r="A28" s="99" t="s">
        <v>43</v>
      </c>
      <c r="B28" s="11" t="s">
        <v>596</v>
      </c>
    </row>
    <row r="29" spans="1:2" ht="15.5" x14ac:dyDescent="0.35">
      <c r="A29" s="99" t="s">
        <v>24</v>
      </c>
      <c r="B29" s="11" t="s">
        <v>597</v>
      </c>
    </row>
    <row r="30" spans="1:2" ht="15.5" x14ac:dyDescent="0.35">
      <c r="A30" s="99" t="s">
        <v>598</v>
      </c>
      <c r="B30" s="11" t="s">
        <v>599</v>
      </c>
    </row>
    <row r="31" spans="1:2" ht="15.5" x14ac:dyDescent="0.35">
      <c r="A31" s="99" t="s">
        <v>600</v>
      </c>
      <c r="B31" s="11" t="s">
        <v>601</v>
      </c>
    </row>
    <row r="32" spans="1:2" ht="31" x14ac:dyDescent="0.35">
      <c r="A32" s="99" t="s">
        <v>602</v>
      </c>
      <c r="B32" s="11" t="s">
        <v>603</v>
      </c>
    </row>
    <row r="33" spans="1:2" ht="15.5" x14ac:dyDescent="0.35">
      <c r="A33" s="99" t="s">
        <v>604</v>
      </c>
      <c r="B33" s="11" t="s">
        <v>605</v>
      </c>
    </row>
    <row r="34" spans="1:2" ht="31" x14ac:dyDescent="0.35">
      <c r="A34" s="99" t="s">
        <v>606</v>
      </c>
      <c r="B34" s="11" t="s">
        <v>607</v>
      </c>
    </row>
    <row r="35" spans="1:2" ht="15.5" x14ac:dyDescent="0.35">
      <c r="A35" s="99" t="s">
        <v>608</v>
      </c>
      <c r="B35" s="11" t="s">
        <v>609</v>
      </c>
    </row>
    <row r="36" spans="1:2" ht="31" x14ac:dyDescent="0.35">
      <c r="A36" s="99" t="s">
        <v>610</v>
      </c>
      <c r="B36" s="11" t="s">
        <v>611</v>
      </c>
    </row>
    <row r="37" spans="1:2" ht="15.5" x14ac:dyDescent="0.35">
      <c r="A37" s="99" t="s">
        <v>612</v>
      </c>
      <c r="B37" s="11" t="s">
        <v>613</v>
      </c>
    </row>
    <row r="38" spans="1:2" ht="15.5" x14ac:dyDescent="0.35">
      <c r="A38" s="99" t="s">
        <v>614</v>
      </c>
      <c r="B38" s="11" t="s">
        <v>615</v>
      </c>
    </row>
    <row r="39" spans="1:2" ht="15.5" x14ac:dyDescent="0.35">
      <c r="A39" s="467" t="s">
        <v>616</v>
      </c>
      <c r="B39" s="11" t="s">
        <v>617</v>
      </c>
    </row>
    <row r="40" spans="1:2" ht="15.5" x14ac:dyDescent="0.35">
      <c r="A40" s="467"/>
      <c r="B40" s="11" t="s">
        <v>618</v>
      </c>
    </row>
    <row r="41" spans="1:2" ht="46.5" x14ac:dyDescent="0.35">
      <c r="A41" s="467"/>
      <c r="B41" s="11" t="s">
        <v>619</v>
      </c>
    </row>
    <row r="42" spans="1:2" ht="46.5" x14ac:dyDescent="0.35">
      <c r="A42" s="467"/>
      <c r="B42" s="11" t="s">
        <v>620</v>
      </c>
    </row>
    <row r="43" spans="1:2" ht="15.5" x14ac:dyDescent="0.35">
      <c r="A43" s="467"/>
      <c r="B43" s="11" t="s">
        <v>621</v>
      </c>
    </row>
    <row r="44" spans="1:2" ht="15.5" x14ac:dyDescent="0.35">
      <c r="A44" s="467"/>
      <c r="B44" s="11" t="s">
        <v>622</v>
      </c>
    </row>
    <row r="45" spans="1:2" ht="15.5" x14ac:dyDescent="0.35">
      <c r="A45" s="467"/>
      <c r="B45" s="11" t="s">
        <v>623</v>
      </c>
    </row>
    <row r="46" spans="1:2" ht="15.5" x14ac:dyDescent="0.35">
      <c r="A46" s="99" t="s">
        <v>624</v>
      </c>
      <c r="B46" s="11" t="s">
        <v>625</v>
      </c>
    </row>
    <row r="47" spans="1:2" ht="31" x14ac:dyDescent="0.35">
      <c r="A47" s="467" t="s">
        <v>626</v>
      </c>
      <c r="B47" s="11" t="s">
        <v>627</v>
      </c>
    </row>
    <row r="48" spans="1:2" ht="15.5" x14ac:dyDescent="0.35">
      <c r="A48" s="467"/>
      <c r="B48" s="11" t="s">
        <v>628</v>
      </c>
    </row>
    <row r="49" spans="1:2" ht="15.5" x14ac:dyDescent="0.35">
      <c r="A49" s="467"/>
      <c r="B49" s="11" t="s">
        <v>629</v>
      </c>
    </row>
    <row r="50" spans="1:2" ht="15.75" customHeight="1" x14ac:dyDescent="0.35">
      <c r="A50" s="467" t="s">
        <v>630</v>
      </c>
      <c r="B50" s="57" t="s">
        <v>936</v>
      </c>
    </row>
    <row r="51" spans="1:2" ht="15.5" x14ac:dyDescent="0.35">
      <c r="A51" s="467"/>
      <c r="B51" s="11" t="s">
        <v>631</v>
      </c>
    </row>
    <row r="52" spans="1:2" ht="35.5" customHeight="1" x14ac:dyDescent="0.35">
      <c r="A52" s="467"/>
      <c r="B52" s="11" t="s">
        <v>632</v>
      </c>
    </row>
    <row r="53" spans="1:2" ht="86.25" customHeight="1" x14ac:dyDescent="0.35">
      <c r="A53" s="467"/>
      <c r="B53" s="11" t="s">
        <v>633</v>
      </c>
    </row>
    <row r="54" spans="1:2" ht="87.65" customHeight="1" x14ac:dyDescent="0.35">
      <c r="A54" s="467"/>
      <c r="B54" s="11" t="s">
        <v>634</v>
      </c>
    </row>
    <row r="55" spans="1:2" ht="31" x14ac:dyDescent="0.35">
      <c r="A55" s="467"/>
      <c r="B55" s="11" t="s">
        <v>635</v>
      </c>
    </row>
    <row r="56" spans="1:2" ht="77.5" x14ac:dyDescent="0.35">
      <c r="A56" s="467"/>
      <c r="B56" s="11" t="s">
        <v>636</v>
      </c>
    </row>
    <row r="57" spans="1:2" ht="15.5" x14ac:dyDescent="0.35">
      <c r="A57" s="467"/>
      <c r="B57" s="11" t="s">
        <v>637</v>
      </c>
    </row>
    <row r="58" spans="1:2" ht="31" x14ac:dyDescent="0.35">
      <c r="A58" s="467"/>
      <c r="B58" s="11" t="s">
        <v>638</v>
      </c>
    </row>
    <row r="59" spans="1:2" ht="15.5" x14ac:dyDescent="0.35">
      <c r="A59" s="467"/>
      <c r="B59" s="11" t="s">
        <v>639</v>
      </c>
    </row>
    <row r="60" spans="1:2" ht="15.5" x14ac:dyDescent="0.35">
      <c r="A60" s="468" t="s">
        <v>640</v>
      </c>
      <c r="B60" s="58" t="s">
        <v>937</v>
      </c>
    </row>
    <row r="61" spans="1:2" ht="15.5" x14ac:dyDescent="0.35">
      <c r="A61" s="469"/>
      <c r="B61" s="59" t="s">
        <v>641</v>
      </c>
    </row>
    <row r="62" spans="1:2" ht="51" customHeight="1" x14ac:dyDescent="0.35">
      <c r="A62" s="469"/>
      <c r="B62" s="60" t="s">
        <v>642</v>
      </c>
    </row>
    <row r="63" spans="1:2" ht="15.5" x14ac:dyDescent="0.35">
      <c r="A63" s="467" t="s">
        <v>643</v>
      </c>
      <c r="B63" s="61" t="s">
        <v>644</v>
      </c>
    </row>
    <row r="64" spans="1:2" ht="31" x14ac:dyDescent="0.35">
      <c r="A64" s="467"/>
      <c r="B64" s="11" t="s">
        <v>645</v>
      </c>
    </row>
    <row r="65" spans="1:2" ht="15.5" x14ac:dyDescent="0.35">
      <c r="A65" s="467"/>
      <c r="B65" s="11" t="s">
        <v>646</v>
      </c>
    </row>
    <row r="66" spans="1:2" ht="15.5" x14ac:dyDescent="0.35">
      <c r="A66" s="467"/>
      <c r="B66" s="11" t="s">
        <v>647</v>
      </c>
    </row>
    <row r="67" spans="1:2" ht="77.5" x14ac:dyDescent="0.35">
      <c r="A67" s="467"/>
      <c r="B67" s="11" t="s">
        <v>648</v>
      </c>
    </row>
    <row r="68" spans="1:2" ht="15.5" x14ac:dyDescent="0.35">
      <c r="A68" s="467"/>
      <c r="B68" s="11" t="s">
        <v>639</v>
      </c>
    </row>
    <row r="69" spans="1:2" ht="15.5" x14ac:dyDescent="0.35">
      <c r="A69" s="460" t="s">
        <v>649</v>
      </c>
      <c r="B69" s="57" t="s">
        <v>938</v>
      </c>
    </row>
    <row r="70" spans="1:2" ht="15.5" x14ac:dyDescent="0.35">
      <c r="A70" s="460"/>
      <c r="B70" s="11" t="s">
        <v>650</v>
      </c>
    </row>
    <row r="71" spans="1:2" ht="50.5" customHeight="1" x14ac:dyDescent="0.35">
      <c r="A71" s="460"/>
      <c r="B71" s="11" t="s">
        <v>651</v>
      </c>
    </row>
    <row r="72" spans="1:2" ht="62" x14ac:dyDescent="0.35">
      <c r="A72" s="460"/>
      <c r="B72" s="11" t="s">
        <v>652</v>
      </c>
    </row>
    <row r="73" spans="1:2" ht="31" x14ac:dyDescent="0.35">
      <c r="A73" s="460"/>
      <c r="B73" s="11" t="s">
        <v>581</v>
      </c>
    </row>
    <row r="74" spans="1:2" ht="15.5" x14ac:dyDescent="0.35">
      <c r="A74" s="460"/>
      <c r="B74" s="11" t="s">
        <v>653</v>
      </c>
    </row>
    <row r="75" spans="1:2" ht="15.5" x14ac:dyDescent="0.35">
      <c r="A75" s="460" t="s">
        <v>654</v>
      </c>
      <c r="B75" s="57" t="s">
        <v>939</v>
      </c>
    </row>
    <row r="76" spans="1:2" ht="15.5" x14ac:dyDescent="0.35">
      <c r="A76" s="460"/>
      <c r="B76" s="11" t="s">
        <v>655</v>
      </c>
    </row>
    <row r="77" spans="1:2" ht="83.5" customHeight="1" x14ac:dyDescent="0.35">
      <c r="A77" s="460"/>
      <c r="B77" s="11" t="s">
        <v>648</v>
      </c>
    </row>
    <row r="78" spans="1:2" ht="77.5" x14ac:dyDescent="0.35">
      <c r="A78" s="460"/>
      <c r="B78" s="12" t="s">
        <v>636</v>
      </c>
    </row>
    <row r="79" spans="1:2" ht="15.5" x14ac:dyDescent="0.35">
      <c r="A79" s="460"/>
      <c r="B79" s="11" t="s">
        <v>637</v>
      </c>
    </row>
    <row r="80" spans="1:2" ht="31" x14ac:dyDescent="0.35">
      <c r="A80" s="460"/>
      <c r="B80" s="11" t="s">
        <v>656</v>
      </c>
    </row>
    <row r="81" spans="1:2" ht="15.5" x14ac:dyDescent="0.35">
      <c r="A81" s="460"/>
      <c r="B81" s="11" t="s">
        <v>657</v>
      </c>
    </row>
    <row r="82" spans="1:2" ht="15.5" x14ac:dyDescent="0.35">
      <c r="A82" s="460"/>
      <c r="B82" s="11" t="s">
        <v>653</v>
      </c>
    </row>
    <row r="83" spans="1:2" ht="15.5" x14ac:dyDescent="0.35">
      <c r="A83" s="459" t="s">
        <v>658</v>
      </c>
      <c r="B83" s="57" t="s">
        <v>940</v>
      </c>
    </row>
    <row r="84" spans="1:2" ht="15.5" x14ac:dyDescent="0.35">
      <c r="A84" s="459"/>
      <c r="B84" s="11" t="s">
        <v>655</v>
      </c>
    </row>
    <row r="85" spans="1:2" ht="31" x14ac:dyDescent="0.35">
      <c r="A85" s="459"/>
      <c r="B85" s="11" t="s">
        <v>635</v>
      </c>
    </row>
    <row r="86" spans="1:2" ht="15.5" x14ac:dyDescent="0.35">
      <c r="A86" s="459"/>
      <c r="B86" s="11" t="s">
        <v>659</v>
      </c>
    </row>
    <row r="87" spans="1:2" ht="46.5" x14ac:dyDescent="0.35">
      <c r="A87" s="459"/>
      <c r="B87" s="11" t="s">
        <v>660</v>
      </c>
    </row>
    <row r="88" spans="1:2" ht="15.5" x14ac:dyDescent="0.35">
      <c r="A88" s="459"/>
      <c r="B88" s="11" t="s">
        <v>661</v>
      </c>
    </row>
    <row r="89" spans="1:2" ht="15.5" x14ac:dyDescent="0.35">
      <c r="A89" s="459"/>
      <c r="B89" s="11" t="s">
        <v>662</v>
      </c>
    </row>
    <row r="90" spans="1:2" ht="15.5" x14ac:dyDescent="0.35">
      <c r="A90" s="459"/>
      <c r="B90" s="11" t="s">
        <v>637</v>
      </c>
    </row>
    <row r="91" spans="1:2" ht="77.5" x14ac:dyDescent="0.35">
      <c r="A91" s="459"/>
      <c r="B91" s="11" t="s">
        <v>648</v>
      </c>
    </row>
    <row r="92" spans="1:2" ht="15.5" x14ac:dyDescent="0.35">
      <c r="A92" s="459"/>
      <c r="B92" s="11" t="s">
        <v>653</v>
      </c>
    </row>
    <row r="93" spans="1:2" ht="15.65" customHeight="1" x14ac:dyDescent="0.35">
      <c r="A93" s="458" t="s">
        <v>663</v>
      </c>
      <c r="B93" s="13" t="s">
        <v>941</v>
      </c>
    </row>
    <row r="94" spans="1:2" ht="15.5" x14ac:dyDescent="0.35">
      <c r="A94" s="458"/>
      <c r="B94" s="62" t="s">
        <v>942</v>
      </c>
    </row>
    <row r="95" spans="1:2" ht="15.5" x14ac:dyDescent="0.35">
      <c r="A95" s="458"/>
      <c r="B95" s="14" t="s">
        <v>655</v>
      </c>
    </row>
    <row r="96" spans="1:2" ht="15.5" x14ac:dyDescent="0.35">
      <c r="A96" s="458"/>
      <c r="B96" s="13" t="s">
        <v>943</v>
      </c>
    </row>
    <row r="97" spans="1:2" ht="62" x14ac:dyDescent="0.35">
      <c r="A97" s="458"/>
      <c r="B97" s="14" t="s">
        <v>664</v>
      </c>
    </row>
    <row r="98" spans="1:2" ht="31" x14ac:dyDescent="0.35">
      <c r="A98" s="458"/>
      <c r="B98" s="14" t="s">
        <v>665</v>
      </c>
    </row>
    <row r="99" spans="1:2" ht="49" customHeight="1" x14ac:dyDescent="0.35">
      <c r="A99" s="458"/>
      <c r="B99" s="13" t="s">
        <v>944</v>
      </c>
    </row>
    <row r="100" spans="1:2" ht="31" x14ac:dyDescent="0.35">
      <c r="A100" s="458"/>
      <c r="B100" s="14" t="s">
        <v>666</v>
      </c>
    </row>
    <row r="101" spans="1:2" ht="143.5" customHeight="1" x14ac:dyDescent="0.35">
      <c r="A101" s="458"/>
      <c r="B101" s="13" t="s">
        <v>945</v>
      </c>
    </row>
    <row r="102" spans="1:2" ht="66" customHeight="1" x14ac:dyDescent="0.35">
      <c r="A102" s="458"/>
      <c r="B102" s="14" t="s">
        <v>667</v>
      </c>
    </row>
    <row r="103" spans="1:2" ht="31" x14ac:dyDescent="0.35">
      <c r="A103" s="458" t="s">
        <v>668</v>
      </c>
      <c r="B103" s="14" t="s">
        <v>669</v>
      </c>
    </row>
    <row r="104" spans="1:2" ht="148" customHeight="1" x14ac:dyDescent="0.35">
      <c r="A104" s="458"/>
      <c r="B104" s="63" t="s">
        <v>670</v>
      </c>
    </row>
    <row r="105" spans="1:2" ht="15.65" customHeight="1" x14ac:dyDescent="0.35">
      <c r="A105" s="458"/>
      <c r="B105" s="14" t="s">
        <v>671</v>
      </c>
    </row>
    <row r="106" spans="1:2" ht="15.5" x14ac:dyDescent="0.35">
      <c r="A106" s="458"/>
      <c r="B106" s="64" t="s">
        <v>653</v>
      </c>
    </row>
    <row r="107" spans="1:2" ht="31" x14ac:dyDescent="0.35">
      <c r="A107" s="458"/>
      <c r="B107" s="65" t="s">
        <v>672</v>
      </c>
    </row>
    <row r="108" spans="1:2" ht="15.5" x14ac:dyDescent="0.35">
      <c r="A108" s="458"/>
      <c r="B108" s="14" t="s">
        <v>946</v>
      </c>
    </row>
    <row r="109" spans="1:2" ht="15.5" x14ac:dyDescent="0.35">
      <c r="A109" s="459" t="s">
        <v>673</v>
      </c>
      <c r="B109" s="14" t="s">
        <v>937</v>
      </c>
    </row>
    <row r="110" spans="1:2" ht="15.5" x14ac:dyDescent="0.35">
      <c r="A110" s="459"/>
      <c r="B110" s="61" t="s">
        <v>644</v>
      </c>
    </row>
    <row r="111" spans="1:2" ht="15.5" x14ac:dyDescent="0.35">
      <c r="A111" s="459"/>
      <c r="B111" s="59" t="s">
        <v>641</v>
      </c>
    </row>
    <row r="112" spans="1:2" ht="46.5" x14ac:dyDescent="0.35">
      <c r="A112" s="459"/>
      <c r="B112" s="60" t="s">
        <v>642</v>
      </c>
    </row>
    <row r="113" spans="1:2" ht="31" x14ac:dyDescent="0.35">
      <c r="A113" s="459"/>
      <c r="B113" s="11" t="s">
        <v>674</v>
      </c>
    </row>
    <row r="114" spans="1:2" ht="15.5" x14ac:dyDescent="0.35">
      <c r="A114" s="459"/>
      <c r="B114" s="11" t="s">
        <v>646</v>
      </c>
    </row>
    <row r="115" spans="1:2" ht="15.5" x14ac:dyDescent="0.35">
      <c r="A115" s="459"/>
      <c r="B115" s="11" t="s">
        <v>647</v>
      </c>
    </row>
    <row r="116" spans="1:2" ht="15.5" x14ac:dyDescent="0.35">
      <c r="A116" s="459"/>
      <c r="B116" s="14" t="s">
        <v>947</v>
      </c>
    </row>
    <row r="117" spans="1:2" ht="15.5" x14ac:dyDescent="0.35">
      <c r="A117" s="459"/>
      <c r="B117" s="14" t="s">
        <v>675</v>
      </c>
    </row>
    <row r="118" spans="1:2" ht="21" customHeight="1" x14ac:dyDescent="0.35">
      <c r="A118" s="459"/>
      <c r="B118" s="14" t="s">
        <v>676</v>
      </c>
    </row>
    <row r="119" spans="1:2" ht="31" x14ac:dyDescent="0.35">
      <c r="A119" s="459"/>
      <c r="B119" s="14" t="s">
        <v>677</v>
      </c>
    </row>
    <row r="120" spans="1:2" ht="31" x14ac:dyDescent="0.35">
      <c r="A120" s="459"/>
      <c r="B120" s="14" t="s">
        <v>678</v>
      </c>
    </row>
    <row r="121" spans="1:2" ht="15.65" customHeight="1" x14ac:dyDescent="0.35">
      <c r="A121" s="460" t="s">
        <v>679</v>
      </c>
      <c r="B121" s="12" t="s">
        <v>948</v>
      </c>
    </row>
    <row r="122" spans="1:2" ht="15.5" x14ac:dyDescent="0.35">
      <c r="A122" s="460"/>
      <c r="B122" s="13" t="s">
        <v>680</v>
      </c>
    </row>
    <row r="123" spans="1:2" ht="15.5" x14ac:dyDescent="0.35">
      <c r="A123" s="460"/>
      <c r="B123" s="13" t="s">
        <v>681</v>
      </c>
    </row>
    <row r="124" spans="1:2" ht="15.5" x14ac:dyDescent="0.35">
      <c r="A124" s="460"/>
      <c r="B124" s="13" t="s">
        <v>682</v>
      </c>
    </row>
    <row r="125" spans="1:2" ht="15.5" x14ac:dyDescent="0.35">
      <c r="A125" s="460"/>
      <c r="B125" s="13" t="s">
        <v>683</v>
      </c>
    </row>
    <row r="126" spans="1:2" ht="15.5" x14ac:dyDescent="0.35">
      <c r="A126" s="461" t="s">
        <v>684</v>
      </c>
      <c r="B126" s="13" t="s">
        <v>685</v>
      </c>
    </row>
    <row r="127" spans="1:2" ht="15.65" customHeight="1" x14ac:dyDescent="0.35">
      <c r="A127" s="462"/>
      <c r="B127" s="12" t="s">
        <v>949</v>
      </c>
    </row>
    <row r="128" spans="1:2" ht="15.5" x14ac:dyDescent="0.35">
      <c r="A128" s="462"/>
      <c r="B128" s="12" t="s">
        <v>936</v>
      </c>
    </row>
    <row r="129" spans="1:4" ht="16.5" customHeight="1" x14ac:dyDescent="0.35">
      <c r="A129" s="462"/>
      <c r="B129" s="12" t="s">
        <v>938</v>
      </c>
    </row>
    <row r="130" spans="1:4" ht="16.5" customHeight="1" x14ac:dyDescent="0.35">
      <c r="A130" s="462"/>
      <c r="B130" s="12" t="s">
        <v>686</v>
      </c>
    </row>
    <row r="131" spans="1:4" ht="16.5" customHeight="1" x14ac:dyDescent="0.35">
      <c r="A131" s="462"/>
      <c r="B131" s="13" t="s">
        <v>687</v>
      </c>
    </row>
    <row r="132" spans="1:4" ht="16.5" customHeight="1" x14ac:dyDescent="0.35">
      <c r="A132" s="462"/>
      <c r="B132" s="12" t="s">
        <v>949</v>
      </c>
    </row>
    <row r="133" spans="1:4" ht="16.5" customHeight="1" x14ac:dyDescent="0.35">
      <c r="A133" s="462"/>
      <c r="B133" s="12" t="s">
        <v>936</v>
      </c>
    </row>
    <row r="134" spans="1:4" ht="16.5" customHeight="1" x14ac:dyDescent="0.35">
      <c r="A134" s="462"/>
      <c r="B134" s="12" t="s">
        <v>938</v>
      </c>
    </row>
    <row r="135" spans="1:4" ht="16.5" customHeight="1" x14ac:dyDescent="0.35">
      <c r="A135" s="462"/>
      <c r="B135" s="12" t="s">
        <v>686</v>
      </c>
    </row>
    <row r="136" spans="1:4" ht="15.5" x14ac:dyDescent="0.35">
      <c r="A136" s="462"/>
      <c r="B136" s="13" t="s">
        <v>688</v>
      </c>
    </row>
    <row r="137" spans="1:4" ht="15.5" x14ac:dyDescent="0.35">
      <c r="A137" s="462"/>
      <c r="B137" s="12" t="s">
        <v>949</v>
      </c>
    </row>
    <row r="138" spans="1:4" ht="15.5" x14ac:dyDescent="0.35">
      <c r="A138" s="462"/>
      <c r="B138" s="12" t="s">
        <v>936</v>
      </c>
      <c r="D138" s="55"/>
    </row>
    <row r="139" spans="1:4" ht="15.5" x14ac:dyDescent="0.35">
      <c r="A139" s="462"/>
      <c r="B139" s="12" t="s">
        <v>938</v>
      </c>
    </row>
    <row r="140" spans="1:4" ht="15.5" x14ac:dyDescent="0.35">
      <c r="A140" s="462"/>
      <c r="B140" s="12" t="s">
        <v>686</v>
      </c>
    </row>
    <row r="141" spans="1:4" ht="15.5" x14ac:dyDescent="0.35">
      <c r="A141" s="462"/>
      <c r="B141" s="13" t="s">
        <v>689</v>
      </c>
    </row>
    <row r="142" spans="1:4" ht="15.5" x14ac:dyDescent="0.35">
      <c r="A142" s="462"/>
      <c r="B142" s="12" t="s">
        <v>949</v>
      </c>
    </row>
    <row r="143" spans="1:4" ht="15.5" x14ac:dyDescent="0.35">
      <c r="A143" s="462"/>
      <c r="B143" s="12" t="s">
        <v>936</v>
      </c>
    </row>
    <row r="144" spans="1:4" ht="15.5" x14ac:dyDescent="0.35">
      <c r="A144" s="462"/>
      <c r="B144" s="12" t="s">
        <v>938</v>
      </c>
    </row>
    <row r="145" spans="1:2" ht="15.5" x14ac:dyDescent="0.35">
      <c r="A145" s="462"/>
      <c r="B145" s="12" t="s">
        <v>686</v>
      </c>
    </row>
    <row r="146" spans="1:2" ht="15.5" x14ac:dyDescent="0.35">
      <c r="A146" s="462"/>
      <c r="B146" s="12" t="s">
        <v>690</v>
      </c>
    </row>
    <row r="147" spans="1:2" ht="15.5" x14ac:dyDescent="0.35">
      <c r="A147" s="462"/>
      <c r="B147" s="12" t="s">
        <v>691</v>
      </c>
    </row>
    <row r="148" spans="1:2" ht="54.65" customHeight="1" x14ac:dyDescent="0.35">
      <c r="A148" s="462"/>
      <c r="B148" s="12" t="s">
        <v>692</v>
      </c>
    </row>
    <row r="149" spans="1:2" ht="15.5" x14ac:dyDescent="0.35">
      <c r="A149" s="462"/>
      <c r="B149" s="12" t="s">
        <v>693</v>
      </c>
    </row>
    <row r="150" spans="1:2" ht="31" x14ac:dyDescent="0.35">
      <c r="A150" s="462"/>
      <c r="B150" s="12" t="s">
        <v>694</v>
      </c>
    </row>
    <row r="151" spans="1:2" ht="15.5" x14ac:dyDescent="0.35">
      <c r="A151" s="462"/>
      <c r="B151" s="12" t="s">
        <v>631</v>
      </c>
    </row>
    <row r="152" spans="1:2" ht="31" x14ac:dyDescent="0.35">
      <c r="A152" s="462"/>
      <c r="B152" s="12" t="s">
        <v>695</v>
      </c>
    </row>
    <row r="153" spans="1:2" ht="93" x14ac:dyDescent="0.35">
      <c r="A153" s="462"/>
      <c r="B153" s="12" t="s">
        <v>696</v>
      </c>
    </row>
    <row r="154" spans="1:2" ht="21.65" customHeight="1" x14ac:dyDescent="0.35">
      <c r="A154" s="462"/>
      <c r="B154" s="12" t="s">
        <v>697</v>
      </c>
    </row>
    <row r="155" spans="1:2" ht="54" customHeight="1" x14ac:dyDescent="0.35">
      <c r="A155" s="462"/>
      <c r="B155" s="66" t="s">
        <v>651</v>
      </c>
    </row>
    <row r="156" spans="1:2" ht="15.5" x14ac:dyDescent="0.35">
      <c r="A156" s="463"/>
      <c r="B156" s="66" t="s">
        <v>698</v>
      </c>
    </row>
    <row r="157" spans="1:2" ht="15.5" x14ac:dyDescent="0.35">
      <c r="A157" s="464" t="s">
        <v>699</v>
      </c>
      <c r="B157" s="12" t="s">
        <v>700</v>
      </c>
    </row>
    <row r="158" spans="1:2" ht="15.5" x14ac:dyDescent="0.35">
      <c r="A158" s="465"/>
      <c r="B158" s="12" t="s">
        <v>701</v>
      </c>
    </row>
    <row r="159" spans="1:2" ht="15.5" x14ac:dyDescent="0.35">
      <c r="A159" s="465"/>
      <c r="B159" s="12" t="s">
        <v>702</v>
      </c>
    </row>
    <row r="160" spans="1:2" ht="15.5" x14ac:dyDescent="0.35">
      <c r="A160" s="465"/>
      <c r="B160" s="12" t="s">
        <v>703</v>
      </c>
    </row>
    <row r="161" spans="1:2" ht="15.5" x14ac:dyDescent="0.35">
      <c r="A161" s="465"/>
      <c r="B161" s="12" t="s">
        <v>704</v>
      </c>
    </row>
    <row r="162" spans="1:2" ht="15.5" x14ac:dyDescent="0.35">
      <c r="A162" s="465"/>
      <c r="B162" s="12" t="s">
        <v>705</v>
      </c>
    </row>
    <row r="163" spans="1:2" ht="16" thickBot="1" x14ac:dyDescent="0.4">
      <c r="A163" s="466"/>
      <c r="B163" s="67" t="s">
        <v>706</v>
      </c>
    </row>
  </sheetData>
  <mergeCells count="18">
    <mergeCell ref="A47:A49"/>
    <mergeCell ref="A1:B1"/>
    <mergeCell ref="A2:B2"/>
    <mergeCell ref="A16:A17"/>
    <mergeCell ref="A18:A19"/>
    <mergeCell ref="A39:A45"/>
    <mergeCell ref="A157:A163"/>
    <mergeCell ref="A50:A59"/>
    <mergeCell ref="A60:A62"/>
    <mergeCell ref="A63:A68"/>
    <mergeCell ref="A69:A74"/>
    <mergeCell ref="A75:A82"/>
    <mergeCell ref="A83:A92"/>
    <mergeCell ref="A93:A102"/>
    <mergeCell ref="A103:A108"/>
    <mergeCell ref="A109:A120"/>
    <mergeCell ref="A121:A125"/>
    <mergeCell ref="A126:A156"/>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F70B-62B1-4751-88E8-4E235F9882BE}">
  <sheetPr>
    <tabColor theme="0"/>
  </sheetPr>
  <dimension ref="A1:BC184"/>
  <sheetViews>
    <sheetView showGridLines="0" zoomScaleNormal="100" zoomScalePageLayoutView="110" workbookViewId="0">
      <selection activeCell="H28" sqref="H28"/>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107" customWidth="1"/>
    <col min="7" max="7" width="15.81640625" style="106" customWidth="1"/>
    <col min="8" max="8" width="19.54296875" customWidth="1"/>
    <col min="9" max="9" width="15" customWidth="1"/>
    <col min="12" max="12" width="8.7265625" style="3"/>
  </cols>
  <sheetData>
    <row r="1" spans="1:55" ht="38.5" customHeight="1" x14ac:dyDescent="0.35">
      <c r="A1" s="371" t="s">
        <v>448</v>
      </c>
      <c r="B1" s="371"/>
      <c r="C1" s="371"/>
      <c r="D1" s="371"/>
      <c r="E1" s="371"/>
      <c r="F1" s="371"/>
      <c r="G1" s="371"/>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2" t="s">
        <v>1</v>
      </c>
      <c r="B2" s="372"/>
      <c r="C2" s="372"/>
      <c r="D2" s="372"/>
      <c r="E2" s="372"/>
      <c r="F2" s="372"/>
      <c r="G2" s="372"/>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2"/>
      <c r="B3" s="372"/>
      <c r="C3" s="372"/>
      <c r="D3" s="372"/>
      <c r="E3" s="372"/>
      <c r="F3" s="372"/>
      <c r="G3" s="372"/>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3" t="s">
        <v>763</v>
      </c>
      <c r="B4" s="373"/>
      <c r="C4" s="373"/>
      <c r="D4" s="373"/>
      <c r="E4" s="373"/>
      <c r="F4" s="373"/>
      <c r="G4" s="373"/>
      <c r="H4" s="162"/>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63"/>
      <c r="B5" s="163"/>
      <c r="C5" s="163"/>
      <c r="D5" s="163"/>
      <c r="E5" s="163"/>
      <c r="F5" s="163"/>
      <c r="G5" s="163"/>
      <c r="H5" s="162"/>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31"/>
      <c r="B6" s="131"/>
      <c r="C6" s="131"/>
      <c r="D6" s="3"/>
      <c r="E6" s="3"/>
      <c r="F6" s="120"/>
      <c r="G6" s="12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69" t="s">
        <v>762</v>
      </c>
      <c r="B7" s="369"/>
      <c r="C7" s="369"/>
      <c r="D7" s="156"/>
      <c r="E7" s="3"/>
      <c r="F7" s="120"/>
      <c r="G7" s="12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53" t="s">
        <v>761</v>
      </c>
      <c r="B8" s="153" t="s">
        <v>451</v>
      </c>
      <c r="C8" s="153" t="s">
        <v>760</v>
      </c>
      <c r="D8" s="3"/>
      <c r="E8" s="374" t="s">
        <v>759</v>
      </c>
      <c r="F8" s="374"/>
      <c r="G8" s="37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42" t="s">
        <v>711</v>
      </c>
      <c r="B9" s="145">
        <v>153098</v>
      </c>
      <c r="C9" s="157">
        <v>146974.08000025025</v>
      </c>
      <c r="D9" s="3"/>
      <c r="E9" s="152" t="s">
        <v>752</v>
      </c>
      <c r="F9" s="161" t="s">
        <v>451</v>
      </c>
      <c r="G9" s="160" t="s">
        <v>751</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42" t="s">
        <v>708</v>
      </c>
      <c r="B10" s="149">
        <v>17225</v>
      </c>
      <c r="C10" s="155">
        <v>47196.499999997708</v>
      </c>
      <c r="D10" s="3"/>
      <c r="E10" s="15" t="s">
        <v>749</v>
      </c>
      <c r="F10" s="147">
        <v>78887</v>
      </c>
      <c r="G10" s="146">
        <v>0.98623543531529734</v>
      </c>
      <c r="H10" s="3"/>
      <c r="I10" s="134"/>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42" t="s">
        <v>707</v>
      </c>
      <c r="B11" s="145">
        <v>6049</v>
      </c>
      <c r="C11" s="157">
        <v>27220.5</v>
      </c>
      <c r="D11" s="3"/>
      <c r="E11" s="15" t="s">
        <v>747</v>
      </c>
      <c r="F11" s="159">
        <v>1101</v>
      </c>
      <c r="G11" s="158">
        <v>1.3764564684702706E-2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42" t="s">
        <v>713</v>
      </c>
      <c r="B12" s="145">
        <v>2231</v>
      </c>
      <c r="C12" s="157">
        <v>401.58000000001266</v>
      </c>
      <c r="D12" s="3"/>
      <c r="E12" s="140" t="s">
        <v>738</v>
      </c>
      <c r="F12" s="144">
        <v>79988</v>
      </c>
      <c r="G12" s="14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42" t="s">
        <v>709</v>
      </c>
      <c r="B13" s="145">
        <v>461</v>
      </c>
      <c r="C13" s="157">
        <v>1705.7000000000135</v>
      </c>
      <c r="D13" s="156"/>
      <c r="E13" s="137" t="s">
        <v>758</v>
      </c>
      <c r="F13" s="137"/>
      <c r="G13" s="137"/>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42" t="s">
        <v>710</v>
      </c>
      <c r="B14" s="149">
        <v>7</v>
      </c>
      <c r="C14" s="155">
        <v>0</v>
      </c>
      <c r="D14" s="3"/>
      <c r="E14" s="368" t="s">
        <v>743</v>
      </c>
      <c r="F14" s="368"/>
      <c r="G14" s="368"/>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40" t="s">
        <v>738</v>
      </c>
      <c r="B15" s="139">
        <v>179071</v>
      </c>
      <c r="C15" s="154">
        <v>223498.35999985266</v>
      </c>
      <c r="D15" s="3"/>
      <c r="E15" s="137"/>
      <c r="F15" s="137"/>
      <c r="G15" s="137"/>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370" t="s">
        <v>757</v>
      </c>
      <c r="B16" s="370"/>
      <c r="C16" s="370"/>
      <c r="E16" s="137"/>
      <c r="F16" s="137"/>
      <c r="G16" s="137"/>
      <c r="H16" s="3"/>
      <c r="I16" s="134"/>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370" t="s">
        <v>756</v>
      </c>
      <c r="B17" s="370"/>
      <c r="C17" s="370"/>
      <c r="D17" s="3"/>
      <c r="E17" s="137"/>
      <c r="F17" s="137"/>
      <c r="G17" s="137"/>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35"/>
      <c r="B18" s="135"/>
      <c r="C18" s="135"/>
      <c r="D18" s="3"/>
      <c r="E18" s="368"/>
      <c r="F18" s="368"/>
      <c r="G18" s="368"/>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69" t="s">
        <v>755</v>
      </c>
      <c r="B19" s="369"/>
      <c r="C19" s="369"/>
      <c r="D19" s="3"/>
      <c r="E19" s="375" t="s">
        <v>754</v>
      </c>
      <c r="F19" s="376"/>
      <c r="G19" s="376"/>
      <c r="H19" s="134"/>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53" t="s">
        <v>753</v>
      </c>
      <c r="B20" s="153" t="s">
        <v>451</v>
      </c>
      <c r="C20" s="153" t="s">
        <v>555</v>
      </c>
      <c r="D20" s="3"/>
      <c r="E20" s="152" t="s">
        <v>752</v>
      </c>
      <c r="F20" s="151" t="s">
        <v>451</v>
      </c>
      <c r="G20" s="150" t="s">
        <v>751</v>
      </c>
      <c r="H20" s="3"/>
      <c r="I20" s="134"/>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42" t="s">
        <v>750</v>
      </c>
      <c r="B21" s="149">
        <v>85925</v>
      </c>
      <c r="C21" s="148">
        <v>590.07650858306658</v>
      </c>
      <c r="D21" s="3"/>
      <c r="E21" s="15" t="s">
        <v>749</v>
      </c>
      <c r="F21" s="147">
        <v>10387</v>
      </c>
      <c r="G21" s="146">
        <v>0.90416086350974934</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42" t="s">
        <v>748</v>
      </c>
      <c r="B22" s="149">
        <v>4</v>
      </c>
      <c r="C22" s="148">
        <v>785.25</v>
      </c>
      <c r="D22" s="3"/>
      <c r="E22" s="15" t="s">
        <v>747</v>
      </c>
      <c r="F22" s="147">
        <v>1101</v>
      </c>
      <c r="G22" s="146">
        <v>9.5839136490250693E-2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42" t="s">
        <v>746</v>
      </c>
      <c r="B23" s="145">
        <v>93138</v>
      </c>
      <c r="C23" s="141">
        <v>588.17068221348961</v>
      </c>
      <c r="D23" s="3"/>
      <c r="E23" s="140" t="s">
        <v>738</v>
      </c>
      <c r="F23" s="144">
        <v>11488</v>
      </c>
      <c r="G23" s="143">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42" t="s">
        <v>745</v>
      </c>
      <c r="B24">
        <v>4</v>
      </c>
      <c r="C24" s="141">
        <v>1602.75</v>
      </c>
      <c r="D24" s="3"/>
      <c r="E24" s="368" t="s">
        <v>744</v>
      </c>
      <c r="F24" s="368"/>
      <c r="G24" s="368"/>
      <c r="H24" s="3"/>
      <c r="I24" s="134"/>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40" t="s">
        <v>738</v>
      </c>
      <c r="B25" s="139">
        <v>179071</v>
      </c>
      <c r="C25" s="138">
        <v>589.11223481189029</v>
      </c>
      <c r="D25" s="3"/>
      <c r="E25" s="368" t="s">
        <v>743</v>
      </c>
      <c r="F25" s="368"/>
      <c r="G25" s="368"/>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70" t="str">
        <f>A16</f>
        <v>Data from BI Inc. Participants Report, 09.30.2024</v>
      </c>
      <c r="B26" s="370"/>
      <c r="C26" s="370"/>
      <c r="D26" s="134"/>
      <c r="E26" s="131"/>
      <c r="F26" s="136"/>
      <c r="G26" s="121"/>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70" t="s">
        <v>742</v>
      </c>
      <c r="B27" s="370"/>
      <c r="C27" s="370"/>
      <c r="D27" s="134"/>
      <c r="F27" s="133"/>
      <c r="G27" s="132"/>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7"/>
      <c r="B28" s="377"/>
      <c r="C28" s="377"/>
      <c r="D28" s="3"/>
      <c r="E28" s="3"/>
      <c r="F28" s="120"/>
      <c r="G28" s="12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77"/>
      <c r="B29" s="377"/>
      <c r="C29" s="377"/>
      <c r="D29" s="3"/>
      <c r="E29" s="3"/>
      <c r="F29" s="120"/>
      <c r="G29" s="12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377" t="s">
        <v>741</v>
      </c>
      <c r="B30" s="377"/>
      <c r="C30" s="377"/>
      <c r="D30" s="3"/>
      <c r="E30" s="3"/>
      <c r="F30" s="120"/>
      <c r="G30" s="12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30" t="s">
        <v>740</v>
      </c>
      <c r="B31" s="130" t="s">
        <v>451</v>
      </c>
      <c r="C31" s="130" t="s">
        <v>739</v>
      </c>
      <c r="D31" s="3"/>
      <c r="E31" s="3"/>
      <c r="F31" s="120"/>
      <c r="G31" s="12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9" t="s">
        <v>738</v>
      </c>
      <c r="B32" s="128">
        <v>179071</v>
      </c>
      <c r="C32" s="127">
        <v>589.11223481189029</v>
      </c>
      <c r="D32" s="126"/>
      <c r="E32" s="3"/>
      <c r="F32" s="120"/>
      <c r="G32" s="12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24" t="s">
        <v>737</v>
      </c>
      <c r="B33" s="123">
        <v>5547</v>
      </c>
      <c r="C33" s="122">
        <v>579.47304849468185</v>
      </c>
      <c r="E33" s="3"/>
      <c r="F33" s="120"/>
      <c r="G33" s="12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10" t="s">
        <v>711</v>
      </c>
      <c r="B34" s="115">
        <v>4897</v>
      </c>
      <c r="C34" s="114">
        <v>593.78231570349192</v>
      </c>
      <c r="E34" s="119"/>
      <c r="F34" s="120"/>
      <c r="G34" s="12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10" t="s">
        <v>713</v>
      </c>
      <c r="B35" s="115">
        <v>66</v>
      </c>
      <c r="C35" s="114">
        <v>2142.4848484848485</v>
      </c>
      <c r="E35" s="119"/>
      <c r="F35" s="120"/>
      <c r="G35" s="12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10" t="s">
        <v>709</v>
      </c>
      <c r="B36" s="115">
        <v>7</v>
      </c>
      <c r="C36" s="114">
        <v>25.857142857142858</v>
      </c>
      <c r="E36" s="119"/>
      <c r="F36" s="120"/>
      <c r="G36" s="12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10" t="s">
        <v>708</v>
      </c>
      <c r="B37" s="115">
        <v>468</v>
      </c>
      <c r="C37" s="114">
        <v>326.67094017094018</v>
      </c>
      <c r="E37" s="119"/>
      <c r="F37" s="120"/>
      <c r="G37" s="12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110" t="s">
        <v>707</v>
      </c>
      <c r="B38" s="115">
        <v>109</v>
      </c>
      <c r="C38" s="114">
        <v>111.1743119266055</v>
      </c>
      <c r="E38" s="119"/>
      <c r="F38" s="120"/>
      <c r="G38" s="12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24" t="s">
        <v>736</v>
      </c>
      <c r="B39" s="123">
        <v>3596</v>
      </c>
      <c r="C39" s="122">
        <v>509.15378197997774</v>
      </c>
      <c r="E39" s="119"/>
      <c r="F39" s="120"/>
      <c r="G39" s="12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10" t="s">
        <v>711</v>
      </c>
      <c r="B40" s="115">
        <v>3153</v>
      </c>
      <c r="C40" s="114">
        <v>538.92197906755473</v>
      </c>
      <c r="E40" s="119"/>
      <c r="F40" s="120"/>
      <c r="G40" s="12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10" t="s">
        <v>713</v>
      </c>
      <c r="B41" s="115">
        <v>4</v>
      </c>
      <c r="C41" s="114">
        <v>1734.25</v>
      </c>
      <c r="D41" s="126"/>
      <c r="E41" s="119"/>
      <c r="F41" s="120"/>
      <c r="G41" s="12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10" t="s">
        <v>709</v>
      </c>
      <c r="B42" s="115">
        <v>24</v>
      </c>
      <c r="C42" s="114">
        <v>62.25</v>
      </c>
      <c r="E42" s="119"/>
      <c r="F42" s="120"/>
      <c r="G42" s="12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10" t="s">
        <v>708</v>
      </c>
      <c r="B43" s="115">
        <v>254</v>
      </c>
      <c r="C43" s="114">
        <v>281.87401574803147</v>
      </c>
      <c r="E43" s="119"/>
      <c r="F43" s="120"/>
      <c r="G43" s="12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10" t="s">
        <v>707</v>
      </c>
      <c r="B44" s="115">
        <v>161</v>
      </c>
      <c r="C44" s="114">
        <v>320.9254658385093</v>
      </c>
      <c r="E44" s="119"/>
      <c r="F44" s="120"/>
      <c r="G44" s="12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24" t="s">
        <v>735</v>
      </c>
      <c r="B45" s="112">
        <v>7322</v>
      </c>
      <c r="C45" s="111">
        <v>618.0906856050259</v>
      </c>
      <c r="E45" s="119"/>
      <c r="F45" s="120"/>
      <c r="G45" s="12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10" t="s">
        <v>711</v>
      </c>
      <c r="B46" s="115">
        <v>6479</v>
      </c>
      <c r="C46" s="114">
        <v>659.5324895817256</v>
      </c>
      <c r="E46" s="119"/>
      <c r="F46" s="120"/>
      <c r="G46" s="12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10" t="s">
        <v>713</v>
      </c>
      <c r="B47" s="115">
        <v>2</v>
      </c>
      <c r="C47" s="114">
        <v>1333</v>
      </c>
      <c r="E47" s="119"/>
      <c r="F47" s="120"/>
      <c r="G47" s="12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10" t="s">
        <v>709</v>
      </c>
      <c r="B48" s="115">
        <v>20</v>
      </c>
      <c r="C48" s="114">
        <v>38.65</v>
      </c>
      <c r="E48" s="119"/>
      <c r="F48" s="120"/>
      <c r="G48" s="12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10" t="s">
        <v>708</v>
      </c>
      <c r="B49" s="115">
        <v>328</v>
      </c>
      <c r="C49" s="114">
        <v>377.1310975609756</v>
      </c>
      <c r="E49" s="119"/>
      <c r="F49" s="120"/>
      <c r="G49" s="12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10" t="s">
        <v>707</v>
      </c>
      <c r="B50" s="115">
        <v>493</v>
      </c>
      <c r="C50" s="114">
        <v>254.38336713995943</v>
      </c>
      <c r="E50" s="119"/>
      <c r="F50" s="120"/>
      <c r="G50" s="12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24" t="s">
        <v>734</v>
      </c>
      <c r="B51" s="123">
        <v>796</v>
      </c>
      <c r="C51" s="122">
        <v>844.4811557788945</v>
      </c>
      <c r="E51" s="119"/>
      <c r="F51" s="120"/>
      <c r="G51" s="12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10" t="s">
        <v>711</v>
      </c>
      <c r="B52" s="115">
        <v>574</v>
      </c>
      <c r="C52" s="114">
        <v>465.17944250871079</v>
      </c>
      <c r="E52" s="119"/>
      <c r="F52" s="120"/>
      <c r="G52" s="12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10" t="s">
        <v>713</v>
      </c>
      <c r="B53" s="115">
        <v>176</v>
      </c>
      <c r="C53" s="114">
        <v>2263.818181818182</v>
      </c>
      <c r="E53" s="119"/>
      <c r="F53" s="120"/>
      <c r="G53" s="12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10" t="s">
        <v>709</v>
      </c>
      <c r="B54" s="115">
        <v>1</v>
      </c>
      <c r="C54" s="114">
        <v>56</v>
      </c>
      <c r="D54" s="126"/>
      <c r="E54" s="119"/>
      <c r="F54" s="120"/>
      <c r="G54" s="12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10" t="s">
        <v>708</v>
      </c>
      <c r="B55" s="115">
        <v>32</v>
      </c>
      <c r="C55" s="114">
        <v>176.90625</v>
      </c>
      <c r="E55" s="119"/>
      <c r="F55" s="120"/>
      <c r="G55" s="12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10" t="s">
        <v>707</v>
      </c>
      <c r="B56" s="115">
        <v>13</v>
      </c>
      <c r="C56" s="114">
        <v>80.384615384615387</v>
      </c>
      <c r="E56" s="119"/>
      <c r="F56" s="120"/>
      <c r="G56" s="12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24" t="s">
        <v>733</v>
      </c>
      <c r="B57" s="112">
        <v>19269</v>
      </c>
      <c r="C57" s="111">
        <v>679.7488193471379</v>
      </c>
      <c r="E57" s="119"/>
      <c r="F57" s="120"/>
      <c r="G57" s="12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18" t="s">
        <v>711</v>
      </c>
      <c r="B58" s="117">
        <v>15836</v>
      </c>
      <c r="C58" s="116">
        <v>712.10684516291997</v>
      </c>
      <c r="E58" s="119"/>
      <c r="F58" s="120"/>
      <c r="G58" s="12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10" t="s">
        <v>710</v>
      </c>
      <c r="B59" s="115">
        <v>1</v>
      </c>
      <c r="C59" s="114">
        <v>244</v>
      </c>
      <c r="E59" s="119"/>
      <c r="F59" s="120"/>
      <c r="G59" s="12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10" t="s">
        <v>713</v>
      </c>
      <c r="B60" s="115">
        <v>403</v>
      </c>
      <c r="C60" s="114">
        <v>2781.071960297767</v>
      </c>
      <c r="E60" s="119"/>
      <c r="F60" s="120"/>
      <c r="G60" s="12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10" t="s">
        <v>709</v>
      </c>
      <c r="B61" s="115">
        <v>60</v>
      </c>
      <c r="C61" s="114">
        <v>80.566666666666663</v>
      </c>
      <c r="E61" s="119"/>
      <c r="F61" s="120"/>
      <c r="G61" s="12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10" t="s">
        <v>708</v>
      </c>
      <c r="B62" s="115">
        <v>2665</v>
      </c>
      <c r="C62" s="114">
        <v>244.01538461538462</v>
      </c>
      <c r="E62" s="119"/>
      <c r="F62" s="120"/>
      <c r="G62" s="12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10" t="s">
        <v>707</v>
      </c>
      <c r="B63" s="115">
        <v>304</v>
      </c>
      <c r="C63" s="114">
        <v>148.04276315789474</v>
      </c>
      <c r="E63" s="119"/>
      <c r="F63" s="120"/>
      <c r="G63" s="12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124" t="s">
        <v>732</v>
      </c>
      <c r="B64" s="123">
        <v>2482</v>
      </c>
      <c r="C64" s="122">
        <v>446.51087832393233</v>
      </c>
      <c r="E64" s="119"/>
      <c r="F64" s="120"/>
      <c r="G64" s="12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10" t="s">
        <v>711</v>
      </c>
      <c r="B65" s="115">
        <v>1932</v>
      </c>
      <c r="C65" s="114">
        <v>532.53830227743276</v>
      </c>
      <c r="E65" s="119"/>
      <c r="F65" s="120"/>
      <c r="G65" s="12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10" t="s">
        <v>710</v>
      </c>
      <c r="B66" s="115">
        <v>1</v>
      </c>
      <c r="C66" s="114">
        <v>328</v>
      </c>
      <c r="E66" s="119"/>
      <c r="F66" s="120"/>
      <c r="G66" s="12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10" t="s">
        <v>709</v>
      </c>
      <c r="B67" s="115">
        <v>23</v>
      </c>
      <c r="C67" s="114">
        <v>25.043478260869566</v>
      </c>
      <c r="E67" s="119"/>
      <c r="F67" s="120"/>
      <c r="G67" s="12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10" t="s">
        <v>708</v>
      </c>
      <c r="B68" s="115">
        <v>438</v>
      </c>
      <c r="C68" s="114">
        <v>142.94977168949771</v>
      </c>
      <c r="E68" s="119"/>
      <c r="F68" s="120"/>
      <c r="G68" s="12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10" t="s">
        <v>707</v>
      </c>
      <c r="B69" s="115">
        <v>88</v>
      </c>
      <c r="C69" s="114">
        <v>180.22727272727272</v>
      </c>
      <c r="E69" s="119"/>
      <c r="F69" s="120"/>
      <c r="G69" s="12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5.5" thickBot="1" x14ac:dyDescent="0.4">
      <c r="A70" s="124" t="s">
        <v>731</v>
      </c>
      <c r="B70" s="123">
        <v>3641</v>
      </c>
      <c r="C70" s="122">
        <v>555.53336995330949</v>
      </c>
      <c r="E70" s="119"/>
      <c r="F70" s="120"/>
      <c r="G70" s="12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10" t="s">
        <v>711</v>
      </c>
      <c r="B71" s="115">
        <v>3408</v>
      </c>
      <c r="C71" s="114">
        <v>561.53198356807513</v>
      </c>
      <c r="E71" s="119"/>
      <c r="F71" s="120"/>
      <c r="G71" s="12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10" t="s">
        <v>713</v>
      </c>
      <c r="B72" s="115">
        <v>22</v>
      </c>
      <c r="C72" s="114">
        <v>2519.2272727272725</v>
      </c>
      <c r="E72" s="119"/>
      <c r="F72" s="120"/>
      <c r="G72" s="12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10" t="s">
        <v>709</v>
      </c>
      <c r="B73" s="115">
        <v>18</v>
      </c>
      <c r="C73" s="114">
        <v>176.88888888888889</v>
      </c>
      <c r="E73" s="119"/>
      <c r="F73" s="120"/>
      <c r="G73" s="12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10" t="s">
        <v>708</v>
      </c>
      <c r="B74" s="115">
        <v>97</v>
      </c>
      <c r="C74" s="114">
        <v>170.56701030927834</v>
      </c>
      <c r="E74" s="119"/>
      <c r="F74" s="120"/>
      <c r="G74" s="12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10" t="s">
        <v>707</v>
      </c>
      <c r="B75" s="115">
        <v>96</v>
      </c>
      <c r="C75" s="114">
        <v>352.54166666666669</v>
      </c>
      <c r="E75" s="119"/>
      <c r="F75" s="120"/>
      <c r="G75" s="12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24" t="s">
        <v>730</v>
      </c>
      <c r="B76" s="112">
        <v>7912</v>
      </c>
      <c r="C76" s="111">
        <v>845.98432760364005</v>
      </c>
      <c r="E76" s="119"/>
      <c r="F76" s="120"/>
      <c r="G76" s="12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10" t="s">
        <v>711</v>
      </c>
      <c r="B77" s="115">
        <v>7608</v>
      </c>
      <c r="C77" s="114">
        <v>831.79915878023132</v>
      </c>
      <c r="E77" s="119"/>
      <c r="F77" s="120"/>
      <c r="G77" s="12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10" t="s">
        <v>713</v>
      </c>
      <c r="B78" s="115">
        <v>108</v>
      </c>
      <c r="C78" s="114">
        <v>2805.8055555555557</v>
      </c>
      <c r="D78" s="126"/>
      <c r="E78" s="119"/>
      <c r="F78" s="120"/>
      <c r="G78" s="12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10" t="s">
        <v>709</v>
      </c>
      <c r="B79" s="115">
        <v>3</v>
      </c>
      <c r="C79" s="114">
        <v>61.333333333333336</v>
      </c>
      <c r="E79" s="119"/>
      <c r="F79" s="120"/>
      <c r="G79" s="12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10" t="s">
        <v>708</v>
      </c>
      <c r="B80" s="115">
        <v>166</v>
      </c>
      <c r="C80" s="114">
        <v>347.63253012048193</v>
      </c>
      <c r="E80" s="119"/>
      <c r="F80" s="120"/>
      <c r="G80" s="12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10" t="s">
        <v>707</v>
      </c>
      <c r="B81" s="117">
        <v>27</v>
      </c>
      <c r="C81" s="116">
        <v>154.88888888888889</v>
      </c>
      <c r="E81" s="119"/>
      <c r="F81" s="120"/>
      <c r="G81" s="12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25" t="s">
        <v>729</v>
      </c>
      <c r="B82" s="123">
        <v>3783</v>
      </c>
      <c r="C82" s="122">
        <v>215.2558815754692</v>
      </c>
      <c r="E82" s="119"/>
      <c r="F82" s="120"/>
      <c r="G82" s="12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10" t="s">
        <v>711</v>
      </c>
      <c r="B83" s="115">
        <v>1658</v>
      </c>
      <c r="C83" s="114">
        <v>346.62364294330519</v>
      </c>
      <c r="E83" s="119"/>
      <c r="F83" s="120"/>
      <c r="G83" s="12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10" t="s">
        <v>713</v>
      </c>
      <c r="B84" s="115">
        <v>13</v>
      </c>
      <c r="C84" s="114">
        <v>1691.6153846153845</v>
      </c>
      <c r="E84" s="119"/>
      <c r="F84" s="120"/>
      <c r="G84" s="12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10" t="s">
        <v>709</v>
      </c>
      <c r="B85" s="115">
        <v>3</v>
      </c>
      <c r="C85" s="114">
        <v>3.6666666666666665</v>
      </c>
      <c r="E85" s="119"/>
      <c r="F85" s="120"/>
      <c r="G85" s="12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10" t="s">
        <v>708</v>
      </c>
      <c r="B86" s="115">
        <v>1557</v>
      </c>
      <c r="C86" s="114">
        <v>113.37379576107899</v>
      </c>
      <c r="E86" s="119"/>
      <c r="F86" s="120"/>
      <c r="G86" s="12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18" t="s">
        <v>707</v>
      </c>
      <c r="B87" s="117">
        <v>552</v>
      </c>
      <c r="C87" s="116">
        <v>74.431159420289859</v>
      </c>
      <c r="E87" s="119"/>
      <c r="F87" s="120"/>
      <c r="G87" s="12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13" t="s">
        <v>728</v>
      </c>
      <c r="B88" s="112">
        <v>4118</v>
      </c>
      <c r="C88" s="111">
        <v>408.76979116075768</v>
      </c>
      <c r="E88" s="119"/>
      <c r="F88" s="120"/>
      <c r="G88" s="12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10" t="s">
        <v>711</v>
      </c>
      <c r="B89" s="115">
        <v>2708</v>
      </c>
      <c r="C89" s="114">
        <v>568.70162481536192</v>
      </c>
      <c r="E89" s="119"/>
      <c r="F89" s="120"/>
      <c r="G89" s="12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10" t="s">
        <v>709</v>
      </c>
      <c r="B90" s="115">
        <v>3</v>
      </c>
      <c r="C90" s="114">
        <v>1.3333333333333333</v>
      </c>
      <c r="E90" s="119"/>
      <c r="F90" s="120"/>
      <c r="G90" s="12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10" t="s">
        <v>708</v>
      </c>
      <c r="B91" s="115">
        <v>1174</v>
      </c>
      <c r="C91" s="114">
        <v>101.36541737649063</v>
      </c>
      <c r="E91" s="119"/>
      <c r="F91" s="120"/>
      <c r="G91" s="12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18" t="s">
        <v>707</v>
      </c>
      <c r="B92" s="117">
        <v>233</v>
      </c>
      <c r="C92" s="116">
        <v>104.13304721030043</v>
      </c>
      <c r="E92" s="119"/>
      <c r="F92" s="120"/>
      <c r="G92" s="12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13" t="s">
        <v>727</v>
      </c>
      <c r="B93" s="112">
        <v>2930</v>
      </c>
      <c r="C93" s="111">
        <v>381.05631399317406</v>
      </c>
      <c r="E93" s="119"/>
      <c r="F93" s="120"/>
      <c r="G93" s="12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10" t="s">
        <v>711</v>
      </c>
      <c r="B94" s="115">
        <v>2441</v>
      </c>
      <c r="C94" s="114">
        <v>386.3355182302335</v>
      </c>
      <c r="E94" s="119"/>
      <c r="F94" s="120"/>
      <c r="G94" s="12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10" t="s">
        <v>709</v>
      </c>
      <c r="B95" s="115">
        <v>21</v>
      </c>
      <c r="C95" s="114">
        <v>22.61904761904762</v>
      </c>
      <c r="E95" s="119"/>
      <c r="F95" s="120"/>
      <c r="G95" s="12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10" t="s">
        <v>708</v>
      </c>
      <c r="B96" s="115">
        <v>364</v>
      </c>
      <c r="C96" s="114">
        <v>443.20054945054943</v>
      </c>
      <c r="E96" s="119"/>
      <c r="F96" s="120"/>
      <c r="G96" s="12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18" t="s">
        <v>707</v>
      </c>
      <c r="B97" s="117">
        <v>104</v>
      </c>
      <c r="C97" s="116">
        <v>112.01923076923077</v>
      </c>
      <c r="E97" s="119"/>
      <c r="F97" s="120"/>
      <c r="G97" s="12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13" t="s">
        <v>726</v>
      </c>
      <c r="B98" s="112">
        <v>15255</v>
      </c>
      <c r="C98" s="111">
        <v>474.47735168797118</v>
      </c>
      <c r="E98" s="119"/>
      <c r="F98" s="120"/>
      <c r="G98" s="12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10" t="s">
        <v>711</v>
      </c>
      <c r="B99" s="115">
        <v>13083</v>
      </c>
      <c r="C99" s="114">
        <v>464.06451119773754</v>
      </c>
      <c r="E99" s="119"/>
      <c r="F99" s="120"/>
      <c r="G99" s="12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10" t="s">
        <v>713</v>
      </c>
      <c r="B100" s="115">
        <v>381</v>
      </c>
      <c r="C100" s="114">
        <v>1984.5354330708662</v>
      </c>
      <c r="E100" s="119"/>
      <c r="F100" s="120"/>
      <c r="G100" s="12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10" t="s">
        <v>709</v>
      </c>
      <c r="B101" s="115">
        <v>24</v>
      </c>
      <c r="C101" s="114">
        <v>16.083333333333332</v>
      </c>
      <c r="E101" s="119"/>
      <c r="F101" s="120"/>
      <c r="G101" s="12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10" t="s">
        <v>708</v>
      </c>
      <c r="B102" s="115">
        <v>1069</v>
      </c>
      <c r="C102" s="114">
        <v>240.54256314312443</v>
      </c>
      <c r="E102" s="119"/>
      <c r="F102" s="120"/>
      <c r="G102" s="12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18" t="s">
        <v>707</v>
      </c>
      <c r="B103" s="117">
        <v>698</v>
      </c>
      <c r="C103" s="116">
        <v>219.4297994269341</v>
      </c>
      <c r="E103" s="119"/>
      <c r="F103" s="120"/>
      <c r="G103" s="12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13" t="s">
        <v>725</v>
      </c>
      <c r="B104" s="112">
        <v>14616</v>
      </c>
      <c r="C104" s="111">
        <v>490.60707443897098</v>
      </c>
      <c r="E104" s="119"/>
      <c r="F104" s="120"/>
      <c r="G104" s="12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10" t="s">
        <v>711</v>
      </c>
      <c r="B105" s="115">
        <v>13325</v>
      </c>
      <c r="C105" s="114">
        <v>511.87699812382738</v>
      </c>
      <c r="E105" s="119"/>
      <c r="F105" s="120"/>
      <c r="G105" s="12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10" t="s">
        <v>710</v>
      </c>
      <c r="B106" s="115">
        <v>1</v>
      </c>
      <c r="C106" s="114">
        <v>44</v>
      </c>
      <c r="E106" s="119"/>
      <c r="F106" s="120"/>
      <c r="G106" s="12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10" t="s">
        <v>713</v>
      </c>
      <c r="B107" s="115">
        <v>1</v>
      </c>
      <c r="C107" s="114">
        <v>1566</v>
      </c>
      <c r="E107" s="119"/>
      <c r="F107" s="120"/>
      <c r="G107" s="12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10" t="s">
        <v>709</v>
      </c>
      <c r="B108" s="115">
        <v>24</v>
      </c>
      <c r="C108" s="114">
        <v>45.208333333333336</v>
      </c>
      <c r="E108" s="119"/>
      <c r="F108" s="120"/>
      <c r="G108" s="12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10" t="s">
        <v>708</v>
      </c>
      <c r="B109" s="115">
        <v>1075</v>
      </c>
      <c r="C109" s="114">
        <v>284.34976744186048</v>
      </c>
      <c r="E109" s="119"/>
      <c r="F109" s="120"/>
      <c r="G109" s="12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10" t="s">
        <v>707</v>
      </c>
      <c r="B110" s="115">
        <v>190</v>
      </c>
      <c r="C110" s="114">
        <v>218.84736842105264</v>
      </c>
      <c r="E110" s="119"/>
      <c r="F110" s="120"/>
      <c r="G110" s="12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5.5" thickBot="1" x14ac:dyDescent="0.4">
      <c r="A111" s="124" t="s">
        <v>724</v>
      </c>
      <c r="B111" s="123">
        <v>5997</v>
      </c>
      <c r="C111" s="122">
        <v>563.03751875937974</v>
      </c>
      <c r="E111" s="119"/>
      <c r="F111" s="120"/>
      <c r="G111" s="12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10" t="s">
        <v>711</v>
      </c>
      <c r="B112" s="115">
        <v>5121</v>
      </c>
      <c r="C112" s="114">
        <v>620.12438976762348</v>
      </c>
      <c r="E112" s="119"/>
      <c r="F112" s="120"/>
      <c r="G112" s="12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10" t="s">
        <v>710</v>
      </c>
      <c r="B113" s="115">
        <v>1</v>
      </c>
      <c r="C113" s="114">
        <v>773</v>
      </c>
      <c r="E113" s="119"/>
      <c r="F113" s="120"/>
      <c r="G113" s="12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10" t="s">
        <v>713</v>
      </c>
      <c r="B114" s="115">
        <v>19</v>
      </c>
      <c r="C114" s="114">
        <v>2240</v>
      </c>
      <c r="E114" s="119"/>
      <c r="F114" s="120"/>
      <c r="G114" s="12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10" t="s">
        <v>709</v>
      </c>
      <c r="B115" s="115">
        <v>5</v>
      </c>
      <c r="C115" s="114">
        <v>34.200000000000003</v>
      </c>
      <c r="E115" s="119"/>
      <c r="F115" s="120"/>
      <c r="G115" s="12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10" t="s">
        <v>708</v>
      </c>
      <c r="B116" s="115">
        <v>738</v>
      </c>
      <c r="C116" s="114">
        <v>194.58401084010839</v>
      </c>
      <c r="E116" s="119"/>
      <c r="F116" s="120"/>
      <c r="G116" s="12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18" t="s">
        <v>707</v>
      </c>
      <c r="B117" s="117">
        <v>113</v>
      </c>
      <c r="C117" s="116">
        <v>121.87610619469027</v>
      </c>
      <c r="E117" s="119"/>
      <c r="F117" s="120"/>
      <c r="G117" s="12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13" t="s">
        <v>723</v>
      </c>
      <c r="B118" s="112">
        <v>9690</v>
      </c>
      <c r="C118" s="111">
        <v>530.02518059855527</v>
      </c>
      <c r="E118" s="119"/>
      <c r="F118" s="120"/>
      <c r="G118" s="12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10" t="s">
        <v>711</v>
      </c>
      <c r="B119" s="115">
        <v>8013</v>
      </c>
      <c r="C119" s="114">
        <v>539.54960688880567</v>
      </c>
      <c r="E119" s="119"/>
      <c r="F119" s="120"/>
      <c r="G119" s="12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10" t="s">
        <v>713</v>
      </c>
      <c r="B120" s="115">
        <v>123</v>
      </c>
      <c r="C120" s="114">
        <v>2524.0081300813008</v>
      </c>
      <c r="E120" s="119"/>
      <c r="F120" s="120"/>
      <c r="G120" s="121"/>
      <c r="L120"/>
    </row>
    <row r="121" spans="1:55" ht="16" thickBot="1" x14ac:dyDescent="0.4">
      <c r="A121" s="110" t="s">
        <v>709</v>
      </c>
      <c r="B121" s="115">
        <v>1</v>
      </c>
      <c r="C121" s="114">
        <v>194</v>
      </c>
      <c r="E121" s="119"/>
      <c r="F121" s="120"/>
      <c r="G121" s="121"/>
    </row>
    <row r="122" spans="1:55" ht="16" thickBot="1" x14ac:dyDescent="0.4">
      <c r="A122" s="110" t="s">
        <v>708</v>
      </c>
      <c r="B122" s="115">
        <v>969</v>
      </c>
      <c r="C122" s="114">
        <v>348.44582043343655</v>
      </c>
      <c r="E122" s="119"/>
      <c r="F122" s="120"/>
    </row>
    <row r="123" spans="1:55" ht="16" thickBot="1" x14ac:dyDescent="0.4">
      <c r="A123" s="118" t="s">
        <v>707</v>
      </c>
      <c r="B123" s="117">
        <v>584</v>
      </c>
      <c r="C123" s="116">
        <v>281.23630136986299</v>
      </c>
      <c r="E123" s="119"/>
      <c r="F123" s="120"/>
    </row>
    <row r="124" spans="1:55" ht="16" thickBot="1" x14ac:dyDescent="0.4">
      <c r="A124" s="113" t="s">
        <v>722</v>
      </c>
      <c r="B124" s="112">
        <v>12557</v>
      </c>
      <c r="C124" s="111">
        <v>871.75033845663768</v>
      </c>
      <c r="E124" s="119"/>
      <c r="F124" s="120"/>
    </row>
    <row r="125" spans="1:55" ht="16" thickBot="1" x14ac:dyDescent="0.4">
      <c r="A125" s="110" t="s">
        <v>711</v>
      </c>
      <c r="B125" s="115">
        <v>11416</v>
      </c>
      <c r="C125" s="114">
        <v>805.35502803083386</v>
      </c>
      <c r="E125" s="119"/>
      <c r="F125" s="120"/>
    </row>
    <row r="126" spans="1:55" ht="16" thickBot="1" x14ac:dyDescent="0.4">
      <c r="A126" s="110" t="s">
        <v>713</v>
      </c>
      <c r="B126" s="115">
        <v>572</v>
      </c>
      <c r="C126" s="114">
        <v>2719.0332167832166</v>
      </c>
      <c r="E126" s="119"/>
      <c r="F126" s="120"/>
    </row>
    <row r="127" spans="1:55" ht="16" thickBot="1" x14ac:dyDescent="0.4">
      <c r="A127" s="110" t="s">
        <v>709</v>
      </c>
      <c r="B127" s="115">
        <v>25</v>
      </c>
      <c r="C127" s="114">
        <v>43.92</v>
      </c>
      <c r="E127" s="119"/>
      <c r="F127" s="120"/>
    </row>
    <row r="128" spans="1:55" ht="16" thickBot="1" x14ac:dyDescent="0.4">
      <c r="A128" s="110" t="s">
        <v>708</v>
      </c>
      <c r="B128" s="115">
        <v>332</v>
      </c>
      <c r="C128" s="114">
        <v>428.49397590361446</v>
      </c>
      <c r="E128" s="119"/>
      <c r="F128" s="120"/>
    </row>
    <row r="129" spans="1:12" ht="16" thickBot="1" x14ac:dyDescent="0.4">
      <c r="A129" s="118" t="s">
        <v>707</v>
      </c>
      <c r="B129" s="117">
        <v>212</v>
      </c>
      <c r="C129" s="116">
        <v>254.6745283018868</v>
      </c>
      <c r="E129" s="119"/>
      <c r="F129" s="120"/>
    </row>
    <row r="130" spans="1:12" ht="16" thickBot="1" x14ac:dyDescent="0.4">
      <c r="A130" s="113" t="s">
        <v>721</v>
      </c>
      <c r="B130" s="112">
        <v>6535</v>
      </c>
      <c r="C130" s="111">
        <v>589.94322876817137</v>
      </c>
      <c r="E130" s="119"/>
      <c r="F130" s="120"/>
    </row>
    <row r="131" spans="1:12" ht="16" thickBot="1" x14ac:dyDescent="0.4">
      <c r="A131" s="110" t="s">
        <v>711</v>
      </c>
      <c r="B131" s="115">
        <v>5979</v>
      </c>
      <c r="C131" s="114">
        <v>626.37113229637066</v>
      </c>
      <c r="E131" s="119"/>
      <c r="F131" s="120"/>
    </row>
    <row r="132" spans="1:12" ht="16" thickBot="1" x14ac:dyDescent="0.4">
      <c r="A132" s="110" t="s">
        <v>713</v>
      </c>
      <c r="B132" s="115">
        <v>5</v>
      </c>
      <c r="C132" s="114">
        <v>2107.6</v>
      </c>
      <c r="E132" s="119"/>
      <c r="F132" s="120"/>
    </row>
    <row r="133" spans="1:12" ht="16" thickBot="1" x14ac:dyDescent="0.4">
      <c r="A133" s="110" t="s">
        <v>709</v>
      </c>
      <c r="B133" s="115">
        <v>9</v>
      </c>
      <c r="C133" s="114">
        <v>32.888888888888886</v>
      </c>
      <c r="E133" s="119"/>
      <c r="F133" s="120"/>
    </row>
    <row r="134" spans="1:12" ht="16" thickBot="1" x14ac:dyDescent="0.4">
      <c r="A134" s="110" t="s">
        <v>708</v>
      </c>
      <c r="B134" s="115">
        <v>153</v>
      </c>
      <c r="C134" s="114">
        <v>209.52941176470588</v>
      </c>
      <c r="E134" s="119"/>
      <c r="F134" s="120"/>
    </row>
    <row r="135" spans="1:12" ht="16" thickBot="1" x14ac:dyDescent="0.4">
      <c r="A135" s="118" t="s">
        <v>707</v>
      </c>
      <c r="B135" s="117">
        <v>389</v>
      </c>
      <c r="C135" s="116">
        <v>173.04370179948586</v>
      </c>
      <c r="E135" s="119"/>
      <c r="F135" s="120"/>
    </row>
    <row r="136" spans="1:12" ht="16" thickBot="1" x14ac:dyDescent="0.4">
      <c r="A136" s="113" t="s">
        <v>720</v>
      </c>
      <c r="B136" s="112">
        <v>3742</v>
      </c>
      <c r="C136" s="111">
        <v>261.73890967397114</v>
      </c>
      <c r="E136" s="119"/>
      <c r="F136" s="120"/>
    </row>
    <row r="137" spans="1:12" ht="16" thickBot="1" x14ac:dyDescent="0.4">
      <c r="A137" s="110" t="s">
        <v>711</v>
      </c>
      <c r="B137" s="115">
        <v>2651</v>
      </c>
      <c r="C137" s="114">
        <v>336.10901546586194</v>
      </c>
      <c r="E137" s="119"/>
      <c r="F137" s="120"/>
    </row>
    <row r="138" spans="1:12" ht="16" thickBot="1" x14ac:dyDescent="0.4">
      <c r="A138" s="110" t="s">
        <v>709</v>
      </c>
      <c r="B138" s="115">
        <v>67</v>
      </c>
      <c r="C138" s="114">
        <v>15.417910447761194</v>
      </c>
      <c r="E138" s="119"/>
    </row>
    <row r="139" spans="1:12" ht="16" thickBot="1" x14ac:dyDescent="0.4">
      <c r="A139" s="110" t="s">
        <v>708</v>
      </c>
      <c r="B139" s="115">
        <v>1010</v>
      </c>
      <c r="C139" s="114">
        <v>85.074257425742573</v>
      </c>
      <c r="E139" s="119"/>
    </row>
    <row r="140" spans="1:12" ht="16" thickBot="1" x14ac:dyDescent="0.4">
      <c r="A140" s="110" t="s">
        <v>707</v>
      </c>
      <c r="B140" s="115">
        <v>14</v>
      </c>
      <c r="C140" s="114">
        <v>103.14285714285714</v>
      </c>
      <c r="E140" s="119"/>
    </row>
    <row r="141" spans="1:12" ht="16" thickBot="1" x14ac:dyDescent="0.4">
      <c r="A141" s="113" t="s">
        <v>719</v>
      </c>
      <c r="B141" s="112">
        <v>6804</v>
      </c>
      <c r="C141" s="111">
        <v>692.7595532039976</v>
      </c>
      <c r="E141" s="119"/>
      <c r="J141" s="3"/>
      <c r="L141"/>
    </row>
    <row r="142" spans="1:12" ht="16" thickBot="1" x14ac:dyDescent="0.4">
      <c r="A142" s="110" t="s">
        <v>711</v>
      </c>
      <c r="B142" s="115">
        <v>6566</v>
      </c>
      <c r="C142" s="114">
        <v>699.8627779469997</v>
      </c>
      <c r="E142" s="119"/>
      <c r="J142" s="3"/>
      <c r="L142"/>
    </row>
    <row r="143" spans="1:12" ht="16" thickBot="1" x14ac:dyDescent="0.4">
      <c r="A143" s="110" t="s">
        <v>713</v>
      </c>
      <c r="B143" s="115">
        <v>27</v>
      </c>
      <c r="C143" s="114">
        <v>2489.2222222222222</v>
      </c>
      <c r="E143" s="119"/>
      <c r="G143"/>
      <c r="J143" s="3"/>
      <c r="L143"/>
    </row>
    <row r="144" spans="1:12" ht="16" thickBot="1" x14ac:dyDescent="0.4">
      <c r="A144" s="110" t="s">
        <v>709</v>
      </c>
      <c r="B144" s="115">
        <v>4</v>
      </c>
      <c r="C144" s="114">
        <v>17.75</v>
      </c>
      <c r="E144" s="119"/>
      <c r="G144"/>
      <c r="J144" s="3"/>
      <c r="L144"/>
    </row>
    <row r="145" spans="1:7" ht="16" thickBot="1" x14ac:dyDescent="0.4">
      <c r="A145" s="118" t="s">
        <v>708</v>
      </c>
      <c r="B145" s="117">
        <v>172</v>
      </c>
      <c r="C145" s="116">
        <v>254.5406976744186</v>
      </c>
      <c r="E145" s="119"/>
      <c r="G145"/>
    </row>
    <row r="146" spans="1:7" ht="16" thickBot="1" x14ac:dyDescent="0.4">
      <c r="A146" s="110" t="s">
        <v>707</v>
      </c>
      <c r="B146" s="115">
        <v>35</v>
      </c>
      <c r="C146" s="114">
        <v>205.02857142857144</v>
      </c>
      <c r="E146" s="119"/>
      <c r="G146"/>
    </row>
    <row r="147" spans="1:7" ht="16" thickBot="1" x14ac:dyDescent="0.4">
      <c r="A147" s="113" t="s">
        <v>718</v>
      </c>
      <c r="B147" s="112">
        <v>4775</v>
      </c>
      <c r="C147" s="111">
        <v>317.80942408376961</v>
      </c>
      <c r="E147" s="119"/>
    </row>
    <row r="148" spans="1:7" ht="16" thickBot="1" x14ac:dyDescent="0.4">
      <c r="A148" s="110" t="s">
        <v>711</v>
      </c>
      <c r="B148" s="115">
        <v>3070</v>
      </c>
      <c r="C148" s="114">
        <v>434.9514657980456</v>
      </c>
      <c r="E148" s="119"/>
    </row>
    <row r="149" spans="1:7" ht="16" thickBot="1" x14ac:dyDescent="0.4">
      <c r="A149" s="110" t="s">
        <v>710</v>
      </c>
      <c r="B149" s="115">
        <v>1</v>
      </c>
      <c r="C149" s="114">
        <v>12</v>
      </c>
      <c r="E149" s="119"/>
    </row>
    <row r="150" spans="1:7" ht="16" thickBot="1" x14ac:dyDescent="0.4">
      <c r="A150" s="110" t="s">
        <v>713</v>
      </c>
      <c r="B150" s="115">
        <v>2</v>
      </c>
      <c r="C150" s="114">
        <v>908</v>
      </c>
      <c r="D150" s="107"/>
      <c r="E150" s="119"/>
    </row>
    <row r="151" spans="1:7" ht="16" thickBot="1" x14ac:dyDescent="0.4">
      <c r="A151" s="110" t="s">
        <v>709</v>
      </c>
      <c r="B151" s="115">
        <v>39</v>
      </c>
      <c r="C151" s="114">
        <v>24.358974358974358</v>
      </c>
      <c r="D151" s="107"/>
      <c r="E151" s="119"/>
    </row>
    <row r="152" spans="1:7" ht="16" thickBot="1" x14ac:dyDescent="0.4">
      <c r="A152" s="110" t="s">
        <v>708</v>
      </c>
      <c r="B152" s="115">
        <v>1497</v>
      </c>
      <c r="C152" s="114">
        <v>104.13894455577822</v>
      </c>
      <c r="D152" s="107"/>
      <c r="E152" s="106"/>
      <c r="F152"/>
    </row>
    <row r="153" spans="1:7" ht="16" thickBot="1" x14ac:dyDescent="0.4">
      <c r="A153" s="110" t="s">
        <v>707</v>
      </c>
      <c r="B153" s="115">
        <v>166</v>
      </c>
      <c r="C153" s="114">
        <v>141.95783132530121</v>
      </c>
      <c r="D153" s="107"/>
      <c r="E153" s="106"/>
      <c r="F153"/>
    </row>
    <row r="154" spans="1:7" ht="16" thickBot="1" x14ac:dyDescent="0.4">
      <c r="A154" s="113" t="s">
        <v>717</v>
      </c>
      <c r="B154" s="112">
        <v>2197</v>
      </c>
      <c r="C154" s="111">
        <v>517.58079198907603</v>
      </c>
      <c r="E154" s="106"/>
      <c r="F154"/>
    </row>
    <row r="155" spans="1:7" ht="16" thickBot="1" x14ac:dyDescent="0.4">
      <c r="A155" s="110" t="s">
        <v>711</v>
      </c>
      <c r="B155" s="115">
        <v>1208</v>
      </c>
      <c r="C155" s="114">
        <v>777.7301324503311</v>
      </c>
      <c r="E155" s="106"/>
      <c r="F155"/>
    </row>
    <row r="156" spans="1:7" ht="16" thickBot="1" x14ac:dyDescent="0.4">
      <c r="A156" s="110" t="s">
        <v>710</v>
      </c>
      <c r="B156" s="115">
        <v>1</v>
      </c>
      <c r="C156" s="114">
        <v>1878</v>
      </c>
    </row>
    <row r="157" spans="1:7" ht="16" thickBot="1" x14ac:dyDescent="0.4">
      <c r="A157" s="110" t="s">
        <v>713</v>
      </c>
      <c r="B157" s="115">
        <v>26</v>
      </c>
      <c r="C157" s="114">
        <v>2404.9615384615386</v>
      </c>
    </row>
    <row r="158" spans="1:7" ht="16" thickBot="1" x14ac:dyDescent="0.4">
      <c r="A158" s="110" t="s">
        <v>709</v>
      </c>
      <c r="B158" s="115">
        <v>21</v>
      </c>
      <c r="C158" s="114">
        <v>14.80952380952381</v>
      </c>
    </row>
    <row r="159" spans="1:7" ht="16" thickBot="1" x14ac:dyDescent="0.4">
      <c r="A159" s="118" t="s">
        <v>708</v>
      </c>
      <c r="B159" s="117">
        <v>683</v>
      </c>
      <c r="C159" s="116">
        <v>180.81698389458273</v>
      </c>
    </row>
    <row r="160" spans="1:7" ht="16" thickBot="1" x14ac:dyDescent="0.4">
      <c r="A160" s="110" t="s">
        <v>707</v>
      </c>
      <c r="B160" s="115">
        <v>258</v>
      </c>
      <c r="C160" s="114">
        <v>36.47674418604651</v>
      </c>
    </row>
    <row r="161" spans="1:3" ht="16" thickBot="1" x14ac:dyDescent="0.4">
      <c r="A161" s="113" t="s">
        <v>716</v>
      </c>
      <c r="B161" s="112">
        <v>19111</v>
      </c>
      <c r="C161" s="111">
        <v>624.69232379258017</v>
      </c>
    </row>
    <row r="162" spans="1:3" ht="16" thickBot="1" x14ac:dyDescent="0.4">
      <c r="A162" s="110" t="s">
        <v>711</v>
      </c>
      <c r="B162" s="115">
        <v>17613</v>
      </c>
      <c r="C162" s="114">
        <v>640.3708624311588</v>
      </c>
    </row>
    <row r="163" spans="1:3" ht="16" thickBot="1" x14ac:dyDescent="0.4">
      <c r="A163" s="110" t="s">
        <v>713</v>
      </c>
      <c r="B163" s="115">
        <v>96</v>
      </c>
      <c r="C163" s="114">
        <v>2462.7708333333335</v>
      </c>
    </row>
    <row r="164" spans="1:3" ht="16" thickBot="1" x14ac:dyDescent="0.4">
      <c r="A164" s="110" t="s">
        <v>709</v>
      </c>
      <c r="B164" s="115">
        <v>21</v>
      </c>
      <c r="C164" s="114">
        <v>16.285714285714285</v>
      </c>
    </row>
    <row r="165" spans="1:3" ht="16" thickBot="1" x14ac:dyDescent="0.4">
      <c r="A165" s="110" t="s">
        <v>708</v>
      </c>
      <c r="B165" s="115">
        <v>858</v>
      </c>
      <c r="C165" s="114">
        <v>340.14102564102564</v>
      </c>
    </row>
    <row r="166" spans="1:3" ht="16" thickBot="1" x14ac:dyDescent="0.4">
      <c r="A166" s="118" t="s">
        <v>707</v>
      </c>
      <c r="B166" s="117">
        <v>523</v>
      </c>
      <c r="C166" s="116">
        <v>250.54302103250478</v>
      </c>
    </row>
    <row r="167" spans="1:3" ht="16" thickBot="1" x14ac:dyDescent="0.4">
      <c r="A167" s="113" t="s">
        <v>715</v>
      </c>
      <c r="B167" s="112">
        <v>10019</v>
      </c>
      <c r="C167" s="111">
        <v>638.6114382672921</v>
      </c>
    </row>
    <row r="168" spans="1:3" ht="16" thickBot="1" x14ac:dyDescent="0.4">
      <c r="A168" s="110" t="s">
        <v>711</v>
      </c>
      <c r="B168" s="115">
        <v>8620</v>
      </c>
      <c r="C168" s="114">
        <v>653.24002320185616</v>
      </c>
    </row>
    <row r="169" spans="1:3" ht="16" thickBot="1" x14ac:dyDescent="0.4">
      <c r="A169" s="110" t="s">
        <v>713</v>
      </c>
      <c r="B169" s="115">
        <v>111</v>
      </c>
      <c r="C169" s="114">
        <v>2605.6036036036035</v>
      </c>
    </row>
    <row r="170" spans="1:3" ht="16" thickBot="1" x14ac:dyDescent="0.4">
      <c r="A170" s="110" t="s">
        <v>709</v>
      </c>
      <c r="B170" s="115">
        <v>12</v>
      </c>
      <c r="C170" s="114">
        <v>20.083333333333332</v>
      </c>
    </row>
    <row r="171" spans="1:3" ht="16" thickBot="1" x14ac:dyDescent="0.4">
      <c r="A171" s="110" t="s">
        <v>708</v>
      </c>
      <c r="B171" s="115">
        <v>666</v>
      </c>
      <c r="C171" s="114">
        <v>297.77327327327328</v>
      </c>
    </row>
    <row r="172" spans="1:3" ht="16" thickBot="1" x14ac:dyDescent="0.4">
      <c r="A172" s="118" t="s">
        <v>707</v>
      </c>
      <c r="B172" s="117">
        <v>610</v>
      </c>
      <c r="C172" s="116">
        <v>458.26065573770489</v>
      </c>
    </row>
    <row r="173" spans="1:3" ht="16" thickBot="1" x14ac:dyDescent="0.4">
      <c r="A173" s="113" t="s">
        <v>714</v>
      </c>
      <c r="B173" s="112">
        <v>4049</v>
      </c>
      <c r="C173" s="111">
        <v>817.05458137811809</v>
      </c>
    </row>
    <row r="174" spans="1:3" ht="16" thickBot="1" x14ac:dyDescent="0.4">
      <c r="A174" s="110" t="s">
        <v>711</v>
      </c>
      <c r="B174" s="115">
        <v>3631</v>
      </c>
      <c r="C174" s="114">
        <v>815.61746075461303</v>
      </c>
    </row>
    <row r="175" spans="1:3" ht="16" thickBot="1" x14ac:dyDescent="0.4">
      <c r="A175" s="110" t="s">
        <v>713</v>
      </c>
      <c r="B175" s="115">
        <v>74</v>
      </c>
      <c r="C175" s="114">
        <v>2863.3378378378379</v>
      </c>
    </row>
    <row r="176" spans="1:3" ht="16" thickBot="1" x14ac:dyDescent="0.4">
      <c r="A176" s="110" t="s">
        <v>709</v>
      </c>
      <c r="B176" s="115">
        <v>8</v>
      </c>
      <c r="C176" s="114">
        <v>21.375</v>
      </c>
    </row>
    <row r="177" spans="1:3" ht="16" thickBot="1" x14ac:dyDescent="0.4">
      <c r="A177" s="110" t="s">
        <v>708</v>
      </c>
      <c r="B177" s="115">
        <v>310</v>
      </c>
      <c r="C177" s="114">
        <v>422.65806451612906</v>
      </c>
    </row>
    <row r="178" spans="1:3" ht="16" thickBot="1" x14ac:dyDescent="0.4">
      <c r="A178" s="110" t="s">
        <v>707</v>
      </c>
      <c r="B178" s="115">
        <v>26</v>
      </c>
      <c r="C178" s="114">
        <v>140.96153846153845</v>
      </c>
    </row>
    <row r="179" spans="1:3" ht="16" thickBot="1" x14ac:dyDescent="0.4">
      <c r="A179" s="113" t="s">
        <v>712</v>
      </c>
      <c r="B179" s="112">
        <v>2328</v>
      </c>
      <c r="C179" s="111">
        <v>428.44115120274915</v>
      </c>
    </row>
    <row r="180" spans="1:3" ht="16" thickBot="1" x14ac:dyDescent="0.4">
      <c r="A180" s="110" t="s">
        <v>711</v>
      </c>
      <c r="B180" s="109">
        <v>2108</v>
      </c>
      <c r="C180" s="108">
        <v>453.58254269449714</v>
      </c>
    </row>
    <row r="181" spans="1:3" ht="16" thickBot="1" x14ac:dyDescent="0.4">
      <c r="A181" s="110" t="s">
        <v>710</v>
      </c>
      <c r="B181" s="109">
        <v>1</v>
      </c>
      <c r="C181" s="108">
        <v>62</v>
      </c>
    </row>
    <row r="182" spans="1:3" ht="16" thickBot="1" x14ac:dyDescent="0.4">
      <c r="A182" s="110" t="s">
        <v>709</v>
      </c>
      <c r="B182" s="109">
        <v>18</v>
      </c>
      <c r="C182" s="108">
        <v>140</v>
      </c>
    </row>
    <row r="183" spans="1:3" ht="16" thickBot="1" x14ac:dyDescent="0.4">
      <c r="A183" s="110" t="s">
        <v>708</v>
      </c>
      <c r="B183" s="109">
        <v>150</v>
      </c>
      <c r="C183" s="108">
        <v>213.15333333333334</v>
      </c>
    </row>
    <row r="184" spans="1:3" ht="16" thickBot="1" x14ac:dyDescent="0.4">
      <c r="A184" s="110" t="s">
        <v>707</v>
      </c>
      <c r="B184" s="109">
        <v>51</v>
      </c>
      <c r="C184" s="108">
        <v>131.45098039215685</v>
      </c>
    </row>
  </sheetData>
  <mergeCells count="18">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 ref="A17:C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9251-F102-4DEF-900D-ED1202CD1A30}">
  <sheetPr>
    <tabColor theme="0"/>
  </sheetPr>
  <dimension ref="A1:BC169"/>
  <sheetViews>
    <sheetView showGridLines="0" zoomScale="110" zoomScaleNormal="110" zoomScalePageLayoutView="110" workbookViewId="0">
      <selection activeCell="P23" sqref="P23"/>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107" customWidth="1"/>
    <col min="7" max="7" width="15.81640625" style="106" customWidth="1"/>
    <col min="8" max="8" width="19.54296875" customWidth="1"/>
    <col min="9" max="9" width="15" customWidth="1"/>
    <col min="12" max="12" width="8.7265625" style="3"/>
  </cols>
  <sheetData>
    <row r="1" spans="1:55" ht="38.5" customHeight="1" x14ac:dyDescent="0.35">
      <c r="A1" s="371" t="s">
        <v>448</v>
      </c>
      <c r="B1" s="371"/>
      <c r="C1" s="371"/>
      <c r="D1" s="371"/>
      <c r="E1" s="371"/>
      <c r="F1" s="371"/>
      <c r="G1" s="371"/>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2" t="s">
        <v>1</v>
      </c>
      <c r="B2" s="372"/>
      <c r="C2" s="372"/>
      <c r="D2" s="372"/>
      <c r="E2" s="372"/>
      <c r="F2" s="372"/>
      <c r="G2" s="372"/>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2"/>
      <c r="B3" s="372"/>
      <c r="C3" s="372"/>
      <c r="D3" s="372"/>
      <c r="E3" s="372"/>
      <c r="F3" s="372"/>
      <c r="G3" s="372"/>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3" t="s">
        <v>775</v>
      </c>
      <c r="B4" s="373"/>
      <c r="C4" s="373"/>
      <c r="D4" s="373"/>
      <c r="E4" s="373"/>
      <c r="F4" s="373"/>
      <c r="G4" s="373"/>
      <c r="H4" s="162"/>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63"/>
      <c r="B5" s="163"/>
      <c r="C5" s="163"/>
      <c r="D5" s="163"/>
      <c r="E5" s="163"/>
      <c r="F5" s="163"/>
      <c r="G5" s="163"/>
      <c r="H5" s="162"/>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31"/>
      <c r="B6" s="131"/>
      <c r="C6" s="131"/>
      <c r="D6" s="3"/>
      <c r="E6" s="3"/>
      <c r="F6" s="120"/>
      <c r="G6" s="12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69" t="s">
        <v>762</v>
      </c>
      <c r="B7" s="369"/>
      <c r="C7" s="369"/>
      <c r="D7" s="156"/>
      <c r="E7" s="3"/>
      <c r="F7" s="120"/>
      <c r="G7" s="12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53" t="s">
        <v>761</v>
      </c>
      <c r="B8" s="153" t="s">
        <v>451</v>
      </c>
      <c r="C8" s="153" t="s">
        <v>760</v>
      </c>
      <c r="D8" s="3"/>
      <c r="E8" s="376" t="s">
        <v>774</v>
      </c>
      <c r="F8" s="376"/>
      <c r="G8" s="376"/>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42" t="s">
        <v>582</v>
      </c>
      <c r="B9" s="145">
        <v>12576</v>
      </c>
      <c r="C9" s="157">
        <v>34458.240000007179</v>
      </c>
      <c r="D9" s="3"/>
      <c r="E9" s="152" t="s">
        <v>752</v>
      </c>
      <c r="F9" s="161" t="s">
        <v>451</v>
      </c>
      <c r="G9" s="160" t="s">
        <v>751</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42" t="s">
        <v>711</v>
      </c>
      <c r="B10" s="149">
        <v>173590</v>
      </c>
      <c r="C10" s="155">
        <v>166646.40000008326</v>
      </c>
      <c r="D10" s="3"/>
      <c r="E10" s="15" t="s">
        <v>749</v>
      </c>
      <c r="F10" s="147">
        <v>78716</v>
      </c>
      <c r="G10" s="146">
        <v>0.99099999999999999</v>
      </c>
      <c r="H10" s="3"/>
      <c r="I10" s="134"/>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42" t="s">
        <v>713</v>
      </c>
      <c r="B11" s="145">
        <v>7320</v>
      </c>
      <c r="C11" s="157">
        <v>1317.5999999999785</v>
      </c>
      <c r="D11" s="3"/>
      <c r="E11" s="15" t="s">
        <v>747</v>
      </c>
      <c r="F11" s="159">
        <v>736</v>
      </c>
      <c r="G11" s="158">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42" t="s">
        <v>773</v>
      </c>
      <c r="B12" s="145">
        <v>42</v>
      </c>
      <c r="C12" s="157">
        <v>189</v>
      </c>
      <c r="D12" s="3"/>
      <c r="E12" s="140" t="s">
        <v>738</v>
      </c>
      <c r="F12" s="144">
        <v>79452</v>
      </c>
      <c r="G12" s="14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42" t="s">
        <v>772</v>
      </c>
      <c r="B13" s="145">
        <v>386</v>
      </c>
      <c r="C13" s="157">
        <v>0</v>
      </c>
      <c r="D13" s="156"/>
      <c r="E13" s="137" t="s">
        <v>767</v>
      </c>
      <c r="F13" s="137"/>
      <c r="G13" s="137"/>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42" t="s">
        <v>771</v>
      </c>
      <c r="B14" s="149">
        <v>513</v>
      </c>
      <c r="C14" s="155">
        <v>1898.1000000000158</v>
      </c>
      <c r="D14" s="3"/>
      <c r="E14" s="368" t="s">
        <v>743</v>
      </c>
      <c r="F14" s="368"/>
      <c r="G14" s="368"/>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40" t="s">
        <v>738</v>
      </c>
      <c r="B15" s="139">
        <v>194427</v>
      </c>
      <c r="C15" s="154">
        <v>204509.33999977639</v>
      </c>
      <c r="D15" s="3"/>
      <c r="E15" s="137"/>
      <c r="F15" s="137"/>
      <c r="G15" s="137"/>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370" t="s">
        <v>770</v>
      </c>
      <c r="B16" s="370"/>
      <c r="C16" s="370"/>
      <c r="D16" s="3"/>
      <c r="E16" s="137"/>
      <c r="F16" s="137"/>
      <c r="G16" s="137"/>
      <c r="H16" s="3"/>
      <c r="I16" s="134"/>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370" t="s">
        <v>756</v>
      </c>
      <c r="B17" s="370"/>
      <c r="C17" s="370"/>
      <c r="D17" s="3"/>
      <c r="E17" s="137"/>
      <c r="F17" s="137"/>
      <c r="G17" s="137"/>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35"/>
      <c r="B18" s="135"/>
      <c r="C18" s="135"/>
      <c r="D18" s="3"/>
      <c r="E18" s="368"/>
      <c r="F18" s="368"/>
      <c r="G18" s="368"/>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69" t="s">
        <v>769</v>
      </c>
      <c r="B19" s="369"/>
      <c r="C19" s="369"/>
      <c r="D19" s="3"/>
      <c r="E19" s="376" t="s">
        <v>768</v>
      </c>
      <c r="F19" s="376"/>
      <c r="G19" s="376"/>
      <c r="H19" s="134"/>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53" t="s">
        <v>753</v>
      </c>
      <c r="B20" s="153" t="s">
        <v>451</v>
      </c>
      <c r="C20" s="153" t="s">
        <v>555</v>
      </c>
      <c r="D20" s="3"/>
      <c r="E20" s="152" t="s">
        <v>752</v>
      </c>
      <c r="F20" s="151" t="s">
        <v>451</v>
      </c>
      <c r="G20" s="150" t="s">
        <v>751</v>
      </c>
      <c r="H20" s="3"/>
      <c r="I20" s="134"/>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42" t="s">
        <v>750</v>
      </c>
      <c r="B21" s="149">
        <v>85009</v>
      </c>
      <c r="C21" s="148">
        <v>568.94445294027696</v>
      </c>
      <c r="D21" s="3"/>
      <c r="E21" s="15" t="s">
        <v>749</v>
      </c>
      <c r="F21" s="147">
        <v>10679</v>
      </c>
      <c r="G21" s="146">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42" t="s">
        <v>748</v>
      </c>
      <c r="B22" s="149">
        <v>57</v>
      </c>
      <c r="C22" s="148">
        <v>970.15789473684208</v>
      </c>
      <c r="D22" s="3"/>
      <c r="E22" s="15" t="s">
        <v>747</v>
      </c>
      <c r="F22" s="147">
        <v>736</v>
      </c>
      <c r="G22" s="146">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42" t="s">
        <v>746</v>
      </c>
      <c r="B23" s="145">
        <v>109297</v>
      </c>
      <c r="C23" s="141">
        <v>532.26144358948557</v>
      </c>
      <c r="D23" s="3"/>
      <c r="E23" s="140" t="s">
        <v>738</v>
      </c>
      <c r="F23" s="144">
        <v>11415</v>
      </c>
      <c r="G23" s="143">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42" t="s">
        <v>745</v>
      </c>
      <c r="B24">
        <v>64</v>
      </c>
      <c r="C24" s="141">
        <v>1006.453125</v>
      </c>
      <c r="D24" s="3"/>
      <c r="E24" s="368" t="s">
        <v>767</v>
      </c>
      <c r="F24" s="368"/>
      <c r="G24" s="368"/>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5" customHeight="1" x14ac:dyDescent="0.35">
      <c r="A25" s="140" t="s">
        <v>738</v>
      </c>
      <c r="B25" s="139">
        <v>194427</v>
      </c>
      <c r="C25" s="138">
        <v>548.58476446172597</v>
      </c>
      <c r="D25" s="3"/>
      <c r="E25" s="368" t="s">
        <v>743</v>
      </c>
      <c r="F25" s="368"/>
      <c r="G25" s="368"/>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70" t="str">
        <f>A16</f>
        <v>Data from BI Inc. Participants Report, 9.30.2023</v>
      </c>
      <c r="B26" s="370"/>
      <c r="C26" s="370"/>
      <c r="D26" s="134"/>
      <c r="E26" s="131"/>
      <c r="F26" s="136"/>
      <c r="G26" s="121"/>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70" t="s">
        <v>766</v>
      </c>
      <c r="B27" s="370"/>
      <c r="C27" s="370"/>
      <c r="D27" s="134"/>
      <c r="F27" s="133"/>
      <c r="G27" s="132"/>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7"/>
      <c r="B28" s="377"/>
      <c r="C28" s="377"/>
      <c r="D28" s="3"/>
      <c r="E28" s="3"/>
      <c r="F28" s="120"/>
      <c r="G28" s="12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77"/>
      <c r="B29" s="377"/>
      <c r="C29" s="377"/>
      <c r="D29" s="3"/>
      <c r="E29" s="3"/>
      <c r="F29" s="120"/>
      <c r="G29" s="12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377" t="s">
        <v>765</v>
      </c>
      <c r="B30" s="377"/>
      <c r="C30" s="377"/>
      <c r="D30" s="3"/>
      <c r="E30" s="3"/>
      <c r="F30" s="120"/>
      <c r="G30" s="12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30" t="s">
        <v>740</v>
      </c>
      <c r="B31" s="130" t="s">
        <v>451</v>
      </c>
      <c r="C31" s="130" t="s">
        <v>739</v>
      </c>
      <c r="D31" s="3"/>
      <c r="E31" s="3"/>
      <c r="F31" s="120"/>
      <c r="G31" s="12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9" t="s">
        <v>738</v>
      </c>
      <c r="B32" s="128">
        <v>194427</v>
      </c>
      <c r="C32" s="127">
        <v>548.58476446172597</v>
      </c>
      <c r="D32" s="126"/>
      <c r="E32" s="3"/>
      <c r="F32" s="120"/>
      <c r="G32" s="12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24" t="s">
        <v>737</v>
      </c>
      <c r="B33" s="123">
        <v>5244</v>
      </c>
      <c r="C33" s="122">
        <v>654.05949656750568</v>
      </c>
      <c r="E33" s="3"/>
      <c r="F33" s="120"/>
      <c r="G33" s="12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10" t="s">
        <v>582</v>
      </c>
      <c r="B34" s="115">
        <v>309</v>
      </c>
      <c r="C34" s="114">
        <v>485.43042071197414</v>
      </c>
      <c r="E34" s="3"/>
      <c r="F34" s="120"/>
      <c r="G34" s="12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10" t="s">
        <v>711</v>
      </c>
      <c r="B35" s="115">
        <v>4633</v>
      </c>
      <c r="C35" s="114">
        <v>575.50960500755446</v>
      </c>
      <c r="E35" s="119"/>
      <c r="F35" s="120"/>
      <c r="G35" s="12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10" t="s">
        <v>713</v>
      </c>
      <c r="B36" s="115">
        <v>285</v>
      </c>
      <c r="C36" s="114">
        <v>2151.6666666666665</v>
      </c>
      <c r="E36" s="119"/>
      <c r="F36" s="120"/>
      <c r="G36" s="12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10" t="s">
        <v>709</v>
      </c>
      <c r="B37" s="115">
        <v>17</v>
      </c>
      <c r="C37" s="114">
        <v>19.352941176470587</v>
      </c>
      <c r="E37" s="119"/>
      <c r="F37" s="120"/>
      <c r="G37" s="12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124" t="s">
        <v>736</v>
      </c>
      <c r="B38" s="123">
        <v>3551</v>
      </c>
      <c r="C38" s="122">
        <v>564.00478738383549</v>
      </c>
      <c r="E38" s="119"/>
      <c r="F38" s="120"/>
      <c r="G38" s="12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110" t="s">
        <v>582</v>
      </c>
      <c r="B39" s="115">
        <v>124</v>
      </c>
      <c r="C39" s="114">
        <v>292.16935483870969</v>
      </c>
      <c r="E39" s="119"/>
      <c r="F39" s="120"/>
      <c r="G39" s="12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10" t="s">
        <v>711</v>
      </c>
      <c r="B40" s="115">
        <v>3361</v>
      </c>
      <c r="C40" s="114">
        <v>571.9485272240405</v>
      </c>
      <c r="E40" s="119"/>
      <c r="F40" s="120"/>
      <c r="G40" s="12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10" t="s">
        <v>710</v>
      </c>
      <c r="B41" s="115">
        <v>1</v>
      </c>
      <c r="C41" s="114">
        <v>35</v>
      </c>
      <c r="D41" s="126"/>
      <c r="E41" s="119"/>
      <c r="F41" s="120"/>
      <c r="G41" s="12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10" t="s">
        <v>713</v>
      </c>
      <c r="B42" s="115">
        <v>27</v>
      </c>
      <c r="C42" s="114">
        <v>1595.4814814814815</v>
      </c>
      <c r="E42" s="119"/>
      <c r="F42" s="120"/>
      <c r="G42" s="12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10" t="s">
        <v>709</v>
      </c>
      <c r="B43" s="115">
        <v>38</v>
      </c>
      <c r="C43" s="114">
        <v>29.473684210526315</v>
      </c>
      <c r="E43" s="119"/>
      <c r="F43" s="120"/>
      <c r="G43" s="12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124" t="s">
        <v>735</v>
      </c>
      <c r="B44" s="123">
        <v>7048</v>
      </c>
      <c r="C44" s="122">
        <v>482.88351305334845</v>
      </c>
      <c r="E44" s="119"/>
      <c r="F44" s="120"/>
      <c r="G44" s="12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10" t="s">
        <v>582</v>
      </c>
      <c r="B45" s="115">
        <v>113</v>
      </c>
      <c r="C45" s="114">
        <v>409.69026548672565</v>
      </c>
      <c r="E45" s="119"/>
      <c r="F45" s="120"/>
      <c r="G45" s="12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10" t="s">
        <v>711</v>
      </c>
      <c r="B46" s="115">
        <v>6905</v>
      </c>
      <c r="C46" s="114">
        <v>485.80318609703113</v>
      </c>
      <c r="E46" s="119"/>
      <c r="F46" s="120"/>
      <c r="G46" s="12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10" t="s">
        <v>713</v>
      </c>
      <c r="B47" s="115">
        <v>2</v>
      </c>
      <c r="C47" s="114">
        <v>967</v>
      </c>
      <c r="E47" s="119"/>
      <c r="F47" s="120"/>
      <c r="G47" s="12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10" t="s">
        <v>709</v>
      </c>
      <c r="B48" s="115">
        <v>28</v>
      </c>
      <c r="C48" s="114">
        <v>23.678571428571427</v>
      </c>
      <c r="E48" s="119"/>
      <c r="F48" s="120"/>
      <c r="G48" s="12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124" t="s">
        <v>734</v>
      </c>
      <c r="B49" s="123">
        <v>602</v>
      </c>
      <c r="C49" s="122">
        <v>947.98172757475083</v>
      </c>
      <c r="E49" s="119"/>
      <c r="F49" s="120"/>
      <c r="G49" s="12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10" t="s">
        <v>582</v>
      </c>
      <c r="B50" s="115">
        <v>9</v>
      </c>
      <c r="C50" s="114">
        <v>147</v>
      </c>
      <c r="E50" s="119"/>
      <c r="F50" s="120"/>
      <c r="G50" s="12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110" t="s">
        <v>711</v>
      </c>
      <c r="B51" s="115">
        <v>340</v>
      </c>
      <c r="C51" s="114">
        <v>355.90588235294115</v>
      </c>
      <c r="E51" s="119"/>
      <c r="F51" s="120"/>
      <c r="G51" s="12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10" t="s">
        <v>713</v>
      </c>
      <c r="B52" s="115">
        <v>253</v>
      </c>
      <c r="C52" s="114">
        <v>1772.1501976284585</v>
      </c>
      <c r="E52" s="119"/>
      <c r="F52" s="120"/>
      <c r="G52" s="12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124" t="s">
        <v>733</v>
      </c>
      <c r="B53" s="123">
        <v>13882</v>
      </c>
      <c r="C53" s="122">
        <v>695.04372568794122</v>
      </c>
      <c r="E53" s="119"/>
      <c r="F53" s="120"/>
      <c r="G53" s="12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10" t="s">
        <v>582</v>
      </c>
      <c r="B54" s="115">
        <v>430</v>
      </c>
      <c r="C54" s="114">
        <v>306.57674418604654</v>
      </c>
      <c r="D54" s="126"/>
      <c r="E54" s="119"/>
      <c r="F54" s="120"/>
      <c r="G54" s="12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10" t="s">
        <v>711</v>
      </c>
      <c r="B55" s="115">
        <v>12698</v>
      </c>
      <c r="C55" s="114">
        <v>620.19459757442121</v>
      </c>
      <c r="E55" s="119"/>
      <c r="F55" s="120"/>
      <c r="G55" s="12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10" t="s">
        <v>710</v>
      </c>
      <c r="B56" s="115">
        <v>3</v>
      </c>
      <c r="C56" s="114">
        <v>277</v>
      </c>
      <c r="E56" s="119"/>
      <c r="F56" s="120"/>
      <c r="G56" s="12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10" t="s">
        <v>713</v>
      </c>
      <c r="B57" s="115">
        <v>708</v>
      </c>
      <c r="C57" s="114">
        <v>2316.0395480225989</v>
      </c>
      <c r="E57" s="119"/>
      <c r="F57" s="120"/>
      <c r="G57" s="12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10" t="s">
        <v>709</v>
      </c>
      <c r="B58" s="115">
        <v>43</v>
      </c>
      <c r="C58" s="114">
        <v>22.11627906976744</v>
      </c>
      <c r="E58" s="119"/>
      <c r="F58" s="120"/>
      <c r="G58" s="12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124" t="s">
        <v>732</v>
      </c>
      <c r="B59" s="123">
        <v>2358</v>
      </c>
      <c r="C59" s="122">
        <v>471.02417302798983</v>
      </c>
      <c r="E59" s="119"/>
      <c r="F59" s="120"/>
      <c r="G59" s="12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10" t="s">
        <v>582</v>
      </c>
      <c r="B60" s="115">
        <v>156</v>
      </c>
      <c r="C60" s="114">
        <v>192.23717948717947</v>
      </c>
      <c r="E60" s="119"/>
      <c r="F60" s="120"/>
      <c r="G60" s="12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10" t="s">
        <v>711</v>
      </c>
      <c r="B61" s="115">
        <v>2191</v>
      </c>
      <c r="C61" s="114">
        <v>491.06298493838432</v>
      </c>
      <c r="E61" s="119"/>
      <c r="F61" s="120"/>
      <c r="G61" s="12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10" t="s">
        <v>710</v>
      </c>
      <c r="B62" s="115">
        <v>1</v>
      </c>
      <c r="C62" s="114">
        <v>59</v>
      </c>
      <c r="E62" s="119"/>
      <c r="F62" s="120"/>
      <c r="G62" s="12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10" t="s">
        <v>713</v>
      </c>
      <c r="B63" s="115">
        <v>3</v>
      </c>
      <c r="C63" s="114">
        <v>1554.3333333333333</v>
      </c>
      <c r="E63" s="119"/>
      <c r="F63" s="120"/>
      <c r="G63" s="12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10" t="s">
        <v>709</v>
      </c>
      <c r="B64" s="115">
        <v>7</v>
      </c>
      <c r="C64" s="114">
        <v>6.4285714285714288</v>
      </c>
      <c r="E64" s="119"/>
      <c r="F64" s="120"/>
      <c r="G64" s="12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124" t="s">
        <v>731</v>
      </c>
      <c r="B65" s="123">
        <v>2924</v>
      </c>
      <c r="C65" s="122">
        <v>511.68125854993161</v>
      </c>
      <c r="E65" s="119"/>
      <c r="F65" s="120"/>
      <c r="G65" s="12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10" t="s">
        <v>582</v>
      </c>
      <c r="B66" s="115">
        <v>26</v>
      </c>
      <c r="C66" s="114">
        <v>306.07692307692309</v>
      </c>
      <c r="E66" s="119"/>
      <c r="F66" s="120"/>
      <c r="G66" s="12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10" t="s">
        <v>711</v>
      </c>
      <c r="B67" s="115">
        <v>2797</v>
      </c>
      <c r="C67" s="114">
        <v>478.07293528780838</v>
      </c>
      <c r="E67" s="119"/>
      <c r="F67" s="120"/>
      <c r="G67" s="12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10" t="s">
        <v>764</v>
      </c>
      <c r="B68" s="115">
        <v>17</v>
      </c>
      <c r="C68" s="114">
        <v>920.76470588235293</v>
      </c>
      <c r="E68" s="119"/>
      <c r="F68" s="120"/>
      <c r="G68" s="12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10" t="s">
        <v>713</v>
      </c>
      <c r="B69" s="115">
        <v>61</v>
      </c>
      <c r="C69" s="114">
        <v>2204.7213114754099</v>
      </c>
      <c r="E69" s="119"/>
      <c r="F69" s="120"/>
      <c r="G69" s="12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10" t="s">
        <v>709</v>
      </c>
      <c r="B70" s="117">
        <v>23</v>
      </c>
      <c r="C70" s="116">
        <v>38.565217391304351</v>
      </c>
      <c r="E70" s="119"/>
      <c r="F70" s="120"/>
      <c r="G70" s="12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24" t="s">
        <v>730</v>
      </c>
      <c r="B71" s="112">
        <v>10017</v>
      </c>
      <c r="C71" s="111">
        <v>833.78147149845267</v>
      </c>
      <c r="E71" s="119"/>
      <c r="F71" s="120"/>
      <c r="G71" s="12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10" t="s">
        <v>582</v>
      </c>
      <c r="B72" s="115">
        <v>94</v>
      </c>
      <c r="C72" s="114">
        <v>487.39361702127661</v>
      </c>
      <c r="E72" s="119"/>
      <c r="F72" s="120"/>
      <c r="G72" s="12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10" t="s">
        <v>711</v>
      </c>
      <c r="B73" s="115">
        <v>9343</v>
      </c>
      <c r="C73" s="114">
        <v>732.12126725891039</v>
      </c>
      <c r="E73" s="119"/>
      <c r="F73" s="120"/>
      <c r="G73" s="12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10" t="s">
        <v>713</v>
      </c>
      <c r="B74" s="115">
        <v>580</v>
      </c>
      <c r="C74" s="114">
        <v>2527.5258620689656</v>
      </c>
      <c r="E74" s="119"/>
      <c r="F74" s="120"/>
      <c r="G74" s="12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124" t="s">
        <v>729</v>
      </c>
      <c r="B75" s="123">
        <v>2935</v>
      </c>
      <c r="C75" s="122">
        <v>263.14344122657582</v>
      </c>
      <c r="E75" s="119"/>
      <c r="F75" s="120"/>
      <c r="G75" s="12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10" t="s">
        <v>582</v>
      </c>
      <c r="B76" s="115">
        <v>1183</v>
      </c>
      <c r="C76" s="114">
        <v>51.449704142011832</v>
      </c>
      <c r="E76" s="119"/>
      <c r="F76" s="120"/>
      <c r="G76" s="12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10" t="s">
        <v>711</v>
      </c>
      <c r="B77" s="115">
        <v>1558</v>
      </c>
      <c r="C77" s="114">
        <v>280.13414634146341</v>
      </c>
      <c r="E77" s="119"/>
      <c r="F77" s="120"/>
      <c r="G77" s="12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10" t="s">
        <v>713</v>
      </c>
      <c r="B78" s="115">
        <v>192</v>
      </c>
      <c r="C78" s="114">
        <v>1431.8072916666667</v>
      </c>
      <c r="D78" s="126"/>
      <c r="E78" s="119"/>
      <c r="F78" s="120"/>
      <c r="G78" s="12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10" t="s">
        <v>709</v>
      </c>
      <c r="B79" s="115">
        <v>2</v>
      </c>
      <c r="C79" s="114">
        <v>52.5</v>
      </c>
      <c r="E79" s="119"/>
      <c r="F79" s="120"/>
      <c r="G79" s="12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124" t="s">
        <v>728</v>
      </c>
      <c r="B80" s="123">
        <v>13995</v>
      </c>
      <c r="C80" s="122">
        <v>212.84194355126832</v>
      </c>
      <c r="E80" s="119"/>
      <c r="F80" s="120"/>
      <c r="G80" s="12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10" t="s">
        <v>582</v>
      </c>
      <c r="B81" s="115">
        <v>2814</v>
      </c>
      <c r="C81" s="114">
        <v>33.760483297796732</v>
      </c>
      <c r="E81" s="119"/>
      <c r="F81" s="120"/>
      <c r="G81" s="12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10" t="s">
        <v>711</v>
      </c>
      <c r="B82" s="115">
        <v>11025</v>
      </c>
      <c r="C82" s="114">
        <v>257.81396825396826</v>
      </c>
      <c r="E82" s="119"/>
      <c r="F82" s="120"/>
      <c r="G82" s="12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10" t="s">
        <v>710</v>
      </c>
      <c r="B83" s="115">
        <v>122</v>
      </c>
      <c r="C83" s="114">
        <v>331.13934426229508</v>
      </c>
      <c r="E83" s="119"/>
      <c r="F83" s="120"/>
      <c r="G83" s="12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10" t="s">
        <v>713</v>
      </c>
      <c r="B84" s="115">
        <v>1</v>
      </c>
      <c r="C84" s="114">
        <v>638</v>
      </c>
      <c r="E84" s="119"/>
      <c r="F84" s="120"/>
      <c r="G84" s="12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10" t="s">
        <v>709</v>
      </c>
      <c r="B85" s="115">
        <v>33</v>
      </c>
      <c r="C85" s="114">
        <v>8.6363636363636367</v>
      </c>
      <c r="E85" s="119"/>
      <c r="F85" s="120"/>
      <c r="G85" s="12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124" t="s">
        <v>727</v>
      </c>
      <c r="B86" s="123">
        <v>2727</v>
      </c>
      <c r="C86" s="122">
        <v>363.58635863586358</v>
      </c>
      <c r="E86" s="119"/>
      <c r="F86" s="120"/>
      <c r="G86" s="12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10" t="s">
        <v>582</v>
      </c>
      <c r="B87" s="115">
        <v>354</v>
      </c>
      <c r="C87" s="114">
        <v>389.16101694915255</v>
      </c>
      <c r="E87" s="119"/>
      <c r="F87" s="120"/>
      <c r="G87" s="12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10" t="s">
        <v>711</v>
      </c>
      <c r="B88" s="115">
        <v>2365</v>
      </c>
      <c r="C88" s="114">
        <v>360.93023255813955</v>
      </c>
      <c r="E88" s="119"/>
      <c r="F88" s="120"/>
      <c r="G88" s="12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10" t="s">
        <v>709</v>
      </c>
      <c r="B89" s="115">
        <v>8</v>
      </c>
      <c r="C89" s="114">
        <v>17.125</v>
      </c>
      <c r="E89" s="119"/>
      <c r="F89" s="120"/>
      <c r="G89" s="12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124" t="s">
        <v>726</v>
      </c>
      <c r="B90" s="123">
        <v>11440</v>
      </c>
      <c r="C90" s="122">
        <v>509.98505244755245</v>
      </c>
      <c r="E90" s="119"/>
      <c r="F90" s="120"/>
      <c r="G90" s="12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10" t="s">
        <v>582</v>
      </c>
      <c r="B91" s="115">
        <v>605</v>
      </c>
      <c r="C91" s="114">
        <v>262.33719008264461</v>
      </c>
      <c r="E91" s="119"/>
      <c r="F91" s="120"/>
      <c r="G91" s="12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10" t="s">
        <v>711</v>
      </c>
      <c r="B92" s="115">
        <v>9834</v>
      </c>
      <c r="C92" s="114">
        <v>414.74577994712223</v>
      </c>
      <c r="E92" s="119"/>
      <c r="F92" s="120"/>
      <c r="G92" s="12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10" t="s">
        <v>764</v>
      </c>
      <c r="B93" s="115">
        <v>25</v>
      </c>
      <c r="C93" s="114">
        <v>584.44000000000005</v>
      </c>
      <c r="E93" s="119"/>
      <c r="F93" s="120"/>
      <c r="G93" s="12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10" t="s">
        <v>713</v>
      </c>
      <c r="B94" s="115">
        <v>935</v>
      </c>
      <c r="C94" s="114">
        <v>1691.614973262032</v>
      </c>
      <c r="E94" s="119"/>
      <c r="F94" s="120"/>
      <c r="G94" s="12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10" t="s">
        <v>709</v>
      </c>
      <c r="B95" s="115">
        <v>41</v>
      </c>
      <c r="C95" s="114">
        <v>15.463414634146341</v>
      </c>
      <c r="E95" s="119"/>
      <c r="F95" s="120"/>
      <c r="G95" s="12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124" t="s">
        <v>725</v>
      </c>
      <c r="B96" s="123">
        <v>18321</v>
      </c>
      <c r="C96" s="122">
        <v>437.57595109437256</v>
      </c>
      <c r="E96" s="119"/>
      <c r="F96" s="120"/>
      <c r="G96" s="12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10" t="s">
        <v>582</v>
      </c>
      <c r="B97" s="115">
        <v>433</v>
      </c>
      <c r="C97" s="114">
        <v>325.32332563510391</v>
      </c>
      <c r="E97" s="119"/>
      <c r="F97" s="120"/>
      <c r="G97" s="12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10" t="s">
        <v>711</v>
      </c>
      <c r="B98" s="115">
        <v>17856</v>
      </c>
      <c r="C98" s="114">
        <v>439.99036738351253</v>
      </c>
      <c r="E98" s="119"/>
      <c r="F98" s="120"/>
      <c r="G98" s="12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10" t="s">
        <v>710</v>
      </c>
      <c r="B99" s="115">
        <v>1</v>
      </c>
      <c r="C99" s="114">
        <v>297</v>
      </c>
      <c r="E99" s="119"/>
      <c r="F99" s="120"/>
      <c r="G99" s="12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10" t="s">
        <v>713</v>
      </c>
      <c r="B100" s="115">
        <v>15</v>
      </c>
      <c r="C100" s="114">
        <v>1270.0666666666666</v>
      </c>
      <c r="E100" s="119"/>
      <c r="F100" s="120"/>
      <c r="G100" s="12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10" t="s">
        <v>709</v>
      </c>
      <c r="B101" s="115">
        <v>16</v>
      </c>
      <c r="C101" s="114">
        <v>9.25</v>
      </c>
      <c r="E101" s="119"/>
      <c r="F101" s="120"/>
      <c r="G101" s="12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124" t="s">
        <v>724</v>
      </c>
      <c r="B102" s="123">
        <v>4817</v>
      </c>
      <c r="C102" s="122">
        <v>553.03383848868589</v>
      </c>
      <c r="E102" s="119"/>
      <c r="F102" s="120"/>
      <c r="G102" s="12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10" t="s">
        <v>582</v>
      </c>
      <c r="B103" s="115">
        <v>215</v>
      </c>
      <c r="C103" s="114">
        <v>263.2</v>
      </c>
      <c r="E103" s="119"/>
      <c r="F103" s="120"/>
      <c r="G103" s="12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10" t="s">
        <v>711</v>
      </c>
      <c r="B104" s="115">
        <v>4532</v>
      </c>
      <c r="C104" s="114">
        <v>561.24183583406887</v>
      </c>
      <c r="E104" s="119"/>
      <c r="F104" s="120"/>
      <c r="G104" s="12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10" t="s">
        <v>713</v>
      </c>
      <c r="B105" s="115">
        <v>35</v>
      </c>
      <c r="C105" s="114">
        <v>1799.9428571428571</v>
      </c>
      <c r="E105" s="119"/>
      <c r="F105" s="120"/>
      <c r="G105" s="12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10" t="s">
        <v>709</v>
      </c>
      <c r="B106" s="115">
        <v>35</v>
      </c>
      <c r="C106" s="114">
        <v>23.714285714285715</v>
      </c>
      <c r="E106" s="119"/>
      <c r="F106" s="120"/>
      <c r="G106" s="12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124" t="s">
        <v>723</v>
      </c>
      <c r="B107" s="123">
        <v>8818</v>
      </c>
      <c r="C107" s="122">
        <v>557.04184622363346</v>
      </c>
      <c r="E107" s="119"/>
      <c r="F107" s="120"/>
      <c r="G107" s="12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10" t="s">
        <v>582</v>
      </c>
      <c r="B108" s="115">
        <v>362</v>
      </c>
      <c r="C108" s="114">
        <v>525.07182320441984</v>
      </c>
      <c r="E108" s="119"/>
      <c r="F108" s="120"/>
      <c r="G108" s="12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10" t="s">
        <v>711</v>
      </c>
      <c r="B109" s="115">
        <v>8279</v>
      </c>
      <c r="C109" s="114">
        <v>525.00555622659738</v>
      </c>
      <c r="E109" s="119"/>
      <c r="F109" s="120"/>
      <c r="G109" s="12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10" t="s">
        <v>710</v>
      </c>
      <c r="B110" s="115">
        <v>2</v>
      </c>
      <c r="C110" s="114">
        <v>483.5</v>
      </c>
      <c r="E110" s="119"/>
      <c r="F110" s="120"/>
      <c r="G110" s="12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10" t="s">
        <v>713</v>
      </c>
      <c r="B111" s="115">
        <v>175</v>
      </c>
      <c r="C111" s="114">
        <v>2139.6057142857144</v>
      </c>
      <c r="E111" s="119"/>
      <c r="F111" s="120"/>
      <c r="G111" s="12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124" t="s">
        <v>722</v>
      </c>
      <c r="B112" s="123">
        <v>14081</v>
      </c>
      <c r="C112" s="122">
        <v>813.29365812087212</v>
      </c>
      <c r="E112" s="119"/>
      <c r="F112" s="120"/>
      <c r="G112" s="12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10" t="s">
        <v>582</v>
      </c>
      <c r="B113" s="115">
        <v>244</v>
      </c>
      <c r="C113" s="114">
        <v>422.28278688524591</v>
      </c>
      <c r="E113" s="119"/>
      <c r="F113" s="120"/>
      <c r="G113" s="12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10" t="s">
        <v>711</v>
      </c>
      <c r="B114" s="115">
        <v>12587</v>
      </c>
      <c r="C114" s="114">
        <v>669.79820449670297</v>
      </c>
      <c r="E114" s="119"/>
      <c r="F114" s="120"/>
      <c r="G114" s="12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10" t="s">
        <v>710</v>
      </c>
      <c r="B115" s="115">
        <v>6</v>
      </c>
      <c r="C115" s="114">
        <v>1111.8333333333333</v>
      </c>
      <c r="E115" s="119"/>
      <c r="F115" s="120"/>
      <c r="G115" s="12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10" t="s">
        <v>713</v>
      </c>
      <c r="B116" s="115">
        <v>1177</v>
      </c>
      <c r="C116" s="114">
        <v>2472.1971112999149</v>
      </c>
      <c r="E116" s="119"/>
      <c r="F116" s="120"/>
      <c r="G116" s="12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10" t="s">
        <v>709</v>
      </c>
      <c r="B117" s="115">
        <v>67</v>
      </c>
      <c r="C117" s="114">
        <v>26.17910447761194</v>
      </c>
      <c r="E117" s="119"/>
      <c r="F117" s="120"/>
      <c r="G117" s="12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124" t="s">
        <v>721</v>
      </c>
      <c r="B118" s="123">
        <v>8413</v>
      </c>
      <c r="C118" s="122">
        <v>499.55877808154048</v>
      </c>
      <c r="E118" s="119"/>
      <c r="F118" s="120"/>
      <c r="G118" s="12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10" t="s">
        <v>582</v>
      </c>
      <c r="B119" s="115">
        <v>22</v>
      </c>
      <c r="C119" s="114">
        <v>507.54545454545456</v>
      </c>
      <c r="E119" s="119"/>
      <c r="F119" s="120"/>
      <c r="G119" s="12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10" t="s">
        <v>711</v>
      </c>
      <c r="B120" s="115">
        <v>8370</v>
      </c>
      <c r="C120" s="114">
        <v>496.88972520908004</v>
      </c>
      <c r="E120" s="119"/>
      <c r="F120" s="120"/>
      <c r="G120" s="121"/>
      <c r="L120"/>
    </row>
    <row r="121" spans="1:55" ht="16" thickBot="1" x14ac:dyDescent="0.4">
      <c r="A121" s="110" t="s">
        <v>713</v>
      </c>
      <c r="B121" s="115">
        <v>18</v>
      </c>
      <c r="C121" s="114">
        <v>1811.6111111111111</v>
      </c>
      <c r="E121" s="119"/>
      <c r="F121" s="120"/>
      <c r="G121" s="121"/>
    </row>
    <row r="122" spans="1:55" ht="16" thickBot="1" x14ac:dyDescent="0.4">
      <c r="A122" s="110" t="s">
        <v>709</v>
      </c>
      <c r="B122" s="115">
        <v>3</v>
      </c>
      <c r="C122" s="114">
        <v>15.333333333333334</v>
      </c>
      <c r="E122" s="119"/>
      <c r="F122" s="120"/>
      <c r="G122" s="121"/>
    </row>
    <row r="123" spans="1:55" ht="15.5" thickBot="1" x14ac:dyDescent="0.4">
      <c r="A123" s="124" t="s">
        <v>720</v>
      </c>
      <c r="B123" s="123">
        <v>6172</v>
      </c>
      <c r="C123" s="122">
        <v>163.50826312378484</v>
      </c>
      <c r="E123" s="119"/>
      <c r="F123" s="120"/>
    </row>
    <row r="124" spans="1:55" ht="16" thickBot="1" x14ac:dyDescent="0.4">
      <c r="A124" s="110" t="s">
        <v>582</v>
      </c>
      <c r="B124" s="115">
        <v>112</v>
      </c>
      <c r="C124" s="114">
        <v>138.26785714285714</v>
      </c>
      <c r="E124" s="119"/>
      <c r="F124" s="120"/>
    </row>
    <row r="125" spans="1:55" ht="16" thickBot="1" x14ac:dyDescent="0.4">
      <c r="A125" s="110" t="s">
        <v>711</v>
      </c>
      <c r="B125" s="115">
        <v>5957</v>
      </c>
      <c r="C125" s="114">
        <v>165.27060600973644</v>
      </c>
      <c r="E125" s="119"/>
      <c r="F125" s="120"/>
    </row>
    <row r="126" spans="1:55" ht="16" thickBot="1" x14ac:dyDescent="0.4">
      <c r="A126" s="110" t="s">
        <v>710</v>
      </c>
      <c r="B126" s="115">
        <v>28</v>
      </c>
      <c r="C126" s="114">
        <v>309.10714285714283</v>
      </c>
      <c r="E126" s="119"/>
      <c r="F126" s="120"/>
    </row>
    <row r="127" spans="1:55" ht="16" thickBot="1" x14ac:dyDescent="0.4">
      <c r="A127" s="110" t="s">
        <v>709</v>
      </c>
      <c r="B127" s="115">
        <v>75</v>
      </c>
      <c r="C127" s="114">
        <v>6.8666666666666663</v>
      </c>
      <c r="E127" s="119"/>
      <c r="F127" s="120"/>
    </row>
    <row r="128" spans="1:55" ht="15.5" thickBot="1" x14ac:dyDescent="0.4">
      <c r="A128" s="124" t="s">
        <v>719</v>
      </c>
      <c r="B128" s="123">
        <v>7152</v>
      </c>
      <c r="C128" s="122">
        <v>623.78159955257274</v>
      </c>
      <c r="E128" s="119"/>
      <c r="F128" s="120"/>
    </row>
    <row r="129" spans="1:12" ht="16" thickBot="1" x14ac:dyDescent="0.4">
      <c r="A129" s="110" t="s">
        <v>582</v>
      </c>
      <c r="B129" s="115">
        <v>76</v>
      </c>
      <c r="C129" s="114">
        <v>591.77631578947364</v>
      </c>
      <c r="E129" s="119"/>
      <c r="F129" s="120"/>
    </row>
    <row r="130" spans="1:12" ht="16" thickBot="1" x14ac:dyDescent="0.4">
      <c r="A130" s="110" t="s">
        <v>711</v>
      </c>
      <c r="B130" s="115">
        <v>6975</v>
      </c>
      <c r="C130" s="114">
        <v>606.56888888888886</v>
      </c>
      <c r="E130" s="119"/>
      <c r="F130" s="120"/>
    </row>
    <row r="131" spans="1:12" ht="16" thickBot="1" x14ac:dyDescent="0.4">
      <c r="A131" s="110" t="s">
        <v>713</v>
      </c>
      <c r="B131" s="115">
        <v>94</v>
      </c>
      <c r="C131" s="114">
        <v>1972.1914893617022</v>
      </c>
      <c r="E131" s="119"/>
      <c r="F131" s="120"/>
    </row>
    <row r="132" spans="1:12" ht="16" thickBot="1" x14ac:dyDescent="0.4">
      <c r="A132" s="110" t="s">
        <v>709</v>
      </c>
      <c r="B132" s="115">
        <v>7</v>
      </c>
      <c r="C132" s="114">
        <v>15.285714285714286</v>
      </c>
      <c r="E132" s="119"/>
      <c r="F132" s="120"/>
    </row>
    <row r="133" spans="1:12" ht="15.5" thickBot="1" x14ac:dyDescent="0.4">
      <c r="A133" s="124" t="s">
        <v>718</v>
      </c>
      <c r="B133" s="123">
        <v>13088</v>
      </c>
      <c r="C133" s="122">
        <v>183.99258863080684</v>
      </c>
      <c r="E133" s="119"/>
      <c r="F133" s="120"/>
    </row>
    <row r="134" spans="1:12" ht="16" thickBot="1" x14ac:dyDescent="0.4">
      <c r="A134" s="110" t="s">
        <v>582</v>
      </c>
      <c r="B134" s="115">
        <v>3417</v>
      </c>
      <c r="C134" s="114">
        <v>29.441322797775825</v>
      </c>
      <c r="E134" s="119"/>
      <c r="F134" s="120"/>
    </row>
    <row r="135" spans="1:12" ht="16" thickBot="1" x14ac:dyDescent="0.4">
      <c r="A135" s="110" t="s">
        <v>711</v>
      </c>
      <c r="B135" s="115">
        <v>9412</v>
      </c>
      <c r="C135" s="114">
        <v>234.84360390990224</v>
      </c>
      <c r="E135" s="119"/>
      <c r="F135" s="120"/>
    </row>
    <row r="136" spans="1:12" ht="16" thickBot="1" x14ac:dyDescent="0.4">
      <c r="A136" s="110" t="s">
        <v>710</v>
      </c>
      <c r="B136" s="115">
        <v>214</v>
      </c>
      <c r="C136" s="114">
        <v>350.24299065420558</v>
      </c>
      <c r="E136" s="119"/>
      <c r="F136" s="120"/>
    </row>
    <row r="137" spans="1:12" ht="16" thickBot="1" x14ac:dyDescent="0.4">
      <c r="A137" s="110" t="s">
        <v>713</v>
      </c>
      <c r="B137" s="115">
        <v>33</v>
      </c>
      <c r="C137" s="114">
        <v>663.78787878787875</v>
      </c>
      <c r="E137" s="119"/>
      <c r="F137" s="120"/>
    </row>
    <row r="138" spans="1:12" ht="16" thickBot="1" x14ac:dyDescent="0.4">
      <c r="A138" s="110" t="s">
        <v>709</v>
      </c>
      <c r="B138" s="115">
        <v>12</v>
      </c>
      <c r="C138" s="114">
        <v>24.083333333333332</v>
      </c>
      <c r="E138" s="119"/>
      <c r="F138" s="120"/>
    </row>
    <row r="139" spans="1:12" ht="15.5" thickBot="1" x14ac:dyDescent="0.4">
      <c r="A139" s="124" t="s">
        <v>717</v>
      </c>
      <c r="B139" s="123">
        <v>3314</v>
      </c>
      <c r="C139" s="122">
        <v>515.30687990343995</v>
      </c>
      <c r="E139" s="119"/>
    </row>
    <row r="140" spans="1:12" ht="16" thickBot="1" x14ac:dyDescent="0.4">
      <c r="A140" s="110" t="s">
        <v>582</v>
      </c>
      <c r="B140" s="115">
        <v>227</v>
      </c>
      <c r="C140" s="114">
        <v>540.75770925110135</v>
      </c>
      <c r="E140" s="119"/>
    </row>
    <row r="141" spans="1:12" ht="16" thickBot="1" x14ac:dyDescent="0.4">
      <c r="A141" s="110" t="s">
        <v>711</v>
      </c>
      <c r="B141" s="115">
        <v>2997</v>
      </c>
      <c r="C141" s="114">
        <v>466.96162829496166</v>
      </c>
      <c r="E141" s="119"/>
      <c r="J141" s="3"/>
      <c r="L141"/>
    </row>
    <row r="142" spans="1:12" ht="16" thickBot="1" x14ac:dyDescent="0.4">
      <c r="A142" s="110" t="s">
        <v>710</v>
      </c>
      <c r="B142" s="115">
        <v>5</v>
      </c>
      <c r="C142" s="114">
        <v>2113</v>
      </c>
      <c r="E142" s="119"/>
      <c r="J142" s="3"/>
      <c r="L142"/>
    </row>
    <row r="143" spans="1:12" ht="16" thickBot="1" x14ac:dyDescent="0.4">
      <c r="A143" s="110" t="s">
        <v>713</v>
      </c>
      <c r="B143" s="115">
        <v>80</v>
      </c>
      <c r="C143" s="114">
        <v>2185.4499999999998</v>
      </c>
      <c r="E143" s="119"/>
      <c r="J143" s="3"/>
      <c r="L143"/>
    </row>
    <row r="144" spans="1:12" ht="16" thickBot="1" x14ac:dyDescent="0.4">
      <c r="A144" s="110" t="s">
        <v>709</v>
      </c>
      <c r="B144" s="115">
        <v>5</v>
      </c>
      <c r="C144" s="114">
        <v>18</v>
      </c>
      <c r="E144" s="119"/>
      <c r="G144"/>
      <c r="J144" s="3"/>
      <c r="L144"/>
    </row>
    <row r="145" spans="1:7" ht="15.5" thickBot="1" x14ac:dyDescent="0.4">
      <c r="A145" s="124" t="s">
        <v>716</v>
      </c>
      <c r="B145" s="123">
        <v>18765</v>
      </c>
      <c r="C145" s="122">
        <v>762.87370103916862</v>
      </c>
      <c r="E145" s="119"/>
      <c r="G145"/>
    </row>
    <row r="146" spans="1:7" ht="16" thickBot="1" x14ac:dyDescent="0.4">
      <c r="A146" s="110" t="s">
        <v>582</v>
      </c>
      <c r="B146" s="115">
        <v>670</v>
      </c>
      <c r="C146" s="114">
        <v>465.14477611940299</v>
      </c>
      <c r="E146" s="119"/>
      <c r="G146"/>
    </row>
    <row r="147" spans="1:7" ht="16" thickBot="1" x14ac:dyDescent="0.4">
      <c r="A147" s="110" t="s">
        <v>711</v>
      </c>
      <c r="B147" s="115">
        <v>16005</v>
      </c>
      <c r="C147" s="114">
        <v>591.54364261168382</v>
      </c>
      <c r="E147" s="119"/>
      <c r="G147"/>
    </row>
    <row r="148" spans="1:7" ht="16" thickBot="1" x14ac:dyDescent="0.4">
      <c r="A148" s="110" t="s">
        <v>710</v>
      </c>
      <c r="B148" s="115">
        <v>1</v>
      </c>
      <c r="C148" s="114">
        <v>298</v>
      </c>
      <c r="E148" s="119"/>
    </row>
    <row r="149" spans="1:7" ht="16" thickBot="1" x14ac:dyDescent="0.4">
      <c r="A149" s="110" t="s">
        <v>713</v>
      </c>
      <c r="B149" s="115">
        <v>2074</v>
      </c>
      <c r="C149" s="114">
        <v>2186.8297974927677</v>
      </c>
      <c r="E149" s="119"/>
    </row>
    <row r="150" spans="1:7" ht="16" thickBot="1" x14ac:dyDescent="0.4">
      <c r="A150" s="110" t="s">
        <v>709</v>
      </c>
      <c r="B150" s="115">
        <v>15</v>
      </c>
      <c r="C150" s="114">
        <v>15.933333333333334</v>
      </c>
      <c r="D150" s="107"/>
      <c r="E150" s="119"/>
    </row>
    <row r="151" spans="1:7" ht="15.5" thickBot="1" x14ac:dyDescent="0.4">
      <c r="A151" s="124" t="s">
        <v>715</v>
      </c>
      <c r="B151" s="123">
        <v>7216</v>
      </c>
      <c r="C151" s="122">
        <v>739.68472838137473</v>
      </c>
      <c r="D151" s="107"/>
      <c r="E151" s="119"/>
    </row>
    <row r="152" spans="1:7" ht="16" thickBot="1" x14ac:dyDescent="0.4">
      <c r="A152" s="110" t="s">
        <v>582</v>
      </c>
      <c r="B152" s="115">
        <v>129</v>
      </c>
      <c r="C152" s="114">
        <v>279.82945736434107</v>
      </c>
      <c r="D152" s="107"/>
      <c r="E152" s="119"/>
    </row>
    <row r="153" spans="1:7" ht="16" thickBot="1" x14ac:dyDescent="0.4">
      <c r="A153" s="110" t="s">
        <v>711</v>
      </c>
      <c r="B153" s="115">
        <v>6756</v>
      </c>
      <c r="C153" s="114">
        <v>672.70293072824154</v>
      </c>
      <c r="D153" s="107"/>
      <c r="E153" s="106"/>
      <c r="F153"/>
    </row>
    <row r="154" spans="1:7" ht="16" thickBot="1" x14ac:dyDescent="0.4">
      <c r="A154" s="110" t="s">
        <v>713</v>
      </c>
      <c r="B154" s="115">
        <v>322</v>
      </c>
      <c r="C154" s="114">
        <v>2349.6863354037268</v>
      </c>
      <c r="E154" s="106"/>
      <c r="F154"/>
    </row>
    <row r="155" spans="1:7" ht="16" thickBot="1" x14ac:dyDescent="0.4">
      <c r="A155" s="110" t="s">
        <v>709</v>
      </c>
      <c r="B155" s="115">
        <v>9</v>
      </c>
      <c r="C155" s="114">
        <v>9.6666666666666661</v>
      </c>
      <c r="E155" s="106"/>
      <c r="F155"/>
    </row>
    <row r="156" spans="1:7" ht="15.5" thickBot="1" x14ac:dyDescent="0.4">
      <c r="A156" s="124" t="s">
        <v>714</v>
      </c>
      <c r="B156" s="123">
        <v>3467</v>
      </c>
      <c r="C156" s="122">
        <v>926.72050764349581</v>
      </c>
      <c r="E156" s="106"/>
      <c r="F156"/>
    </row>
    <row r="157" spans="1:7" ht="16" thickBot="1" x14ac:dyDescent="0.4">
      <c r="A157" s="110" t="s">
        <v>582</v>
      </c>
      <c r="B157" s="115">
        <v>124</v>
      </c>
      <c r="C157" s="114">
        <v>638.04032258064512</v>
      </c>
    </row>
    <row r="158" spans="1:7" ht="16" thickBot="1" x14ac:dyDescent="0.4">
      <c r="A158" s="110" t="s">
        <v>711</v>
      </c>
      <c r="B158" s="115">
        <v>3094</v>
      </c>
      <c r="C158" s="114">
        <v>813.13510019392368</v>
      </c>
    </row>
    <row r="159" spans="1:7" ht="16" thickBot="1" x14ac:dyDescent="0.4">
      <c r="A159" s="110" t="s">
        <v>713</v>
      </c>
      <c r="B159" s="115">
        <v>242</v>
      </c>
      <c r="C159" s="114">
        <v>2552.7190082644629</v>
      </c>
    </row>
    <row r="160" spans="1:7" ht="16" thickBot="1" x14ac:dyDescent="0.4">
      <c r="A160" s="110" t="s">
        <v>709</v>
      </c>
      <c r="B160" s="115">
        <v>7</v>
      </c>
      <c r="C160" s="114">
        <v>32.142857142857146</v>
      </c>
    </row>
    <row r="161" spans="1:3" ht="15.5" thickBot="1" x14ac:dyDescent="0.4">
      <c r="A161" s="124" t="s">
        <v>712</v>
      </c>
      <c r="B161" s="123">
        <v>4080</v>
      </c>
      <c r="C161" s="122">
        <v>580.66250000000002</v>
      </c>
    </row>
    <row r="162" spans="1:3" ht="16" thickBot="1" x14ac:dyDescent="0.4">
      <c r="A162" s="110" t="s">
        <v>582</v>
      </c>
      <c r="B162" s="115">
        <v>328</v>
      </c>
      <c r="C162" s="114">
        <v>516.29878048780483</v>
      </c>
    </row>
    <row r="163" spans="1:3" ht="16" thickBot="1" x14ac:dyDescent="0.4">
      <c r="A163" s="110" t="s">
        <v>711</v>
      </c>
      <c r="B163" s="115">
        <v>3720</v>
      </c>
      <c r="C163" s="114">
        <v>586.78655913978491</v>
      </c>
    </row>
    <row r="164" spans="1:3" ht="16" thickBot="1" x14ac:dyDescent="0.4">
      <c r="A164" s="110" t="s">
        <v>710</v>
      </c>
      <c r="B164" s="115">
        <v>2</v>
      </c>
      <c r="C164" s="114">
        <v>1803</v>
      </c>
    </row>
    <row r="165" spans="1:3" ht="16" thickBot="1" x14ac:dyDescent="0.4">
      <c r="A165" s="110" t="s">
        <v>713</v>
      </c>
      <c r="B165" s="115">
        <v>8</v>
      </c>
      <c r="C165" s="114">
        <v>1584.75</v>
      </c>
    </row>
    <row r="166" spans="1:3" ht="16" thickBot="1" x14ac:dyDescent="0.4">
      <c r="A166" s="166" t="s">
        <v>709</v>
      </c>
      <c r="B166" s="165">
        <v>22</v>
      </c>
      <c r="C166" s="164">
        <v>28.5</v>
      </c>
    </row>
    <row r="167" spans="1:3" x14ac:dyDescent="0.35">
      <c r="C167" s="119"/>
    </row>
    <row r="168" spans="1:3" x14ac:dyDescent="0.35">
      <c r="C168" s="119"/>
    </row>
    <row r="169" spans="1:3" x14ac:dyDescent="0.35">
      <c r="C169" s="119"/>
    </row>
  </sheetData>
  <mergeCells count="18">
    <mergeCell ref="A30:C30"/>
    <mergeCell ref="E24:G24"/>
    <mergeCell ref="A29:C29"/>
    <mergeCell ref="A28:C28"/>
    <mergeCell ref="A26:C26"/>
    <mergeCell ref="A27:C27"/>
    <mergeCell ref="A7:C7"/>
    <mergeCell ref="A16:C16"/>
    <mergeCell ref="A1:G1"/>
    <mergeCell ref="A2:G3"/>
    <mergeCell ref="A4:G4"/>
    <mergeCell ref="E8:G8"/>
    <mergeCell ref="E14:G14"/>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76A65-ED70-43DD-ABCF-20F31B0B047B}">
  <dimension ref="A1:AX172"/>
  <sheetViews>
    <sheetView showGridLines="0" tabSelected="1" zoomScaleNormal="100" zoomScaleSheetLayoutView="70" zoomScalePageLayoutView="90" workbookViewId="0">
      <selection activeCell="N125" sqref="N125"/>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67" customFormat="1" ht="27.75" customHeight="1" x14ac:dyDescent="0.3">
      <c r="A1" s="422" t="s">
        <v>448</v>
      </c>
      <c r="B1" s="422"/>
      <c r="C1" s="422"/>
      <c r="D1" s="422"/>
    </row>
    <row r="2" spans="1:50" s="169" customFormat="1" ht="45.75" customHeight="1" x14ac:dyDescent="0.3">
      <c r="A2" s="423" t="s">
        <v>1</v>
      </c>
      <c r="B2" s="423"/>
      <c r="C2" s="423"/>
      <c r="D2" s="423"/>
      <c r="E2" s="423"/>
      <c r="F2" s="423"/>
      <c r="G2" s="423"/>
      <c r="H2" s="423"/>
      <c r="I2" s="423"/>
      <c r="J2" s="423"/>
      <c r="K2" s="423"/>
      <c r="L2" s="423"/>
      <c r="M2" s="423"/>
      <c r="N2" s="423"/>
      <c r="O2" s="423"/>
      <c r="P2" s="423"/>
      <c r="Q2" s="168"/>
      <c r="R2" s="168"/>
      <c r="S2" s="168"/>
      <c r="T2" s="168"/>
      <c r="U2" s="168"/>
      <c r="V2" s="168"/>
    </row>
    <row r="3" spans="1:50" ht="31.5" customHeight="1" x14ac:dyDescent="0.35">
      <c r="A3" s="424" t="s">
        <v>776</v>
      </c>
      <c r="B3" s="424"/>
      <c r="C3" s="424"/>
      <c r="D3" s="424"/>
      <c r="E3" s="170"/>
      <c r="F3" s="170"/>
      <c r="G3" s="170"/>
      <c r="H3" s="170"/>
      <c r="I3" s="170"/>
      <c r="J3" s="170"/>
      <c r="K3" s="170"/>
      <c r="L3" s="170"/>
      <c r="M3" s="170"/>
      <c r="N3" s="170"/>
      <c r="O3" s="170"/>
      <c r="P3" s="170"/>
      <c r="Q3" s="170"/>
      <c r="R3" s="170"/>
      <c r="S3" s="170"/>
      <c r="T3" s="170"/>
      <c r="U3" s="170"/>
      <c r="V3" s="170"/>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67" customFormat="1" ht="30.75" customHeight="1" x14ac:dyDescent="0.3">
      <c r="A4" s="416"/>
      <c r="B4" s="416"/>
      <c r="C4" s="416"/>
      <c r="D4" s="416"/>
      <c r="E4" s="416"/>
      <c r="F4" s="416"/>
      <c r="G4" s="416"/>
      <c r="H4" s="416"/>
      <c r="I4" s="416"/>
      <c r="J4" s="416"/>
      <c r="K4" s="416"/>
      <c r="L4" s="416"/>
      <c r="M4" s="416"/>
      <c r="N4" s="416"/>
      <c r="O4" s="416"/>
      <c r="P4" s="416"/>
      <c r="Q4" s="416"/>
      <c r="R4" s="416"/>
      <c r="S4" s="416"/>
      <c r="T4" s="416"/>
      <c r="U4" s="416"/>
      <c r="V4" s="416"/>
      <c r="W4" s="171"/>
      <c r="X4" s="171"/>
      <c r="Y4" s="171"/>
      <c r="Z4" s="171"/>
    </row>
    <row r="5" spans="1:50" s="169" customFormat="1" ht="7.5" customHeight="1" thickBot="1" x14ac:dyDescent="0.35">
      <c r="A5" s="172"/>
      <c r="B5" s="172"/>
      <c r="C5" s="172"/>
      <c r="D5" s="172"/>
      <c r="E5" s="172"/>
      <c r="F5" s="172"/>
      <c r="G5" s="172"/>
      <c r="H5" s="172"/>
      <c r="I5" s="172"/>
      <c r="J5" s="172"/>
      <c r="K5" s="172"/>
      <c r="L5" s="172"/>
      <c r="M5" s="172"/>
      <c r="N5" s="172"/>
      <c r="O5" s="172"/>
      <c r="P5" s="172"/>
      <c r="Q5" s="172"/>
      <c r="R5" s="172"/>
      <c r="S5" s="172"/>
      <c r="T5" s="172"/>
      <c r="U5" s="172"/>
      <c r="V5" s="172"/>
      <c r="W5" s="173"/>
      <c r="X5" s="173"/>
      <c r="Y5" s="173"/>
      <c r="Z5" s="173"/>
    </row>
    <row r="6" spans="1:50" s="169" customFormat="1" ht="16.5" customHeight="1" x14ac:dyDescent="0.3">
      <c r="A6" s="417"/>
      <c r="B6" s="418"/>
      <c r="C6" s="418"/>
      <c r="D6" s="418"/>
      <c r="E6" s="418"/>
      <c r="F6" s="418"/>
      <c r="G6" s="418"/>
      <c r="H6" s="418"/>
      <c r="I6" s="418"/>
      <c r="J6" s="418"/>
      <c r="K6" s="418"/>
      <c r="L6" s="418"/>
      <c r="M6" s="418"/>
      <c r="N6" s="418"/>
      <c r="O6" s="418"/>
      <c r="P6" s="418"/>
      <c r="Q6" s="418"/>
      <c r="R6" s="418"/>
      <c r="S6" s="418"/>
      <c r="T6" s="418"/>
      <c r="U6" s="418"/>
      <c r="V6" s="419"/>
      <c r="W6" s="173"/>
      <c r="X6" s="173"/>
      <c r="Y6" s="173"/>
      <c r="Z6" s="173"/>
    </row>
    <row r="7" spans="1:50" s="167" customFormat="1" ht="16.5" customHeight="1" x14ac:dyDescent="0.3">
      <c r="A7" s="174"/>
      <c r="B7" s="175"/>
      <c r="C7" s="175"/>
      <c r="D7" s="175"/>
      <c r="E7" s="175"/>
      <c r="F7" s="175"/>
      <c r="G7" s="175"/>
      <c r="H7" s="175"/>
      <c r="J7" s="176"/>
      <c r="K7" s="176"/>
      <c r="L7" s="176"/>
      <c r="N7" s="175"/>
      <c r="O7" s="175"/>
      <c r="P7" s="175"/>
      <c r="Q7" s="175"/>
      <c r="R7" s="175"/>
      <c r="S7" s="175"/>
      <c r="T7" s="175"/>
      <c r="U7" s="175"/>
      <c r="V7" s="177"/>
      <c r="W7" s="178"/>
      <c r="X7" s="178"/>
      <c r="Y7" s="178"/>
      <c r="Z7" s="178"/>
    </row>
    <row r="8" spans="1:50" s="180" customFormat="1" ht="30.65" customHeight="1" x14ac:dyDescent="0.3">
      <c r="A8" s="389" t="s">
        <v>777</v>
      </c>
      <c r="B8" s="390"/>
      <c r="C8" s="390"/>
      <c r="D8" s="390"/>
      <c r="E8" s="179"/>
      <c r="F8" s="179"/>
      <c r="G8" s="390" t="s">
        <v>778</v>
      </c>
      <c r="H8" s="390"/>
      <c r="I8" s="390"/>
      <c r="J8" s="390"/>
      <c r="K8" s="390"/>
      <c r="M8" s="390" t="s">
        <v>779</v>
      </c>
      <c r="N8" s="390"/>
      <c r="O8" s="390"/>
      <c r="P8" s="390"/>
      <c r="Q8" s="390"/>
      <c r="T8" s="181"/>
      <c r="U8" s="181"/>
      <c r="V8" s="182"/>
      <c r="W8" s="183"/>
      <c r="X8" s="183"/>
      <c r="Y8" s="183"/>
      <c r="Z8" s="183"/>
      <c r="AB8" s="184"/>
      <c r="AC8" s="184"/>
    </row>
    <row r="9" spans="1:50" s="167" customFormat="1" ht="28.4" customHeight="1" x14ac:dyDescent="0.3">
      <c r="A9" s="185" t="s">
        <v>780</v>
      </c>
      <c r="B9" s="186" t="s">
        <v>781</v>
      </c>
      <c r="C9" s="186" t="s">
        <v>738</v>
      </c>
      <c r="D9" s="175"/>
      <c r="E9" s="175"/>
      <c r="F9" s="175"/>
      <c r="G9" s="420" t="s">
        <v>782</v>
      </c>
      <c r="H9" s="421"/>
      <c r="I9" s="187" t="s">
        <v>781</v>
      </c>
      <c r="J9" s="187" t="s">
        <v>738</v>
      </c>
      <c r="K9" s="188"/>
      <c r="L9" s="188"/>
      <c r="M9" s="420" t="s">
        <v>783</v>
      </c>
      <c r="N9" s="421"/>
      <c r="O9" s="189" t="s">
        <v>784</v>
      </c>
      <c r="P9" s="175"/>
      <c r="Q9" s="175"/>
      <c r="R9" s="175"/>
      <c r="S9" s="175"/>
      <c r="T9" s="175"/>
      <c r="U9" s="178"/>
      <c r="V9" s="182"/>
      <c r="W9" s="178"/>
      <c r="X9" s="178"/>
      <c r="Y9" s="178"/>
      <c r="Z9" s="178"/>
      <c r="AA9" s="178"/>
      <c r="AB9" s="190"/>
      <c r="AC9" s="190"/>
    </row>
    <row r="10" spans="1:50" s="167" customFormat="1" ht="16.5" customHeight="1" thickBot="1" x14ac:dyDescent="0.35">
      <c r="A10" s="191" t="s">
        <v>738</v>
      </c>
      <c r="B10" s="192">
        <f>SUM(B11:B14)</f>
        <v>37684</v>
      </c>
      <c r="C10" s="192">
        <f>SUM(C11:C14)</f>
        <v>37684</v>
      </c>
      <c r="D10" s="175"/>
      <c r="E10" s="175"/>
      <c r="F10" s="175"/>
      <c r="G10" s="408" t="s">
        <v>785</v>
      </c>
      <c r="H10" s="408"/>
      <c r="I10" s="193">
        <v>71.847866999999994</v>
      </c>
      <c r="J10" s="193">
        <v>71.847866999999994</v>
      </c>
      <c r="K10" s="194"/>
      <c r="L10" s="194"/>
      <c r="M10" s="409" t="s">
        <v>738</v>
      </c>
      <c r="N10" s="410"/>
      <c r="O10" s="195">
        <v>515</v>
      </c>
      <c r="P10" s="175"/>
      <c r="Q10" s="175"/>
      <c r="R10" s="175"/>
      <c r="S10" s="175"/>
      <c r="T10" s="175"/>
      <c r="U10" s="196"/>
      <c r="V10" s="182"/>
      <c r="W10" s="178"/>
      <c r="X10" s="178"/>
      <c r="Y10" s="178"/>
      <c r="Z10" s="178"/>
      <c r="AA10" s="178"/>
      <c r="AB10" s="190"/>
      <c r="AC10" s="190"/>
    </row>
    <row r="11" spans="1:50" s="167" customFormat="1" ht="13.4" customHeight="1" thickTop="1" x14ac:dyDescent="0.3">
      <c r="A11" s="197" t="s">
        <v>786</v>
      </c>
      <c r="B11" s="198">
        <v>5929</v>
      </c>
      <c r="C11" s="199">
        <f>SUM(B11)</f>
        <v>5929</v>
      </c>
      <c r="D11" s="175"/>
      <c r="E11" s="175"/>
      <c r="F11" s="411"/>
      <c r="G11" s="412"/>
      <c r="H11" s="200"/>
      <c r="I11" s="200"/>
      <c r="J11" s="200"/>
      <c r="K11" s="200"/>
      <c r="M11" s="413" t="s">
        <v>781</v>
      </c>
      <c r="N11" s="414"/>
      <c r="O11" s="201">
        <v>515</v>
      </c>
      <c r="P11" s="175"/>
      <c r="Q11" s="175"/>
      <c r="R11" s="196"/>
      <c r="S11" s="196"/>
      <c r="T11" s="196"/>
      <c r="U11" s="178"/>
      <c r="V11" s="182"/>
      <c r="W11" s="178"/>
      <c r="X11" s="178"/>
      <c r="Y11" s="190"/>
      <c r="Z11" s="190"/>
    </row>
    <row r="12" spans="1:50" s="167" customFormat="1" ht="13.4" customHeight="1" x14ac:dyDescent="0.3">
      <c r="A12" s="202" t="s">
        <v>787</v>
      </c>
      <c r="B12" s="198">
        <v>11881</v>
      </c>
      <c r="C12" s="199">
        <f t="shared" ref="C12:C14" si="0">SUM(B12)</f>
        <v>11881</v>
      </c>
      <c r="D12" s="175"/>
      <c r="E12" s="175"/>
      <c r="M12" s="415"/>
      <c r="N12" s="415"/>
      <c r="O12" s="204"/>
      <c r="P12" s="175"/>
      <c r="Q12" s="175"/>
      <c r="R12" s="175"/>
      <c r="S12" s="175"/>
      <c r="T12" s="175"/>
      <c r="U12" s="196"/>
      <c r="V12" s="182"/>
      <c r="W12" s="205"/>
      <c r="X12" s="178"/>
      <c r="Y12" s="178"/>
      <c r="Z12" s="178"/>
      <c r="AA12" s="178"/>
      <c r="AB12" s="190"/>
      <c r="AC12" s="190"/>
    </row>
    <row r="13" spans="1:50" s="167" customFormat="1" ht="13.4" customHeight="1" x14ac:dyDescent="0.3">
      <c r="A13" s="202" t="s">
        <v>788</v>
      </c>
      <c r="B13" s="198">
        <v>3588</v>
      </c>
      <c r="C13" s="199">
        <f t="shared" si="0"/>
        <v>3588</v>
      </c>
      <c r="D13" s="175"/>
      <c r="E13" s="175"/>
      <c r="F13" s="175"/>
      <c r="G13" s="175"/>
      <c r="H13" s="175"/>
      <c r="I13" s="175"/>
      <c r="J13" s="175"/>
      <c r="Q13" s="175"/>
      <c r="R13" s="175"/>
      <c r="S13" s="175"/>
      <c r="T13" s="196"/>
      <c r="U13" s="175"/>
      <c r="V13" s="182"/>
      <c r="W13" s="206"/>
      <c r="X13" s="178"/>
      <c r="Y13" s="178"/>
      <c r="Z13" s="178"/>
      <c r="AA13" s="190"/>
      <c r="AB13" s="190"/>
    </row>
    <row r="14" spans="1:50" s="167" customFormat="1" ht="13.4" customHeight="1" x14ac:dyDescent="0.3">
      <c r="A14" s="202" t="s">
        <v>789</v>
      </c>
      <c r="B14" s="198">
        <v>16286</v>
      </c>
      <c r="C14" s="199">
        <f t="shared" si="0"/>
        <v>16286</v>
      </c>
      <c r="D14" s="175"/>
      <c r="E14" s="175"/>
      <c r="F14" s="175"/>
      <c r="G14" s="175"/>
      <c r="H14" s="175"/>
      <c r="I14" s="175"/>
      <c r="J14" s="175"/>
      <c r="K14" s="175"/>
      <c r="L14" s="175"/>
      <c r="M14" s="175"/>
      <c r="N14" s="175"/>
      <c r="O14" s="175"/>
      <c r="P14" s="175"/>
      <c r="Q14" s="175"/>
      <c r="R14" s="175"/>
      <c r="S14" s="175"/>
      <c r="T14" s="196"/>
      <c r="U14" s="175"/>
      <c r="V14" s="182"/>
      <c r="W14" s="206"/>
      <c r="X14" s="178"/>
      <c r="Y14" s="178"/>
      <c r="Z14" s="178"/>
      <c r="AA14" s="190"/>
      <c r="AB14" s="190"/>
    </row>
    <row r="15" spans="1:50" s="167" customFormat="1" ht="16.5" customHeight="1" x14ac:dyDescent="0.3">
      <c r="A15" s="207"/>
      <c r="B15" s="203"/>
      <c r="C15" s="203"/>
      <c r="D15" s="203"/>
      <c r="E15" s="203"/>
      <c r="F15" s="203"/>
      <c r="G15" s="175"/>
      <c r="H15" s="175"/>
      <c r="I15" s="175"/>
      <c r="J15" s="175"/>
      <c r="K15" s="175"/>
      <c r="L15" s="175"/>
      <c r="M15" s="175"/>
      <c r="N15" s="175"/>
      <c r="O15" s="175"/>
      <c r="P15" s="175"/>
      <c r="Q15" s="175"/>
      <c r="R15" s="175"/>
      <c r="S15" s="175"/>
      <c r="T15" s="175"/>
      <c r="U15" s="175"/>
      <c r="V15" s="182"/>
      <c r="W15" s="206"/>
      <c r="X15" s="178"/>
      <c r="Y15" s="178"/>
      <c r="Z15" s="178"/>
      <c r="AA15" s="178"/>
      <c r="AB15" s="190"/>
      <c r="AC15" s="190"/>
      <c r="AK15" s="190"/>
      <c r="AL15" s="190"/>
    </row>
    <row r="16" spans="1:50" s="167" customFormat="1" ht="16.5" customHeight="1" x14ac:dyDescent="0.3">
      <c r="A16" s="386"/>
      <c r="B16" s="387"/>
      <c r="C16" s="387"/>
      <c r="D16" s="387"/>
      <c r="E16" s="387"/>
      <c r="F16" s="387"/>
      <c r="G16" s="387"/>
      <c r="H16" s="387"/>
      <c r="I16" s="387"/>
      <c r="J16" s="387"/>
      <c r="K16" s="387"/>
      <c r="L16" s="387"/>
      <c r="M16" s="387"/>
      <c r="N16" s="387"/>
      <c r="O16" s="387"/>
      <c r="P16" s="387"/>
      <c r="Q16" s="387"/>
      <c r="R16" s="387"/>
      <c r="S16" s="387"/>
      <c r="T16" s="387"/>
      <c r="U16" s="387"/>
      <c r="V16" s="387"/>
      <c r="W16" s="206"/>
      <c r="X16" s="190"/>
      <c r="Y16" s="178"/>
      <c r="Z16" s="178"/>
      <c r="AK16" s="190"/>
    </row>
    <row r="17" spans="1:38" s="167" customFormat="1" ht="16.5" customHeight="1" x14ac:dyDescent="0.3">
      <c r="A17" s="174"/>
      <c r="B17" s="175"/>
      <c r="C17" s="175"/>
      <c r="D17" s="175"/>
      <c r="E17" s="175"/>
      <c r="F17" s="175"/>
      <c r="G17" s="175"/>
      <c r="H17" s="175"/>
      <c r="I17" s="175"/>
      <c r="J17" s="175"/>
      <c r="K17" s="175"/>
      <c r="L17" s="175"/>
      <c r="M17" s="175"/>
      <c r="N17" s="175"/>
      <c r="O17" s="175"/>
      <c r="P17" s="175"/>
      <c r="Q17" s="175"/>
      <c r="R17" s="175"/>
      <c r="S17" s="175"/>
      <c r="T17" s="175"/>
      <c r="U17" s="175"/>
      <c r="V17" s="177"/>
      <c r="W17" s="178"/>
      <c r="X17" s="178"/>
      <c r="Y17" s="178"/>
      <c r="Z17" s="178"/>
      <c r="AF17" s="190"/>
      <c r="AK17" s="190"/>
    </row>
    <row r="18" spans="1:38" s="208" customFormat="1" ht="27.65" customHeight="1" x14ac:dyDescent="0.3">
      <c r="A18" s="402" t="s">
        <v>790</v>
      </c>
      <c r="B18" s="403"/>
      <c r="C18" s="403"/>
      <c r="D18" s="403"/>
      <c r="E18" s="403"/>
      <c r="F18" s="403"/>
      <c r="I18" s="385" t="s">
        <v>791</v>
      </c>
      <c r="J18" s="385"/>
      <c r="K18" s="385"/>
      <c r="L18" s="385"/>
      <c r="M18" s="385"/>
      <c r="N18" s="385"/>
      <c r="O18" s="385"/>
      <c r="P18" s="385"/>
      <c r="Q18" s="385"/>
      <c r="R18" s="385"/>
      <c r="S18" s="385"/>
      <c r="T18" s="385"/>
      <c r="U18" s="385"/>
      <c r="V18" s="404"/>
      <c r="W18" s="209"/>
      <c r="X18" s="209"/>
      <c r="Y18" s="209"/>
      <c r="AE18" s="167"/>
      <c r="AF18" s="190"/>
      <c r="AG18" s="167"/>
      <c r="AH18" s="167"/>
      <c r="AI18" s="167"/>
      <c r="AJ18" s="167"/>
      <c r="AK18" s="167"/>
      <c r="AL18" s="190"/>
    </row>
    <row r="19" spans="1:38" s="169" customFormat="1" ht="28.75" customHeight="1" x14ac:dyDescent="0.3">
      <c r="A19" s="186" t="s">
        <v>792</v>
      </c>
      <c r="B19" s="186" t="s">
        <v>586</v>
      </c>
      <c r="C19" s="186" t="s">
        <v>793</v>
      </c>
      <c r="D19" s="186" t="s">
        <v>566</v>
      </c>
      <c r="E19" s="186" t="s">
        <v>794</v>
      </c>
      <c r="F19" s="186" t="s">
        <v>738</v>
      </c>
      <c r="I19" s="186" t="s">
        <v>795</v>
      </c>
      <c r="J19" s="186" t="s">
        <v>796</v>
      </c>
      <c r="K19" s="186" t="s">
        <v>797</v>
      </c>
      <c r="L19" s="186" t="s">
        <v>798</v>
      </c>
      <c r="M19" s="186" t="s">
        <v>799</v>
      </c>
      <c r="N19" s="186" t="s">
        <v>800</v>
      </c>
      <c r="O19" s="186" t="s">
        <v>801</v>
      </c>
      <c r="P19" s="186" t="s">
        <v>802</v>
      </c>
      <c r="Q19" s="186" t="s">
        <v>803</v>
      </c>
      <c r="R19" s="186" t="s">
        <v>804</v>
      </c>
      <c r="S19" s="186" t="s">
        <v>805</v>
      </c>
      <c r="T19" s="186" t="s">
        <v>806</v>
      </c>
      <c r="U19" s="186" t="s">
        <v>807</v>
      </c>
      <c r="V19" s="186" t="s">
        <v>738</v>
      </c>
      <c r="W19" s="210"/>
      <c r="X19" s="211"/>
      <c r="Y19" s="211"/>
      <c r="Z19" s="212"/>
      <c r="AA19" s="213"/>
      <c r="AB19" s="214"/>
      <c r="AC19" s="214"/>
      <c r="AD19" s="214"/>
      <c r="AE19" s="215"/>
      <c r="AF19" s="214"/>
      <c r="AG19" s="214"/>
      <c r="AH19" s="214"/>
      <c r="AI19" s="214"/>
      <c r="AJ19" s="214"/>
      <c r="AK19" s="214"/>
    </row>
    <row r="20" spans="1:38" s="169" customFormat="1" ht="18" customHeight="1" thickBot="1" x14ac:dyDescent="0.35">
      <c r="A20" s="191" t="s">
        <v>738</v>
      </c>
      <c r="B20" s="192">
        <f>SUM(B21:B23)</f>
        <v>13633</v>
      </c>
      <c r="C20" s="216">
        <f>IF(ISERROR(B20/F20),0,B20/F20)</f>
        <v>0.36177157414287231</v>
      </c>
      <c r="D20" s="192">
        <f>SUM(D21:D23)</f>
        <v>24051</v>
      </c>
      <c r="E20" s="216">
        <f>IF(ISERROR(D20/F20),0,D20/F20)</f>
        <v>0.63822842585712769</v>
      </c>
      <c r="F20" s="192">
        <f>B20+D20</f>
        <v>37684</v>
      </c>
      <c r="I20" s="217" t="s">
        <v>738</v>
      </c>
      <c r="J20" s="218">
        <f t="shared" ref="J20:U20" si="1">SUM(J21:J22)</f>
        <v>24118</v>
      </c>
      <c r="K20" s="219">
        <f t="shared" si="1"/>
        <v>17692</v>
      </c>
      <c r="L20" s="218">
        <f t="shared" si="1"/>
        <v>21085</v>
      </c>
      <c r="M20" s="218">
        <f t="shared" si="1"/>
        <v>20536</v>
      </c>
      <c r="N20" s="218">
        <f t="shared" si="1"/>
        <v>24431</v>
      </c>
      <c r="O20" s="218">
        <f t="shared" si="1"/>
        <v>22105</v>
      </c>
      <c r="P20" s="218">
        <f t="shared" si="1"/>
        <v>23974</v>
      </c>
      <c r="Q20" s="218">
        <f t="shared" si="1"/>
        <v>28582</v>
      </c>
      <c r="R20" s="218">
        <f t="shared" si="1"/>
        <v>25034</v>
      </c>
      <c r="S20" s="218">
        <f t="shared" si="1"/>
        <v>23644</v>
      </c>
      <c r="T20" s="218">
        <f t="shared" si="1"/>
        <v>24706</v>
      </c>
      <c r="U20" s="218">
        <f t="shared" si="1"/>
        <v>22006</v>
      </c>
      <c r="V20" s="220">
        <f>SUM(J20:U20)</f>
        <v>277913</v>
      </c>
      <c r="W20" s="210"/>
      <c r="X20" s="210"/>
      <c r="Y20" s="211"/>
      <c r="Z20" s="211"/>
      <c r="AA20" s="214"/>
      <c r="AB20" s="214"/>
      <c r="AC20" s="214"/>
      <c r="AD20" s="214"/>
      <c r="AE20" s="215"/>
      <c r="AF20" s="214"/>
      <c r="AG20" s="214"/>
    </row>
    <row r="21" spans="1:38" s="169" customFormat="1" ht="15" customHeight="1" thickTop="1" x14ac:dyDescent="0.3">
      <c r="A21" s="197" t="s">
        <v>808</v>
      </c>
      <c r="B21" s="221">
        <v>8724</v>
      </c>
      <c r="C21" s="222">
        <f>IF(ISERROR(B21/F21),0,B21/F21)</f>
        <v>0.8621405277201305</v>
      </c>
      <c r="D21" s="221">
        <v>1395</v>
      </c>
      <c r="E21" s="222">
        <f>IF(ISERROR(D21/F21),0,D21/F21)</f>
        <v>0.13785947227986955</v>
      </c>
      <c r="F21" s="223">
        <f>B21+D21</f>
        <v>10119</v>
      </c>
      <c r="I21" s="223" t="s">
        <v>566</v>
      </c>
      <c r="J21" s="224">
        <v>17278</v>
      </c>
      <c r="K21" s="224">
        <v>10922</v>
      </c>
      <c r="L21" s="224">
        <v>13349</v>
      </c>
      <c r="M21" s="224">
        <v>13998</v>
      </c>
      <c r="N21" s="224">
        <v>17044</v>
      </c>
      <c r="O21" s="224">
        <v>14557</v>
      </c>
      <c r="P21" s="224">
        <v>15533</v>
      </c>
      <c r="Q21" s="224">
        <v>20131</v>
      </c>
      <c r="R21" s="224">
        <v>17677</v>
      </c>
      <c r="S21" s="224">
        <v>15635</v>
      </c>
      <c r="T21" s="224">
        <v>16516</v>
      </c>
      <c r="U21" s="224">
        <v>14658</v>
      </c>
      <c r="V21" s="225">
        <f>SUM(J21:U21)</f>
        <v>187298</v>
      </c>
      <c r="W21" s="210"/>
      <c r="X21" s="226"/>
      <c r="Y21" s="226"/>
      <c r="Z21" s="211"/>
      <c r="AA21" s="214"/>
      <c r="AB21" s="215"/>
      <c r="AC21" s="215"/>
      <c r="AD21" s="215"/>
      <c r="AE21" s="215"/>
      <c r="AF21" s="215"/>
      <c r="AG21" s="215"/>
      <c r="AH21" s="215"/>
      <c r="AI21" s="215"/>
      <c r="AJ21" s="215"/>
      <c r="AK21" s="215"/>
      <c r="AL21" s="215"/>
    </row>
    <row r="22" spans="1:38" s="169" customFormat="1" ht="15" customHeight="1" x14ac:dyDescent="0.3">
      <c r="A22" s="202" t="s">
        <v>809</v>
      </c>
      <c r="B22" s="227">
        <v>4061</v>
      </c>
      <c r="C22" s="228">
        <f>IF(ISERROR(B22/F22),0,B22/F22)</f>
        <v>0.85494736842105268</v>
      </c>
      <c r="D22" s="227">
        <v>689</v>
      </c>
      <c r="E22" s="228">
        <f>IF(ISERROR(D22/F22),0,D22/F22)</f>
        <v>0.14505263157894738</v>
      </c>
      <c r="F22" s="229">
        <f>B22+D22</f>
        <v>4750</v>
      </c>
      <c r="I22" s="229" t="s">
        <v>810</v>
      </c>
      <c r="J22" s="230">
        <v>6840</v>
      </c>
      <c r="K22" s="224">
        <v>6770</v>
      </c>
      <c r="L22" s="224">
        <v>7736</v>
      </c>
      <c r="M22" s="224">
        <v>6538</v>
      </c>
      <c r="N22" s="224">
        <v>7387</v>
      </c>
      <c r="O22" s="224">
        <v>7548</v>
      </c>
      <c r="P22" s="224">
        <v>8441</v>
      </c>
      <c r="Q22" s="224">
        <v>8451</v>
      </c>
      <c r="R22" s="224">
        <v>7357</v>
      </c>
      <c r="S22" s="224">
        <v>8009</v>
      </c>
      <c r="T22" s="224">
        <v>8190</v>
      </c>
      <c r="U22" s="224">
        <v>7348</v>
      </c>
      <c r="V22" s="231">
        <f>SUM(J22:U22)</f>
        <v>90615</v>
      </c>
      <c r="W22" s="210"/>
      <c r="X22" s="226"/>
      <c r="Y22" s="226"/>
      <c r="Z22" s="226"/>
      <c r="AA22" s="215"/>
      <c r="AB22" s="215"/>
      <c r="AC22" s="215"/>
      <c r="AD22" s="215"/>
      <c r="AE22" s="215"/>
      <c r="AF22" s="215"/>
      <c r="AG22" s="215"/>
      <c r="AH22" s="215"/>
      <c r="AI22" s="215"/>
      <c r="AJ22" s="215"/>
      <c r="AK22" s="215"/>
      <c r="AL22" s="215"/>
    </row>
    <row r="23" spans="1:38" s="169" customFormat="1" ht="15" customHeight="1" x14ac:dyDescent="0.3">
      <c r="A23" s="202" t="s">
        <v>811</v>
      </c>
      <c r="B23" s="227">
        <v>848</v>
      </c>
      <c r="C23" s="228">
        <f>IF(ISERROR(B23/F23),0,B23/F23)</f>
        <v>3.7168529476221783E-2</v>
      </c>
      <c r="D23" s="227">
        <v>21967</v>
      </c>
      <c r="E23" s="228">
        <f>IF(ISERROR(D23/F23),0,D23/F23)</f>
        <v>0.96283147052377827</v>
      </c>
      <c r="F23" s="229">
        <f>B23+D23</f>
        <v>22815</v>
      </c>
      <c r="T23" s="178"/>
      <c r="U23" s="178"/>
      <c r="V23" s="232"/>
      <c r="W23" s="210"/>
      <c r="X23" s="226"/>
      <c r="Y23" s="226"/>
      <c r="Z23" s="226"/>
      <c r="AA23" s="215"/>
      <c r="AB23" s="215"/>
      <c r="AC23" s="215"/>
      <c r="AD23" s="215"/>
      <c r="AE23" s="215"/>
      <c r="AF23" s="215"/>
      <c r="AG23" s="215"/>
      <c r="AH23" s="215"/>
      <c r="AI23" s="215"/>
      <c r="AJ23" s="215"/>
      <c r="AK23" s="215"/>
      <c r="AL23" s="215"/>
    </row>
    <row r="24" spans="1:38" s="169" customFormat="1" ht="12" x14ac:dyDescent="0.3">
      <c r="A24" s="233"/>
      <c r="T24" s="178"/>
      <c r="U24" s="178"/>
      <c r="V24" s="232"/>
      <c r="W24" s="210"/>
      <c r="X24" s="210"/>
      <c r="Y24" s="226"/>
      <c r="Z24" s="226"/>
      <c r="AA24" s="215"/>
      <c r="AB24" s="215"/>
      <c r="AC24" s="215"/>
      <c r="AD24" s="215"/>
      <c r="AE24" s="215"/>
      <c r="AF24" s="215"/>
      <c r="AG24" s="215"/>
      <c r="AH24" s="215"/>
      <c r="AK24" s="215"/>
      <c r="AL24" s="215"/>
    </row>
    <row r="25" spans="1:38" s="167" customFormat="1" ht="16.5" customHeight="1" x14ac:dyDescent="0.3">
      <c r="A25" s="386"/>
      <c r="B25" s="387"/>
      <c r="C25" s="387"/>
      <c r="D25" s="387"/>
      <c r="E25" s="387"/>
      <c r="F25" s="387"/>
      <c r="G25" s="387"/>
      <c r="H25" s="387"/>
      <c r="I25" s="387"/>
      <c r="J25" s="387"/>
      <c r="K25" s="387"/>
      <c r="L25" s="387"/>
      <c r="M25" s="387"/>
      <c r="N25" s="387"/>
      <c r="O25" s="387"/>
      <c r="P25" s="387"/>
      <c r="Q25" s="387"/>
      <c r="R25" s="387"/>
      <c r="S25" s="387"/>
      <c r="T25" s="387"/>
      <c r="U25" s="387"/>
      <c r="V25" s="388"/>
      <c r="W25" s="178"/>
      <c r="X25" s="178"/>
      <c r="Y25" s="178"/>
      <c r="Z25" s="196"/>
      <c r="AA25" s="190"/>
      <c r="AB25" s="190"/>
      <c r="AC25" s="190"/>
      <c r="AD25" s="190"/>
      <c r="AE25" s="190"/>
      <c r="AF25" s="190"/>
      <c r="AG25" s="190"/>
    </row>
    <row r="26" spans="1:38" s="169" customFormat="1" ht="12" x14ac:dyDescent="0.3">
      <c r="A26" s="233"/>
      <c r="T26" s="178"/>
      <c r="U26" s="178"/>
      <c r="V26" s="232"/>
      <c r="W26" s="210"/>
      <c r="X26" s="210"/>
      <c r="Y26" s="210"/>
      <c r="Z26" s="226"/>
      <c r="AA26" s="215"/>
      <c r="AB26" s="215"/>
      <c r="AC26" s="215"/>
      <c r="AG26" s="215"/>
    </row>
    <row r="27" spans="1:38" s="167" customFormat="1" ht="21.65" customHeight="1" x14ac:dyDescent="0.3">
      <c r="A27" s="405" t="s">
        <v>812</v>
      </c>
      <c r="B27" s="406"/>
      <c r="C27" s="406"/>
      <c r="D27" s="406"/>
      <c r="E27" s="406"/>
      <c r="F27" s="234"/>
      <c r="H27" s="406" t="s">
        <v>813</v>
      </c>
      <c r="I27" s="406"/>
      <c r="J27" s="406"/>
      <c r="K27" s="406"/>
      <c r="L27" s="406"/>
      <c r="M27" s="234"/>
      <c r="N27" s="407" t="s">
        <v>814</v>
      </c>
      <c r="O27" s="407"/>
      <c r="P27" s="407"/>
      <c r="Q27" s="407"/>
      <c r="R27" s="407"/>
      <c r="S27" s="234"/>
      <c r="V27" s="235"/>
      <c r="W27" s="236"/>
      <c r="X27" s="237"/>
      <c r="Y27" s="237"/>
      <c r="Z27" s="237"/>
      <c r="AA27" s="238"/>
      <c r="AB27" s="238"/>
      <c r="AC27" s="238"/>
      <c r="AD27" s="238"/>
      <c r="AE27" s="190"/>
      <c r="AF27" s="190"/>
      <c r="AG27" s="190"/>
      <c r="AH27" s="238"/>
      <c r="AI27" s="238"/>
    </row>
    <row r="28" spans="1:38" s="169" customFormat="1" ht="37.5" customHeight="1" x14ac:dyDescent="0.3">
      <c r="A28" s="186" t="s">
        <v>815</v>
      </c>
      <c r="B28" s="186" t="s">
        <v>808</v>
      </c>
      <c r="C28" s="186" t="s">
        <v>809</v>
      </c>
      <c r="D28" s="186" t="s">
        <v>811</v>
      </c>
      <c r="E28" s="186" t="s">
        <v>738</v>
      </c>
      <c r="H28" s="395" t="s">
        <v>815</v>
      </c>
      <c r="I28" s="395"/>
      <c r="J28" s="189" t="s">
        <v>738</v>
      </c>
      <c r="K28" s="178"/>
      <c r="L28" s="178"/>
      <c r="M28" s="178"/>
      <c r="N28" s="396" t="s">
        <v>816</v>
      </c>
      <c r="O28" s="397"/>
      <c r="P28" s="239" t="s">
        <v>738</v>
      </c>
      <c r="U28" s="178"/>
      <c r="V28" s="240"/>
      <c r="W28" s="210"/>
      <c r="X28" s="210"/>
      <c r="Y28" s="210"/>
      <c r="Z28" s="215"/>
      <c r="AD28" s="215"/>
      <c r="AE28" s="215"/>
      <c r="AF28" s="215"/>
      <c r="AG28" s="215"/>
    </row>
    <row r="29" spans="1:38" s="169" customFormat="1" ht="15" customHeight="1" thickBot="1" x14ac:dyDescent="0.35">
      <c r="A29" s="191" t="s">
        <v>738</v>
      </c>
      <c r="B29" s="192">
        <f>SUM(B30:B30)</f>
        <v>70279</v>
      </c>
      <c r="C29" s="192">
        <f>SUM(C30:C30)</f>
        <v>26528</v>
      </c>
      <c r="D29" s="192">
        <f>SUM(D30:D30)</f>
        <v>181106</v>
      </c>
      <c r="E29" s="219">
        <f>SUM(B29:D29)</f>
        <v>277913</v>
      </c>
      <c r="H29" s="398" t="s">
        <v>738</v>
      </c>
      <c r="I29" s="398"/>
      <c r="J29" s="241">
        <f>SUM(J30)</f>
        <v>268480</v>
      </c>
      <c r="K29" s="178"/>
      <c r="L29" s="178"/>
      <c r="M29" s="178"/>
      <c r="N29" s="399" t="s">
        <v>738</v>
      </c>
      <c r="O29" s="400"/>
      <c r="P29" s="242">
        <v>271484</v>
      </c>
      <c r="U29" s="196"/>
      <c r="V29" s="243"/>
      <c r="W29" s="210"/>
      <c r="X29" s="226"/>
      <c r="Y29" s="226"/>
      <c r="Z29" s="215"/>
      <c r="AA29" s="215"/>
      <c r="AB29" s="215"/>
      <c r="AC29" s="215"/>
      <c r="AD29" s="215"/>
      <c r="AE29" s="215"/>
      <c r="AF29" s="215"/>
      <c r="AG29" s="215"/>
      <c r="AH29" s="215"/>
      <c r="AI29" s="215"/>
      <c r="AJ29" s="215"/>
    </row>
    <row r="30" spans="1:38" s="169" customFormat="1" ht="14.5" customHeight="1" thickTop="1" x14ac:dyDescent="0.3">
      <c r="A30" s="202" t="s">
        <v>781</v>
      </c>
      <c r="B30" s="227">
        <v>70279</v>
      </c>
      <c r="C30" s="227">
        <v>26528</v>
      </c>
      <c r="D30" s="227">
        <v>181106</v>
      </c>
      <c r="E30" s="223">
        <f>SUM(B30:D30)</f>
        <v>277913</v>
      </c>
      <c r="F30" s="167"/>
      <c r="G30" s="167"/>
      <c r="H30" s="401" t="s">
        <v>781</v>
      </c>
      <c r="I30" s="401"/>
      <c r="J30" s="244">
        <v>268480</v>
      </c>
      <c r="K30" s="178"/>
      <c r="L30" s="178"/>
      <c r="M30" s="178"/>
      <c r="N30" s="401" t="s">
        <v>817</v>
      </c>
      <c r="O30" s="401"/>
      <c r="P30" s="244">
        <v>49435</v>
      </c>
      <c r="R30" s="178"/>
      <c r="U30" s="196"/>
      <c r="V30" s="243"/>
      <c r="W30" s="210"/>
      <c r="X30" s="226"/>
      <c r="Y30" s="226"/>
      <c r="Z30" s="215"/>
      <c r="AA30" s="215"/>
      <c r="AB30" s="215"/>
      <c r="AC30" s="215"/>
      <c r="AD30" s="215"/>
      <c r="AE30" s="215"/>
      <c r="AF30" s="215"/>
      <c r="AG30" s="215"/>
      <c r="AH30" s="215"/>
      <c r="AI30" s="215"/>
      <c r="AJ30" s="215"/>
    </row>
    <row r="31" spans="1:38" s="169" customFormat="1" ht="12" x14ac:dyDescent="0.3">
      <c r="A31" s="233"/>
      <c r="F31" s="167"/>
      <c r="G31" s="167"/>
      <c r="H31" s="167"/>
      <c r="K31" s="167"/>
      <c r="L31" s="178"/>
      <c r="M31" s="178"/>
      <c r="N31" s="178"/>
      <c r="O31" s="178"/>
      <c r="P31" s="178"/>
      <c r="Q31" s="178"/>
      <c r="R31" s="178"/>
      <c r="S31" s="178"/>
      <c r="T31" s="178"/>
      <c r="U31" s="196"/>
      <c r="V31" s="232"/>
      <c r="W31" s="210"/>
      <c r="X31" s="226"/>
      <c r="Y31" s="226"/>
      <c r="Z31" s="226"/>
      <c r="AA31" s="215"/>
      <c r="AB31" s="215"/>
      <c r="AC31" s="215"/>
      <c r="AD31" s="215"/>
      <c r="AE31" s="215"/>
      <c r="AF31" s="215"/>
      <c r="AG31" s="215"/>
    </row>
    <row r="32" spans="1:38" s="167" customFormat="1" ht="16.5" customHeight="1" x14ac:dyDescent="0.3">
      <c r="A32" s="386"/>
      <c r="B32" s="387"/>
      <c r="C32" s="387"/>
      <c r="D32" s="387"/>
      <c r="E32" s="387"/>
      <c r="F32" s="387"/>
      <c r="G32" s="387"/>
      <c r="H32" s="387"/>
      <c r="I32" s="387"/>
      <c r="J32" s="387"/>
      <c r="K32" s="387"/>
      <c r="L32" s="387"/>
      <c r="M32" s="387"/>
      <c r="N32" s="387"/>
      <c r="O32" s="387"/>
      <c r="P32" s="387"/>
      <c r="Q32" s="387"/>
      <c r="R32" s="387"/>
      <c r="S32" s="387"/>
      <c r="T32" s="387"/>
      <c r="U32" s="387"/>
      <c r="V32" s="388"/>
      <c r="W32" s="178"/>
      <c r="X32" s="178"/>
      <c r="Y32" s="178"/>
      <c r="Z32" s="196"/>
      <c r="AA32" s="190"/>
      <c r="AB32" s="190"/>
      <c r="AC32" s="190"/>
      <c r="AD32" s="190"/>
      <c r="AE32" s="190"/>
      <c r="AF32" s="190"/>
      <c r="AG32" s="190"/>
    </row>
    <row r="33" spans="1:45" s="169" customFormat="1" ht="12" x14ac:dyDescent="0.3">
      <c r="A33" s="233"/>
      <c r="F33" s="167"/>
      <c r="G33" s="167"/>
      <c r="H33" s="167"/>
      <c r="I33" s="215"/>
      <c r="K33" s="167"/>
      <c r="L33" s="178"/>
      <c r="M33" s="178"/>
      <c r="N33" s="178"/>
      <c r="O33" s="178"/>
      <c r="P33" s="178"/>
      <c r="Q33" s="178"/>
      <c r="R33" s="178"/>
      <c r="S33" s="178"/>
      <c r="T33" s="178"/>
      <c r="U33" s="178"/>
      <c r="V33" s="245"/>
      <c r="W33" s="210"/>
      <c r="X33" s="210"/>
      <c r="Y33" s="210"/>
      <c r="Z33" s="226"/>
      <c r="AA33" s="215"/>
      <c r="AB33" s="215"/>
      <c r="AC33" s="215"/>
      <c r="AD33" s="215"/>
      <c r="AE33" s="215"/>
    </row>
    <row r="34" spans="1:45" s="169" customFormat="1" ht="12" x14ac:dyDescent="0.3">
      <c r="A34" s="233"/>
      <c r="F34" s="167"/>
      <c r="G34" s="167"/>
      <c r="H34" s="167"/>
      <c r="I34" s="214"/>
      <c r="J34" s="214"/>
      <c r="K34" s="238"/>
      <c r="L34" s="246"/>
      <c r="M34" s="246"/>
      <c r="N34" s="246"/>
      <c r="O34" s="246"/>
      <c r="P34" s="246"/>
      <c r="Q34" s="246"/>
      <c r="R34" s="246"/>
      <c r="S34" s="246"/>
      <c r="T34" s="178"/>
      <c r="U34" s="178"/>
      <c r="V34" s="232"/>
      <c r="W34" s="210"/>
      <c r="X34" s="210"/>
      <c r="Y34" s="210"/>
      <c r="Z34" s="226"/>
      <c r="AB34" s="215"/>
      <c r="AC34" s="215"/>
      <c r="AE34" s="215"/>
    </row>
    <row r="35" spans="1:45" s="169" customFormat="1" ht="22.5" customHeight="1" x14ac:dyDescent="0.3">
      <c r="A35" s="389" t="s">
        <v>818</v>
      </c>
      <c r="B35" s="390"/>
      <c r="C35" s="390"/>
      <c r="D35" s="390"/>
      <c r="E35" s="390"/>
      <c r="F35" s="234"/>
      <c r="G35" s="167"/>
      <c r="H35" s="167"/>
      <c r="I35" s="167"/>
      <c r="J35" s="167"/>
      <c r="K35" s="167"/>
      <c r="L35" s="167"/>
      <c r="M35" s="167"/>
      <c r="N35" s="167"/>
      <c r="O35" s="167"/>
      <c r="P35" s="167"/>
      <c r="Q35" s="167"/>
      <c r="R35" s="190"/>
      <c r="S35" s="167"/>
      <c r="T35" s="167"/>
      <c r="U35" s="167"/>
      <c r="V35" s="247"/>
      <c r="W35" s="210"/>
      <c r="X35" s="210"/>
      <c r="Y35" s="210"/>
      <c r="Z35" s="226"/>
      <c r="AB35" s="215"/>
      <c r="AC35" s="215"/>
      <c r="AE35" s="215"/>
    </row>
    <row r="36" spans="1:45" s="169" customFormat="1" ht="38.5" customHeight="1" x14ac:dyDescent="0.3">
      <c r="A36" s="248" t="s">
        <v>819</v>
      </c>
      <c r="B36" s="186" t="s">
        <v>792</v>
      </c>
      <c r="C36" s="186" t="s">
        <v>796</v>
      </c>
      <c r="D36" s="186" t="s">
        <v>797</v>
      </c>
      <c r="E36" s="186" t="s">
        <v>798</v>
      </c>
      <c r="F36" s="186" t="s">
        <v>799</v>
      </c>
      <c r="G36" s="186" t="s">
        <v>800</v>
      </c>
      <c r="H36" s="186" t="s">
        <v>801</v>
      </c>
      <c r="I36" s="186" t="s">
        <v>802</v>
      </c>
      <c r="J36" s="186" t="s">
        <v>803</v>
      </c>
      <c r="K36" s="186" t="s">
        <v>804</v>
      </c>
      <c r="L36" s="186" t="s">
        <v>805</v>
      </c>
      <c r="M36" s="186" t="s">
        <v>806</v>
      </c>
      <c r="N36" s="186" t="s">
        <v>807</v>
      </c>
      <c r="O36" s="186" t="s">
        <v>738</v>
      </c>
      <c r="P36" s="167"/>
      <c r="Q36" s="167"/>
      <c r="R36" s="190"/>
      <c r="S36" s="167"/>
      <c r="T36" s="167"/>
      <c r="U36" s="167"/>
      <c r="V36" s="247"/>
      <c r="W36" s="167"/>
      <c r="X36" s="167"/>
      <c r="Y36" s="167"/>
      <c r="Z36" s="167"/>
      <c r="AA36" s="167"/>
      <c r="AB36" s="167"/>
      <c r="AC36" s="167"/>
      <c r="AD36" s="210"/>
      <c r="AE36" s="210"/>
      <c r="AI36" s="215"/>
      <c r="AJ36" s="215"/>
      <c r="AL36" s="215"/>
    </row>
    <row r="37" spans="1:45" s="169" customFormat="1" ht="15.75" customHeight="1" thickBot="1" x14ac:dyDescent="0.35">
      <c r="A37" s="249" t="s">
        <v>738</v>
      </c>
      <c r="B37" s="192"/>
      <c r="C37" s="250">
        <f t="shared" ref="C37:D37" si="2">SUM(C38,C50,C54,C58,C62,C66,C70,C74,C78,C82)</f>
        <v>20388</v>
      </c>
      <c r="D37" s="250">
        <f t="shared" si="2"/>
        <v>19638</v>
      </c>
      <c r="E37" s="250">
        <f>SUM(E38,E50,E54,E58,E62,E66,E70,E74,E78,E82)</f>
        <v>20287</v>
      </c>
      <c r="F37" s="250">
        <f>SUM(F38,F50,F54,F58,F62,F66,F70,F74,F78,F82)</f>
        <v>19296</v>
      </c>
      <c r="G37" s="250">
        <f t="shared" ref="G37:N37" si="3">SUM(G38,G50,G54,G58,G62,G66,G70,G74,G78,G82)</f>
        <v>22137</v>
      </c>
      <c r="H37" s="250">
        <f t="shared" si="3"/>
        <v>24400</v>
      </c>
      <c r="I37" s="250">
        <f t="shared" si="3"/>
        <v>23649</v>
      </c>
      <c r="J37" s="250">
        <f t="shared" si="3"/>
        <v>25963</v>
      </c>
      <c r="K37" s="250">
        <f t="shared" si="3"/>
        <v>23734</v>
      </c>
      <c r="L37" s="250">
        <f t="shared" si="3"/>
        <v>24749</v>
      </c>
      <c r="M37" s="250">
        <f t="shared" si="3"/>
        <v>23626</v>
      </c>
      <c r="N37" s="250">
        <f t="shared" si="3"/>
        <v>20613</v>
      </c>
      <c r="O37" s="251">
        <f>SUM(C37:N37)</f>
        <v>268480</v>
      </c>
      <c r="P37" s="167"/>
      <c r="Q37" s="167"/>
      <c r="R37" s="190"/>
      <c r="S37" s="167"/>
      <c r="T37" s="167"/>
      <c r="U37" s="190"/>
      <c r="V37" s="252"/>
      <c r="W37" s="190"/>
      <c r="X37" s="190"/>
      <c r="Y37" s="190"/>
      <c r="Z37" s="190"/>
      <c r="AA37" s="190"/>
      <c r="AB37" s="190"/>
      <c r="AC37" s="190"/>
      <c r="AD37" s="226"/>
      <c r="AE37" s="226"/>
      <c r="AF37" s="215"/>
      <c r="AG37" s="215"/>
      <c r="AH37" s="215"/>
      <c r="AI37" s="215"/>
      <c r="AJ37" s="215"/>
      <c r="AL37" s="215"/>
      <c r="AP37" s="215"/>
      <c r="AQ37" s="215"/>
      <c r="AR37" s="215"/>
      <c r="AS37" s="215"/>
    </row>
    <row r="38" spans="1:45" s="169" customFormat="1" ht="15" customHeight="1" thickTop="1" x14ac:dyDescent="0.3">
      <c r="A38" s="253" t="s">
        <v>820</v>
      </c>
      <c r="B38" s="253" t="s">
        <v>738</v>
      </c>
      <c r="C38" s="254">
        <f t="shared" ref="C38:N38" si="4">SUM(C39:C41)</f>
        <v>941</v>
      </c>
      <c r="D38" s="254">
        <f t="shared" si="4"/>
        <v>940</v>
      </c>
      <c r="E38" s="254">
        <f t="shared" si="4"/>
        <v>981</v>
      </c>
      <c r="F38" s="254">
        <f t="shared" si="4"/>
        <v>690</v>
      </c>
      <c r="G38" s="254">
        <f t="shared" si="4"/>
        <v>852</v>
      </c>
      <c r="H38" s="254">
        <f t="shared" si="4"/>
        <v>1085</v>
      </c>
      <c r="I38" s="254">
        <f t="shared" si="4"/>
        <v>1084</v>
      </c>
      <c r="J38" s="254">
        <f t="shared" si="4"/>
        <v>1021</v>
      </c>
      <c r="K38" s="254">
        <f t="shared" si="4"/>
        <v>885</v>
      </c>
      <c r="L38" s="254">
        <f t="shared" si="4"/>
        <v>969</v>
      </c>
      <c r="M38" s="254">
        <f t="shared" si="4"/>
        <v>1047</v>
      </c>
      <c r="N38" s="254">
        <f t="shared" si="4"/>
        <v>899</v>
      </c>
      <c r="O38" s="254">
        <f>SUM(C38:N38)</f>
        <v>11394</v>
      </c>
      <c r="P38" s="255"/>
      <c r="Q38" s="255"/>
      <c r="R38" s="190"/>
      <c r="S38" s="190"/>
      <c r="T38" s="190"/>
      <c r="U38" s="190"/>
      <c r="V38" s="252"/>
      <c r="W38" s="190"/>
      <c r="X38" s="190"/>
      <c r="Y38" s="190"/>
      <c r="Z38" s="190"/>
      <c r="AA38" s="190"/>
      <c r="AB38" s="190"/>
      <c r="AC38" s="190"/>
      <c r="AD38" s="226"/>
      <c r="AE38" s="226"/>
      <c r="AF38" s="215"/>
      <c r="AG38" s="215"/>
      <c r="AH38" s="215"/>
      <c r="AI38" s="215"/>
      <c r="AS38" s="215"/>
    </row>
    <row r="39" spans="1:45" s="169" customFormat="1" ht="15" customHeight="1" x14ac:dyDescent="0.3">
      <c r="A39" s="229"/>
      <c r="B39" s="229" t="s">
        <v>808</v>
      </c>
      <c r="C39" s="256">
        <v>189</v>
      </c>
      <c r="D39" s="256">
        <v>176</v>
      </c>
      <c r="E39" s="256">
        <v>194</v>
      </c>
      <c r="F39" s="256">
        <v>166</v>
      </c>
      <c r="G39" s="256">
        <v>182</v>
      </c>
      <c r="H39" s="256">
        <v>222</v>
      </c>
      <c r="I39" s="256">
        <v>232</v>
      </c>
      <c r="J39" s="256">
        <v>245</v>
      </c>
      <c r="K39" s="256">
        <v>235</v>
      </c>
      <c r="L39" s="257">
        <v>257</v>
      </c>
      <c r="M39" s="257">
        <v>255</v>
      </c>
      <c r="N39" s="257">
        <v>223</v>
      </c>
      <c r="O39" s="258">
        <f>O43+O47</f>
        <v>2576</v>
      </c>
      <c r="P39" s="167"/>
      <c r="Q39" s="167"/>
      <c r="R39" s="190"/>
      <c r="S39" s="167"/>
      <c r="T39" s="167"/>
      <c r="U39" s="190"/>
      <c r="V39" s="252"/>
      <c r="W39" s="167"/>
      <c r="X39" s="167"/>
      <c r="Y39" s="167"/>
      <c r="Z39" s="167"/>
      <c r="AA39" s="190"/>
      <c r="AB39" s="190"/>
      <c r="AC39" s="190"/>
      <c r="AD39" s="226"/>
      <c r="AE39" s="226"/>
      <c r="AF39" s="215"/>
      <c r="AG39" s="215"/>
      <c r="AH39" s="215"/>
      <c r="AI39" s="215"/>
      <c r="AS39" s="215"/>
    </row>
    <row r="40" spans="1:45" s="169" customFormat="1" ht="15" customHeight="1" x14ac:dyDescent="0.3">
      <c r="A40" s="229"/>
      <c r="B40" s="229" t="s">
        <v>809</v>
      </c>
      <c r="C40" s="256">
        <v>219</v>
      </c>
      <c r="D40" s="256">
        <v>207</v>
      </c>
      <c r="E40" s="256">
        <v>206</v>
      </c>
      <c r="F40" s="256">
        <v>188</v>
      </c>
      <c r="G40" s="256">
        <v>185</v>
      </c>
      <c r="H40" s="256">
        <v>261</v>
      </c>
      <c r="I40" s="256">
        <v>282</v>
      </c>
      <c r="J40" s="256">
        <v>267</v>
      </c>
      <c r="K40" s="256">
        <v>257</v>
      </c>
      <c r="L40" s="257">
        <v>265</v>
      </c>
      <c r="M40" s="257">
        <v>324</v>
      </c>
      <c r="N40" s="257">
        <v>277</v>
      </c>
      <c r="O40" s="258">
        <f>O44+O48</f>
        <v>2938</v>
      </c>
      <c r="P40" s="167"/>
      <c r="Q40" s="167"/>
      <c r="R40" s="167"/>
      <c r="S40" s="190"/>
      <c r="T40" s="190"/>
      <c r="U40" s="190"/>
      <c r="V40" s="252"/>
      <c r="W40" s="167"/>
      <c r="X40" s="167"/>
      <c r="Y40" s="167"/>
      <c r="Z40" s="167"/>
      <c r="AA40" s="167"/>
      <c r="AB40" s="190"/>
      <c r="AC40" s="167"/>
      <c r="AD40" s="226"/>
      <c r="AE40" s="210"/>
      <c r="AF40" s="215"/>
      <c r="AH40" s="215"/>
      <c r="AS40" s="215"/>
    </row>
    <row r="41" spans="1:45" s="169" customFormat="1" ht="15" customHeight="1" x14ac:dyDescent="0.3">
      <c r="A41" s="229"/>
      <c r="B41" s="229" t="s">
        <v>811</v>
      </c>
      <c r="C41" s="256">
        <v>533</v>
      </c>
      <c r="D41" s="256">
        <v>557</v>
      </c>
      <c r="E41" s="256">
        <v>581</v>
      </c>
      <c r="F41" s="256">
        <v>336</v>
      </c>
      <c r="G41" s="256">
        <v>485</v>
      </c>
      <c r="H41" s="256">
        <v>602</v>
      </c>
      <c r="I41" s="256">
        <v>570</v>
      </c>
      <c r="J41" s="256">
        <v>509</v>
      </c>
      <c r="K41" s="256">
        <v>393</v>
      </c>
      <c r="L41" s="257">
        <v>447</v>
      </c>
      <c r="M41" s="257">
        <v>468</v>
      </c>
      <c r="N41" s="257">
        <v>399</v>
      </c>
      <c r="O41" s="258">
        <f>O45+O49</f>
        <v>5880</v>
      </c>
      <c r="P41" s="167"/>
      <c r="Q41" s="167"/>
      <c r="R41" s="167"/>
      <c r="S41" s="167"/>
      <c r="T41" s="167"/>
      <c r="U41" s="190"/>
      <c r="V41" s="247"/>
      <c r="W41" s="167"/>
      <c r="X41" s="167"/>
      <c r="Y41" s="167"/>
      <c r="Z41" s="167"/>
      <c r="AA41" s="167"/>
      <c r="AB41" s="190"/>
      <c r="AC41" s="167"/>
      <c r="AD41" s="210"/>
      <c r="AE41" s="210"/>
      <c r="AS41" s="215"/>
    </row>
    <row r="42" spans="1:45" s="169" customFormat="1" ht="14.5" customHeight="1" x14ac:dyDescent="0.3">
      <c r="A42" s="259" t="s">
        <v>821</v>
      </c>
      <c r="B42" s="260" t="s">
        <v>738</v>
      </c>
      <c r="C42" s="261">
        <f t="shared" ref="C42:N42" si="5">SUM(C43:C45)</f>
        <v>294</v>
      </c>
      <c r="D42" s="261">
        <f t="shared" si="5"/>
        <v>363</v>
      </c>
      <c r="E42" s="261">
        <f t="shared" si="5"/>
        <v>360</v>
      </c>
      <c r="F42" s="261">
        <f t="shared" si="5"/>
        <v>125</v>
      </c>
      <c r="G42" s="261">
        <f t="shared" si="5"/>
        <v>203</v>
      </c>
      <c r="H42" s="261">
        <f t="shared" si="5"/>
        <v>314</v>
      </c>
      <c r="I42" s="261">
        <f t="shared" si="5"/>
        <v>321</v>
      </c>
      <c r="J42" s="261">
        <f t="shared" si="5"/>
        <v>334</v>
      </c>
      <c r="K42" s="261">
        <f t="shared" si="5"/>
        <v>154</v>
      </c>
      <c r="L42" s="261">
        <f t="shared" si="5"/>
        <v>158</v>
      </c>
      <c r="M42" s="261">
        <f t="shared" si="5"/>
        <v>289</v>
      </c>
      <c r="N42" s="261">
        <f t="shared" si="5"/>
        <v>247</v>
      </c>
      <c r="O42" s="261">
        <f t="shared" ref="O42:O81" si="6">SUM(C42:N42)</f>
        <v>3162</v>
      </c>
      <c r="P42" s="255"/>
      <c r="Q42" s="167"/>
      <c r="R42" s="167"/>
      <c r="S42" s="167"/>
      <c r="T42" s="167"/>
      <c r="U42" s="167"/>
      <c r="V42" s="247"/>
      <c r="W42" s="167"/>
      <c r="X42" s="167"/>
      <c r="Y42" s="167"/>
      <c r="Z42" s="167"/>
      <c r="AA42" s="167"/>
      <c r="AB42" s="190"/>
      <c r="AC42" s="167"/>
      <c r="AD42" s="210"/>
      <c r="AE42" s="210"/>
      <c r="AF42" s="215"/>
      <c r="AG42" s="215"/>
      <c r="AH42" s="215"/>
      <c r="AQ42" s="215"/>
      <c r="AR42" s="215"/>
      <c r="AS42" s="215"/>
    </row>
    <row r="43" spans="1:45" s="169" customFormat="1" ht="14.5" customHeight="1" x14ac:dyDescent="0.3">
      <c r="A43" s="262"/>
      <c r="B43" s="229" t="s">
        <v>808</v>
      </c>
      <c r="C43" s="256">
        <v>46</v>
      </c>
      <c r="D43" s="256">
        <v>42</v>
      </c>
      <c r="E43" s="256">
        <v>33</v>
      </c>
      <c r="F43" s="256">
        <v>9</v>
      </c>
      <c r="G43" s="256">
        <v>24</v>
      </c>
      <c r="H43" s="256">
        <v>31</v>
      </c>
      <c r="I43" s="256">
        <v>43</v>
      </c>
      <c r="J43" s="256">
        <v>50</v>
      </c>
      <c r="K43" s="256">
        <v>27</v>
      </c>
      <c r="L43" s="257">
        <v>29</v>
      </c>
      <c r="M43" s="257">
        <v>32</v>
      </c>
      <c r="N43" s="257">
        <v>34</v>
      </c>
      <c r="O43" s="263">
        <f t="shared" si="6"/>
        <v>400</v>
      </c>
      <c r="P43" s="255"/>
      <c r="Q43" s="167"/>
      <c r="R43" s="167"/>
      <c r="S43" s="167"/>
      <c r="T43" s="167"/>
      <c r="U43" s="167"/>
      <c r="V43" s="247"/>
      <c r="W43" s="167"/>
      <c r="X43" s="167"/>
      <c r="Y43" s="167"/>
      <c r="Z43" s="167"/>
      <c r="AA43" s="167"/>
      <c r="AB43" s="190"/>
      <c r="AC43" s="190"/>
      <c r="AD43" s="210"/>
      <c r="AE43" s="226"/>
      <c r="AF43" s="215"/>
      <c r="AG43" s="215"/>
      <c r="AH43" s="215"/>
      <c r="AI43" s="215"/>
      <c r="AQ43" s="215"/>
      <c r="AR43" s="215"/>
      <c r="AS43" s="215"/>
    </row>
    <row r="44" spans="1:45" s="169" customFormat="1" ht="14.5" customHeight="1" x14ac:dyDescent="0.3">
      <c r="A44" s="262"/>
      <c r="B44" s="229" t="s">
        <v>809</v>
      </c>
      <c r="C44" s="256">
        <v>49</v>
      </c>
      <c r="D44" s="256">
        <v>38</v>
      </c>
      <c r="E44" s="256">
        <v>53</v>
      </c>
      <c r="F44" s="256">
        <v>34</v>
      </c>
      <c r="G44" s="256">
        <v>33</v>
      </c>
      <c r="H44" s="256">
        <v>40</v>
      </c>
      <c r="I44" s="256">
        <v>45</v>
      </c>
      <c r="J44" s="256">
        <v>58</v>
      </c>
      <c r="K44" s="256">
        <v>36</v>
      </c>
      <c r="L44" s="257">
        <v>26</v>
      </c>
      <c r="M44" s="257">
        <v>48</v>
      </c>
      <c r="N44" s="257">
        <v>49</v>
      </c>
      <c r="O44" s="263">
        <f t="shared" si="6"/>
        <v>509</v>
      </c>
      <c r="P44" s="167"/>
      <c r="Q44" s="167"/>
      <c r="R44" s="167"/>
      <c r="S44" s="167"/>
      <c r="T44" s="167"/>
      <c r="U44" s="167"/>
      <c r="V44" s="247"/>
      <c r="W44" s="167"/>
      <c r="X44" s="167"/>
      <c r="Y44" s="167"/>
      <c r="Z44" s="167"/>
      <c r="AA44" s="167"/>
      <c r="AB44" s="190"/>
      <c r="AC44" s="167"/>
      <c r="AD44" s="226"/>
      <c r="AE44" s="210"/>
      <c r="AF44" s="215"/>
      <c r="AG44" s="215"/>
      <c r="AH44" s="215"/>
      <c r="AI44" s="215"/>
      <c r="AQ44" s="215"/>
      <c r="AR44" s="215"/>
      <c r="AS44" s="215"/>
    </row>
    <row r="45" spans="1:45" s="169" customFormat="1" ht="14.5" customHeight="1" x14ac:dyDescent="0.3">
      <c r="A45" s="262"/>
      <c r="B45" s="229" t="s">
        <v>811</v>
      </c>
      <c r="C45" s="256">
        <v>199</v>
      </c>
      <c r="D45" s="256">
        <v>283</v>
      </c>
      <c r="E45" s="256">
        <v>274</v>
      </c>
      <c r="F45" s="256">
        <v>82</v>
      </c>
      <c r="G45" s="256">
        <v>146</v>
      </c>
      <c r="H45" s="256">
        <v>243</v>
      </c>
      <c r="I45" s="256">
        <v>233</v>
      </c>
      <c r="J45" s="256">
        <v>226</v>
      </c>
      <c r="K45" s="256">
        <v>91</v>
      </c>
      <c r="L45" s="257">
        <v>103</v>
      </c>
      <c r="M45" s="257">
        <v>209</v>
      </c>
      <c r="N45" s="257">
        <v>164</v>
      </c>
      <c r="O45" s="263">
        <f t="shared" si="6"/>
        <v>2253</v>
      </c>
      <c r="P45" s="167"/>
      <c r="Q45" s="167"/>
      <c r="R45" s="167"/>
      <c r="S45" s="167"/>
      <c r="T45" s="167"/>
      <c r="U45" s="167"/>
      <c r="V45" s="247"/>
      <c r="W45" s="167"/>
      <c r="X45" s="167"/>
      <c r="Y45" s="167"/>
      <c r="Z45" s="167"/>
      <c r="AA45" s="167"/>
      <c r="AB45" s="190"/>
      <c r="AC45" s="167"/>
      <c r="AD45" s="226"/>
      <c r="AE45" s="210"/>
      <c r="AF45" s="215"/>
      <c r="AG45" s="215"/>
      <c r="AH45" s="215"/>
      <c r="AI45" s="215"/>
      <c r="AQ45" s="215"/>
      <c r="AR45" s="215"/>
      <c r="AS45" s="215"/>
    </row>
    <row r="46" spans="1:45" s="169" customFormat="1" ht="14.5" customHeight="1" x14ac:dyDescent="0.3">
      <c r="A46" s="259" t="s">
        <v>822</v>
      </c>
      <c r="B46" s="260" t="s">
        <v>738</v>
      </c>
      <c r="C46" s="261">
        <f t="shared" ref="C46:N46" si="7">SUM(C47:C49)</f>
        <v>647</v>
      </c>
      <c r="D46" s="261">
        <f t="shared" si="7"/>
        <v>577</v>
      </c>
      <c r="E46" s="261">
        <f t="shared" si="7"/>
        <v>621</v>
      </c>
      <c r="F46" s="261">
        <f t="shared" si="7"/>
        <v>565</v>
      </c>
      <c r="G46" s="261">
        <f t="shared" si="7"/>
        <v>649</v>
      </c>
      <c r="H46" s="261">
        <f t="shared" si="7"/>
        <v>771</v>
      </c>
      <c r="I46" s="261">
        <f t="shared" si="7"/>
        <v>763</v>
      </c>
      <c r="J46" s="261">
        <f t="shared" si="7"/>
        <v>687</v>
      </c>
      <c r="K46" s="261">
        <f t="shared" si="7"/>
        <v>731</v>
      </c>
      <c r="L46" s="261">
        <f t="shared" si="7"/>
        <v>811</v>
      </c>
      <c r="M46" s="261">
        <f t="shared" si="7"/>
        <v>758</v>
      </c>
      <c r="N46" s="261">
        <f t="shared" si="7"/>
        <v>652</v>
      </c>
      <c r="O46" s="261">
        <f t="shared" si="6"/>
        <v>8232</v>
      </c>
      <c r="P46" s="167"/>
      <c r="Q46" s="167"/>
      <c r="R46" s="167"/>
      <c r="S46" s="167"/>
      <c r="T46" s="167"/>
      <c r="U46" s="167"/>
      <c r="V46" s="247"/>
      <c r="W46" s="167"/>
      <c r="X46" s="167"/>
      <c r="Y46" s="167"/>
      <c r="Z46" s="167"/>
      <c r="AA46" s="167"/>
      <c r="AB46" s="190"/>
      <c r="AC46" s="167"/>
      <c r="AD46" s="226"/>
      <c r="AE46" s="210"/>
      <c r="AF46" s="215"/>
      <c r="AG46" s="215"/>
      <c r="AH46" s="215"/>
      <c r="AI46" s="215"/>
      <c r="AP46" s="215"/>
      <c r="AQ46" s="215"/>
      <c r="AR46" s="215"/>
      <c r="AS46" s="215"/>
    </row>
    <row r="47" spans="1:45" s="169" customFormat="1" ht="14.5" customHeight="1" x14ac:dyDescent="0.3">
      <c r="A47" s="262"/>
      <c r="B47" s="229" t="s">
        <v>808</v>
      </c>
      <c r="C47" s="256">
        <v>143</v>
      </c>
      <c r="D47" s="256">
        <v>134</v>
      </c>
      <c r="E47" s="256">
        <v>161</v>
      </c>
      <c r="F47" s="256">
        <v>157</v>
      </c>
      <c r="G47" s="256">
        <v>158</v>
      </c>
      <c r="H47" s="256">
        <v>191</v>
      </c>
      <c r="I47" s="256">
        <v>189</v>
      </c>
      <c r="J47" s="256">
        <v>195</v>
      </c>
      <c r="K47" s="256">
        <v>208</v>
      </c>
      <c r="L47" s="257">
        <v>228</v>
      </c>
      <c r="M47" s="257">
        <v>223</v>
      </c>
      <c r="N47" s="257">
        <v>189</v>
      </c>
      <c r="O47" s="263">
        <f t="shared" si="6"/>
        <v>2176</v>
      </c>
      <c r="P47" s="167"/>
      <c r="Q47" s="167"/>
      <c r="R47" s="167"/>
      <c r="S47" s="167"/>
      <c r="T47" s="167"/>
      <c r="U47" s="167"/>
      <c r="V47" s="252"/>
      <c r="W47" s="190"/>
      <c r="X47" s="190"/>
      <c r="Y47" s="190"/>
      <c r="Z47" s="190"/>
      <c r="AA47" s="190"/>
      <c r="AB47" s="190"/>
      <c r="AC47" s="190"/>
      <c r="AD47" s="226"/>
      <c r="AE47" s="226"/>
      <c r="AF47" s="215"/>
      <c r="AG47" s="215"/>
      <c r="AH47" s="215"/>
      <c r="AI47" s="215"/>
      <c r="AP47" s="215"/>
      <c r="AQ47" s="215"/>
      <c r="AR47" s="215"/>
      <c r="AS47" s="215"/>
    </row>
    <row r="48" spans="1:45" s="169" customFormat="1" ht="14.5" customHeight="1" x14ac:dyDescent="0.3">
      <c r="A48" s="262"/>
      <c r="B48" s="229" t="s">
        <v>809</v>
      </c>
      <c r="C48" s="256">
        <v>170</v>
      </c>
      <c r="D48" s="256">
        <v>169</v>
      </c>
      <c r="E48" s="256">
        <v>153</v>
      </c>
      <c r="F48" s="256">
        <v>154</v>
      </c>
      <c r="G48" s="256">
        <v>152</v>
      </c>
      <c r="H48" s="256">
        <v>221</v>
      </c>
      <c r="I48" s="256">
        <v>237</v>
      </c>
      <c r="J48" s="256">
        <v>209</v>
      </c>
      <c r="K48" s="256">
        <v>221</v>
      </c>
      <c r="L48" s="257">
        <v>239</v>
      </c>
      <c r="M48" s="257">
        <v>276</v>
      </c>
      <c r="N48" s="257">
        <v>228</v>
      </c>
      <c r="O48" s="263">
        <f t="shared" si="6"/>
        <v>2429</v>
      </c>
      <c r="P48" s="167"/>
      <c r="Q48" s="167"/>
      <c r="R48" s="167"/>
      <c r="S48" s="167"/>
      <c r="T48" s="167"/>
      <c r="U48" s="190"/>
      <c r="V48" s="252"/>
      <c r="W48" s="190"/>
      <c r="X48" s="190"/>
      <c r="Y48" s="190"/>
      <c r="Z48" s="190"/>
      <c r="AA48" s="190"/>
      <c r="AB48" s="190"/>
      <c r="AC48" s="190"/>
      <c r="AD48" s="226"/>
      <c r="AE48" s="226"/>
      <c r="AF48" s="215"/>
      <c r="AG48" s="215"/>
      <c r="AH48" s="215"/>
      <c r="AI48" s="215"/>
      <c r="AL48" s="215"/>
      <c r="AM48" s="215"/>
      <c r="AN48" s="215"/>
      <c r="AO48" s="215"/>
      <c r="AP48" s="215"/>
      <c r="AQ48" s="215"/>
      <c r="AR48" s="215"/>
      <c r="AS48" s="215"/>
    </row>
    <row r="49" spans="1:45" s="169" customFormat="1" ht="14.5" customHeight="1" x14ac:dyDescent="0.3">
      <c r="A49" s="262"/>
      <c r="B49" s="229" t="s">
        <v>811</v>
      </c>
      <c r="C49" s="256">
        <v>334</v>
      </c>
      <c r="D49" s="256">
        <v>274</v>
      </c>
      <c r="E49" s="256">
        <v>307</v>
      </c>
      <c r="F49" s="256">
        <v>254</v>
      </c>
      <c r="G49" s="256">
        <v>339</v>
      </c>
      <c r="H49" s="256">
        <v>359</v>
      </c>
      <c r="I49" s="256">
        <v>337</v>
      </c>
      <c r="J49" s="256">
        <v>283</v>
      </c>
      <c r="K49" s="256">
        <v>302</v>
      </c>
      <c r="L49" s="257">
        <v>344</v>
      </c>
      <c r="M49" s="257">
        <v>259</v>
      </c>
      <c r="N49" s="257">
        <v>235</v>
      </c>
      <c r="O49" s="263">
        <f t="shared" si="6"/>
        <v>3627</v>
      </c>
      <c r="P49" s="167"/>
      <c r="Q49" s="167"/>
      <c r="R49" s="167"/>
      <c r="S49" s="167"/>
      <c r="T49" s="167"/>
      <c r="U49" s="167"/>
      <c r="V49" s="247"/>
      <c r="W49" s="167"/>
      <c r="X49" s="167"/>
      <c r="Y49" s="167"/>
      <c r="Z49" s="167"/>
      <c r="AA49" s="167"/>
      <c r="AB49" s="167"/>
      <c r="AC49" s="167"/>
      <c r="AD49" s="226"/>
      <c r="AE49" s="210"/>
      <c r="AF49" s="215"/>
      <c r="AG49" s="215"/>
      <c r="AH49" s="215"/>
      <c r="AI49" s="215"/>
      <c r="AP49" s="215"/>
      <c r="AQ49" s="215"/>
      <c r="AR49" s="215"/>
      <c r="AS49" s="215"/>
    </row>
    <row r="50" spans="1:45" s="169" customFormat="1" ht="14.5" customHeight="1" x14ac:dyDescent="0.3">
      <c r="A50" s="260" t="s">
        <v>600</v>
      </c>
      <c r="B50" s="260" t="s">
        <v>738</v>
      </c>
      <c r="C50" s="261">
        <f t="shared" ref="C50:N50" si="8">SUM(C51:C53)</f>
        <v>2920</v>
      </c>
      <c r="D50" s="261">
        <f t="shared" si="8"/>
        <v>3067</v>
      </c>
      <c r="E50" s="261">
        <f t="shared" si="8"/>
        <v>4456</v>
      </c>
      <c r="F50" s="261">
        <f t="shared" si="8"/>
        <v>1942</v>
      </c>
      <c r="G50" s="261">
        <f t="shared" si="8"/>
        <v>2273</v>
      </c>
      <c r="H50" s="261">
        <f t="shared" si="8"/>
        <v>2416</v>
      </c>
      <c r="I50" s="261">
        <f t="shared" si="8"/>
        <v>1503</v>
      </c>
      <c r="J50" s="261">
        <f t="shared" si="8"/>
        <v>1749</v>
      </c>
      <c r="K50" s="261">
        <f t="shared" si="8"/>
        <v>1734</v>
      </c>
      <c r="L50" s="261">
        <f t="shared" si="8"/>
        <v>1881</v>
      </c>
      <c r="M50" s="261">
        <f t="shared" si="8"/>
        <v>1285</v>
      </c>
      <c r="N50" s="261">
        <f t="shared" si="8"/>
        <v>1320</v>
      </c>
      <c r="O50" s="261">
        <f t="shared" si="6"/>
        <v>26546</v>
      </c>
      <c r="P50" s="167"/>
      <c r="Q50" s="167"/>
      <c r="R50" s="167"/>
      <c r="S50" s="167"/>
      <c r="T50" s="167"/>
      <c r="U50" s="190"/>
      <c r="V50" s="252"/>
      <c r="W50" s="190"/>
      <c r="X50" s="190"/>
      <c r="Y50" s="190"/>
      <c r="Z50" s="190"/>
      <c r="AA50" s="190"/>
      <c r="AB50" s="190"/>
      <c r="AC50" s="190"/>
      <c r="AD50" s="226"/>
      <c r="AE50" s="226"/>
      <c r="AF50" s="215"/>
      <c r="AG50" s="215"/>
      <c r="AH50" s="215"/>
      <c r="AI50" s="215"/>
      <c r="AP50" s="215"/>
      <c r="AQ50" s="215"/>
      <c r="AR50" s="215"/>
      <c r="AS50" s="215"/>
    </row>
    <row r="51" spans="1:45" s="169" customFormat="1" ht="14.5" customHeight="1" x14ac:dyDescent="0.3">
      <c r="A51" s="229"/>
      <c r="B51" s="229" t="s">
        <v>808</v>
      </c>
      <c r="C51" s="256">
        <v>195</v>
      </c>
      <c r="D51" s="256">
        <v>187</v>
      </c>
      <c r="E51" s="256">
        <v>183</v>
      </c>
      <c r="F51" s="256">
        <v>100</v>
      </c>
      <c r="G51" s="256">
        <v>246</v>
      </c>
      <c r="H51" s="256">
        <v>305</v>
      </c>
      <c r="I51" s="256">
        <v>178</v>
      </c>
      <c r="J51" s="256">
        <v>186</v>
      </c>
      <c r="K51" s="256">
        <v>171</v>
      </c>
      <c r="L51" s="257">
        <v>168</v>
      </c>
      <c r="M51" s="257">
        <v>137</v>
      </c>
      <c r="N51" s="257">
        <v>134</v>
      </c>
      <c r="O51" s="263">
        <f t="shared" si="6"/>
        <v>2190</v>
      </c>
      <c r="P51" s="167"/>
      <c r="Q51" s="167"/>
      <c r="R51" s="167"/>
      <c r="S51" s="167"/>
      <c r="T51" s="167"/>
      <c r="U51" s="167"/>
      <c r="V51" s="247"/>
      <c r="W51" s="167"/>
      <c r="X51" s="190"/>
      <c r="Y51" s="190"/>
      <c r="Z51" s="190"/>
      <c r="AA51" s="190"/>
      <c r="AB51" s="190"/>
      <c r="AC51" s="190"/>
      <c r="AD51" s="226"/>
      <c r="AE51" s="226"/>
      <c r="AF51" s="215"/>
      <c r="AG51" s="215"/>
      <c r="AH51" s="215"/>
      <c r="AI51" s="215"/>
      <c r="AO51" s="215"/>
      <c r="AP51" s="215"/>
      <c r="AQ51" s="215"/>
      <c r="AR51" s="215"/>
      <c r="AS51" s="215"/>
    </row>
    <row r="52" spans="1:45" s="169" customFormat="1" ht="14.5" customHeight="1" x14ac:dyDescent="0.3">
      <c r="A52" s="229"/>
      <c r="B52" s="229" t="s">
        <v>809</v>
      </c>
      <c r="C52" s="256">
        <v>232</v>
      </c>
      <c r="D52" s="256">
        <v>205</v>
      </c>
      <c r="E52" s="256">
        <v>251</v>
      </c>
      <c r="F52" s="256">
        <v>184</v>
      </c>
      <c r="G52" s="256">
        <v>249</v>
      </c>
      <c r="H52" s="256">
        <v>350</v>
      </c>
      <c r="I52" s="256">
        <v>235</v>
      </c>
      <c r="J52" s="256">
        <v>352</v>
      </c>
      <c r="K52" s="256">
        <v>326</v>
      </c>
      <c r="L52" s="257">
        <v>242</v>
      </c>
      <c r="M52" s="257">
        <v>276</v>
      </c>
      <c r="N52" s="257">
        <v>247</v>
      </c>
      <c r="O52" s="263">
        <f t="shared" si="6"/>
        <v>3149</v>
      </c>
      <c r="P52" s="167"/>
      <c r="Q52" s="167"/>
      <c r="R52" s="167"/>
      <c r="S52" s="167"/>
      <c r="T52" s="167"/>
      <c r="U52" s="167"/>
      <c r="V52" s="247"/>
      <c r="W52" s="167"/>
      <c r="X52" s="167"/>
      <c r="Y52" s="190"/>
      <c r="Z52" s="190"/>
      <c r="AA52" s="190"/>
      <c r="AB52" s="190"/>
      <c r="AC52" s="167"/>
      <c r="AD52" s="226"/>
      <c r="AE52" s="210"/>
      <c r="AF52" s="215"/>
      <c r="AG52" s="215"/>
      <c r="AH52" s="215"/>
      <c r="AI52" s="215"/>
      <c r="AP52" s="215"/>
      <c r="AQ52" s="215"/>
      <c r="AR52" s="215"/>
      <c r="AS52" s="215"/>
    </row>
    <row r="53" spans="1:45" s="169" customFormat="1" ht="14.5" customHeight="1" x14ac:dyDescent="0.3">
      <c r="A53" s="229"/>
      <c r="B53" s="229" t="s">
        <v>811</v>
      </c>
      <c r="C53" s="256">
        <v>2493</v>
      </c>
      <c r="D53" s="256">
        <v>2675</v>
      </c>
      <c r="E53" s="256">
        <v>4022</v>
      </c>
      <c r="F53" s="256">
        <v>1658</v>
      </c>
      <c r="G53" s="256">
        <v>1778</v>
      </c>
      <c r="H53" s="256">
        <v>1761</v>
      </c>
      <c r="I53" s="256">
        <v>1090</v>
      </c>
      <c r="J53" s="256">
        <v>1211</v>
      </c>
      <c r="K53" s="256">
        <v>1237</v>
      </c>
      <c r="L53" s="257">
        <v>1471</v>
      </c>
      <c r="M53" s="257">
        <v>872</v>
      </c>
      <c r="N53" s="257">
        <v>939</v>
      </c>
      <c r="O53" s="263">
        <f t="shared" si="6"/>
        <v>21207</v>
      </c>
      <c r="P53" s="167"/>
      <c r="Q53" s="167"/>
      <c r="R53" s="167"/>
      <c r="S53" s="167"/>
      <c r="T53" s="167"/>
      <c r="U53" s="167"/>
      <c r="V53" s="247"/>
      <c r="W53" s="167"/>
      <c r="X53" s="190"/>
      <c r="Y53" s="190"/>
      <c r="Z53" s="190"/>
      <c r="AA53" s="190"/>
      <c r="AB53" s="190"/>
      <c r="AC53" s="190"/>
      <c r="AD53" s="226"/>
      <c r="AE53" s="226"/>
      <c r="AF53" s="215"/>
      <c r="AG53" s="215"/>
      <c r="AH53" s="215"/>
      <c r="AI53" s="215"/>
      <c r="AP53" s="215"/>
      <c r="AQ53" s="215"/>
      <c r="AR53" s="215"/>
      <c r="AS53" s="215"/>
    </row>
    <row r="54" spans="1:45" s="169" customFormat="1" ht="14.5" customHeight="1" x14ac:dyDescent="0.3">
      <c r="A54" s="260" t="s">
        <v>604</v>
      </c>
      <c r="B54" s="260" t="s">
        <v>738</v>
      </c>
      <c r="C54" s="261">
        <f t="shared" ref="C54:N54" si="9">SUM(C55:C57)</f>
        <v>549</v>
      </c>
      <c r="D54" s="261">
        <f t="shared" si="9"/>
        <v>387</v>
      </c>
      <c r="E54" s="261">
        <f t="shared" si="9"/>
        <v>406</v>
      </c>
      <c r="F54" s="261">
        <f t="shared" si="9"/>
        <v>475</v>
      </c>
      <c r="G54" s="261">
        <f t="shared" si="9"/>
        <v>356</v>
      </c>
      <c r="H54" s="261">
        <f t="shared" si="9"/>
        <v>984</v>
      </c>
      <c r="I54" s="261">
        <f t="shared" si="9"/>
        <v>1156</v>
      </c>
      <c r="J54" s="261">
        <f t="shared" si="9"/>
        <v>1061</v>
      </c>
      <c r="K54" s="261">
        <f t="shared" si="9"/>
        <v>795</v>
      </c>
      <c r="L54" s="261">
        <f t="shared" si="9"/>
        <v>627</v>
      </c>
      <c r="M54" s="261">
        <f t="shared" si="9"/>
        <v>641</v>
      </c>
      <c r="N54" s="261">
        <f t="shared" si="9"/>
        <v>493</v>
      </c>
      <c r="O54" s="261">
        <f t="shared" si="6"/>
        <v>7930</v>
      </c>
      <c r="P54" s="167"/>
      <c r="Q54" s="167"/>
      <c r="R54" s="167"/>
      <c r="S54" s="167"/>
      <c r="T54" s="167"/>
      <c r="U54" s="167"/>
      <c r="V54" s="247"/>
      <c r="W54" s="167"/>
      <c r="X54" s="167"/>
      <c r="Y54" s="190"/>
      <c r="Z54" s="190"/>
      <c r="AA54" s="167"/>
      <c r="AB54" s="190"/>
      <c r="AC54" s="167"/>
      <c r="AD54" s="210"/>
      <c r="AE54" s="210"/>
      <c r="AF54" s="215"/>
      <c r="AG54" s="215"/>
      <c r="AH54" s="215"/>
      <c r="AI54" s="215"/>
      <c r="AP54" s="215"/>
      <c r="AQ54" s="215"/>
      <c r="AR54" s="215"/>
      <c r="AS54" s="215"/>
    </row>
    <row r="55" spans="1:45" s="169" customFormat="1" ht="14.5" customHeight="1" x14ac:dyDescent="0.3">
      <c r="A55" s="229"/>
      <c r="B55" s="229" t="s">
        <v>808</v>
      </c>
      <c r="C55" s="256">
        <v>161</v>
      </c>
      <c r="D55" s="256">
        <v>166</v>
      </c>
      <c r="E55" s="256">
        <v>191</v>
      </c>
      <c r="F55" s="256">
        <v>169</v>
      </c>
      <c r="G55" s="256">
        <v>150</v>
      </c>
      <c r="H55" s="256">
        <v>180</v>
      </c>
      <c r="I55" s="256">
        <v>197</v>
      </c>
      <c r="J55" s="256">
        <v>234</v>
      </c>
      <c r="K55" s="256">
        <v>170</v>
      </c>
      <c r="L55" s="257">
        <v>210</v>
      </c>
      <c r="M55" s="257">
        <v>244</v>
      </c>
      <c r="N55" s="257">
        <v>192</v>
      </c>
      <c r="O55" s="263">
        <f t="shared" si="6"/>
        <v>2264</v>
      </c>
      <c r="P55" s="167"/>
      <c r="Q55" s="167"/>
      <c r="R55" s="167"/>
      <c r="S55" s="167"/>
      <c r="T55" s="167"/>
      <c r="U55" s="167"/>
      <c r="V55" s="247"/>
      <c r="W55" s="167"/>
      <c r="X55" s="167"/>
      <c r="Y55" s="167"/>
      <c r="Z55" s="190"/>
      <c r="AA55" s="190"/>
      <c r="AB55" s="190"/>
      <c r="AC55" s="190"/>
      <c r="AD55" s="226"/>
      <c r="AE55" s="226"/>
      <c r="AF55" s="215"/>
      <c r="AG55" s="215"/>
      <c r="AH55" s="215"/>
      <c r="AP55" s="215"/>
      <c r="AQ55" s="215"/>
      <c r="AR55" s="215"/>
      <c r="AS55" s="215"/>
    </row>
    <row r="56" spans="1:45" s="169" customFormat="1" ht="14.5" customHeight="1" x14ac:dyDescent="0.3">
      <c r="A56" s="229"/>
      <c r="B56" s="229" t="s">
        <v>809</v>
      </c>
      <c r="C56" s="256">
        <v>48</v>
      </c>
      <c r="D56" s="256">
        <v>50</v>
      </c>
      <c r="E56" s="256">
        <v>29</v>
      </c>
      <c r="F56" s="256">
        <v>40</v>
      </c>
      <c r="G56" s="256">
        <v>43</v>
      </c>
      <c r="H56" s="256">
        <v>79</v>
      </c>
      <c r="I56" s="256">
        <v>95</v>
      </c>
      <c r="J56" s="256">
        <v>114</v>
      </c>
      <c r="K56" s="256">
        <v>102</v>
      </c>
      <c r="L56" s="257">
        <v>118</v>
      </c>
      <c r="M56" s="257">
        <v>126</v>
      </c>
      <c r="N56" s="257">
        <v>119</v>
      </c>
      <c r="O56" s="263">
        <f t="shared" si="6"/>
        <v>963</v>
      </c>
      <c r="P56" s="167"/>
      <c r="Q56" s="167"/>
      <c r="R56" s="167"/>
      <c r="S56" s="167"/>
      <c r="T56" s="167"/>
      <c r="U56" s="167"/>
      <c r="V56" s="252"/>
      <c r="W56" s="190"/>
      <c r="X56" s="190"/>
      <c r="Y56" s="190"/>
      <c r="Z56" s="190"/>
      <c r="AA56" s="190"/>
      <c r="AB56" s="190"/>
      <c r="AC56" s="190"/>
      <c r="AD56" s="226"/>
      <c r="AE56" s="226"/>
      <c r="AF56" s="215"/>
      <c r="AG56" s="215"/>
      <c r="AH56" s="215"/>
      <c r="AI56" s="215"/>
      <c r="AP56" s="215"/>
      <c r="AQ56" s="215"/>
      <c r="AR56" s="215"/>
      <c r="AS56" s="215"/>
    </row>
    <row r="57" spans="1:45" s="169" customFormat="1" ht="14.5" customHeight="1" x14ac:dyDescent="0.3">
      <c r="A57" s="229"/>
      <c r="B57" s="229" t="s">
        <v>811</v>
      </c>
      <c r="C57" s="256">
        <v>340</v>
      </c>
      <c r="D57" s="256">
        <v>171</v>
      </c>
      <c r="E57" s="256">
        <v>186</v>
      </c>
      <c r="F57" s="256">
        <v>266</v>
      </c>
      <c r="G57" s="256">
        <v>163</v>
      </c>
      <c r="H57" s="256">
        <v>725</v>
      </c>
      <c r="I57" s="256">
        <v>864</v>
      </c>
      <c r="J57" s="256">
        <v>713</v>
      </c>
      <c r="K57" s="256">
        <v>523</v>
      </c>
      <c r="L57" s="257">
        <v>299</v>
      </c>
      <c r="M57" s="257">
        <v>271</v>
      </c>
      <c r="N57" s="257">
        <v>182</v>
      </c>
      <c r="O57" s="263">
        <f t="shared" si="6"/>
        <v>4703</v>
      </c>
      <c r="P57" s="167"/>
      <c r="Q57" s="167"/>
      <c r="R57" s="167"/>
      <c r="S57" s="167"/>
      <c r="T57" s="167"/>
      <c r="U57" s="167"/>
      <c r="V57" s="252"/>
      <c r="W57" s="190"/>
      <c r="X57" s="190"/>
      <c r="Y57" s="190"/>
      <c r="Z57" s="190"/>
      <c r="AA57" s="190"/>
      <c r="AB57" s="190"/>
      <c r="AC57" s="167"/>
      <c r="AD57" s="210"/>
      <c r="AE57" s="210"/>
      <c r="AF57" s="215"/>
      <c r="AG57" s="215"/>
      <c r="AI57" s="215"/>
      <c r="AP57" s="215"/>
      <c r="AQ57" s="215"/>
      <c r="AR57" s="215"/>
      <c r="AS57" s="215"/>
    </row>
    <row r="58" spans="1:45" s="169" customFormat="1" ht="14.5" customHeight="1" x14ac:dyDescent="0.3">
      <c r="A58" s="260" t="s">
        <v>823</v>
      </c>
      <c r="B58" s="260" t="s">
        <v>738</v>
      </c>
      <c r="C58" s="261">
        <f t="shared" ref="C58:N58" si="10">SUM(C59:C61)</f>
        <v>5626</v>
      </c>
      <c r="D58" s="261">
        <f t="shared" si="10"/>
        <v>5630</v>
      </c>
      <c r="E58" s="261">
        <f t="shared" si="10"/>
        <v>5130</v>
      </c>
      <c r="F58" s="261">
        <f t="shared" si="10"/>
        <v>4732</v>
      </c>
      <c r="G58" s="261">
        <f t="shared" si="10"/>
        <v>5259</v>
      </c>
      <c r="H58" s="261">
        <f t="shared" si="10"/>
        <v>6017</v>
      </c>
      <c r="I58" s="261">
        <f t="shared" si="10"/>
        <v>5345</v>
      </c>
      <c r="J58" s="261">
        <f t="shared" si="10"/>
        <v>4784</v>
      </c>
      <c r="K58" s="261">
        <f t="shared" si="10"/>
        <v>4216</v>
      </c>
      <c r="L58" s="261">
        <f t="shared" si="10"/>
        <v>4807</v>
      </c>
      <c r="M58" s="261">
        <f t="shared" si="10"/>
        <v>4982</v>
      </c>
      <c r="N58" s="261">
        <f t="shared" si="10"/>
        <v>4092</v>
      </c>
      <c r="O58" s="261">
        <f t="shared" si="6"/>
        <v>60620</v>
      </c>
      <c r="P58" s="167"/>
      <c r="Q58" s="167"/>
      <c r="R58" s="167"/>
      <c r="S58" s="167"/>
      <c r="T58" s="167"/>
      <c r="U58" s="167"/>
      <c r="V58" s="247"/>
      <c r="W58" s="167"/>
      <c r="X58" s="167"/>
      <c r="Y58" s="190"/>
      <c r="Z58" s="190"/>
      <c r="AA58" s="190"/>
      <c r="AB58" s="190"/>
      <c r="AC58" s="190"/>
      <c r="AD58" s="226"/>
      <c r="AE58" s="226"/>
      <c r="AF58" s="215"/>
      <c r="AG58" s="215"/>
      <c r="AH58" s="215"/>
      <c r="AI58" s="215"/>
      <c r="AP58" s="215"/>
      <c r="AQ58" s="215"/>
      <c r="AR58" s="215"/>
      <c r="AS58" s="215"/>
    </row>
    <row r="59" spans="1:45" s="169" customFormat="1" ht="14.5" customHeight="1" x14ac:dyDescent="0.3">
      <c r="A59" s="229"/>
      <c r="B59" s="229" t="s">
        <v>808</v>
      </c>
      <c r="C59" s="256">
        <v>103</v>
      </c>
      <c r="D59" s="256">
        <v>54</v>
      </c>
      <c r="E59" s="256">
        <v>59</v>
      </c>
      <c r="F59" s="256">
        <v>75</v>
      </c>
      <c r="G59" s="256">
        <v>46</v>
      </c>
      <c r="H59" s="256">
        <v>42</v>
      </c>
      <c r="I59" s="256">
        <v>65</v>
      </c>
      <c r="J59" s="256">
        <v>25</v>
      </c>
      <c r="K59" s="256">
        <v>33</v>
      </c>
      <c r="L59" s="257">
        <v>48</v>
      </c>
      <c r="M59" s="257">
        <v>54</v>
      </c>
      <c r="N59" s="257">
        <v>50</v>
      </c>
      <c r="O59" s="263">
        <f t="shared" si="6"/>
        <v>654</v>
      </c>
      <c r="P59" s="167"/>
      <c r="Q59" s="167"/>
      <c r="R59" s="167"/>
      <c r="S59" s="167"/>
      <c r="T59" s="167"/>
      <c r="U59" s="167"/>
      <c r="V59" s="247"/>
      <c r="W59" s="167"/>
      <c r="X59" s="167"/>
      <c r="Y59" s="190"/>
      <c r="Z59" s="190"/>
      <c r="AA59" s="190"/>
      <c r="AB59" s="190"/>
      <c r="AC59" s="190"/>
      <c r="AD59" s="226"/>
      <c r="AE59" s="226"/>
      <c r="AF59" s="215"/>
      <c r="AG59" s="215"/>
      <c r="AH59" s="215"/>
      <c r="AP59" s="215"/>
      <c r="AQ59" s="215"/>
      <c r="AR59" s="215"/>
      <c r="AS59" s="215"/>
    </row>
    <row r="60" spans="1:45" s="169" customFormat="1" ht="14.5" customHeight="1" x14ac:dyDescent="0.3">
      <c r="A60" s="229"/>
      <c r="B60" s="229" t="s">
        <v>809</v>
      </c>
      <c r="C60" s="256">
        <v>93</v>
      </c>
      <c r="D60" s="256">
        <v>78</v>
      </c>
      <c r="E60" s="256">
        <v>64</v>
      </c>
      <c r="F60" s="256">
        <v>45</v>
      </c>
      <c r="G60" s="256">
        <v>53</v>
      </c>
      <c r="H60" s="256">
        <v>62</v>
      </c>
      <c r="I60" s="256">
        <v>68</v>
      </c>
      <c r="J60" s="256">
        <v>85</v>
      </c>
      <c r="K60" s="256">
        <v>62</v>
      </c>
      <c r="L60" s="257">
        <v>79</v>
      </c>
      <c r="M60" s="257">
        <v>92</v>
      </c>
      <c r="N60" s="257">
        <v>44</v>
      </c>
      <c r="O60" s="263">
        <f t="shared" si="6"/>
        <v>825</v>
      </c>
      <c r="P60" s="167"/>
      <c r="Q60" s="167"/>
      <c r="R60" s="167"/>
      <c r="S60" s="167"/>
      <c r="T60" s="167"/>
      <c r="U60" s="167"/>
      <c r="V60" s="247"/>
      <c r="W60" s="167"/>
      <c r="X60" s="167"/>
      <c r="Y60" s="190"/>
      <c r="Z60" s="190"/>
      <c r="AA60" s="190"/>
      <c r="AB60" s="190"/>
      <c r="AC60" s="190"/>
      <c r="AD60" s="226"/>
      <c r="AE60" s="226"/>
      <c r="AF60" s="215"/>
      <c r="AG60" s="215"/>
      <c r="AH60" s="215"/>
      <c r="AK60" s="215"/>
      <c r="AL60" s="215"/>
      <c r="AM60" s="215"/>
      <c r="AN60" s="215"/>
      <c r="AO60" s="215"/>
      <c r="AP60" s="215"/>
      <c r="AQ60" s="215"/>
      <c r="AR60" s="215"/>
      <c r="AS60" s="215"/>
    </row>
    <row r="61" spans="1:45" s="169" customFormat="1" ht="14.5" customHeight="1" x14ac:dyDescent="0.3">
      <c r="A61" s="229"/>
      <c r="B61" s="229" t="s">
        <v>811</v>
      </c>
      <c r="C61" s="256">
        <v>5430</v>
      </c>
      <c r="D61" s="256">
        <v>5498</v>
      </c>
      <c r="E61" s="256">
        <v>5007</v>
      </c>
      <c r="F61" s="256">
        <v>4612</v>
      </c>
      <c r="G61" s="256">
        <v>5160</v>
      </c>
      <c r="H61" s="256">
        <v>5913</v>
      </c>
      <c r="I61" s="256">
        <v>5212</v>
      </c>
      <c r="J61" s="256">
        <v>4674</v>
      </c>
      <c r="K61" s="256">
        <v>4121</v>
      </c>
      <c r="L61" s="257">
        <v>4680</v>
      </c>
      <c r="M61" s="257">
        <v>4836</v>
      </c>
      <c r="N61" s="257">
        <v>3998</v>
      </c>
      <c r="O61" s="263">
        <f t="shared" si="6"/>
        <v>59141</v>
      </c>
      <c r="P61" s="167"/>
      <c r="Q61" s="167"/>
      <c r="R61" s="167"/>
      <c r="S61" s="167"/>
      <c r="T61" s="167"/>
      <c r="U61" s="167"/>
      <c r="V61" s="247"/>
      <c r="W61" s="167"/>
      <c r="X61" s="167"/>
      <c r="Y61" s="190"/>
      <c r="Z61" s="190"/>
      <c r="AA61" s="190"/>
      <c r="AB61" s="190"/>
      <c r="AC61" s="190"/>
      <c r="AD61" s="226"/>
      <c r="AE61" s="226"/>
      <c r="AF61" s="215"/>
      <c r="AG61" s="215"/>
      <c r="AI61" s="215"/>
      <c r="AP61" s="215"/>
      <c r="AQ61" s="215"/>
      <c r="AR61" s="215"/>
      <c r="AS61" s="215"/>
    </row>
    <row r="62" spans="1:45" s="169" customFormat="1" ht="14.5" customHeight="1" x14ac:dyDescent="0.3">
      <c r="A62" s="260" t="s">
        <v>824</v>
      </c>
      <c r="B62" s="260" t="s">
        <v>738</v>
      </c>
      <c r="C62" s="261">
        <f t="shared" ref="C62:N62" si="11">SUM(C63:C65)</f>
        <v>67</v>
      </c>
      <c r="D62" s="261">
        <f t="shared" si="11"/>
        <v>78</v>
      </c>
      <c r="E62" s="261">
        <f t="shared" si="11"/>
        <v>63</v>
      </c>
      <c r="F62" s="261">
        <f t="shared" si="11"/>
        <v>77</v>
      </c>
      <c r="G62" s="261">
        <f t="shared" si="11"/>
        <v>128</v>
      </c>
      <c r="H62" s="261">
        <f t="shared" si="11"/>
        <v>100</v>
      </c>
      <c r="I62" s="261">
        <f t="shared" si="11"/>
        <v>97</v>
      </c>
      <c r="J62" s="261">
        <f t="shared" si="11"/>
        <v>191</v>
      </c>
      <c r="K62" s="261">
        <f t="shared" si="11"/>
        <v>161</v>
      </c>
      <c r="L62" s="261">
        <f t="shared" si="11"/>
        <v>117</v>
      </c>
      <c r="M62" s="261">
        <f t="shared" si="11"/>
        <v>79</v>
      </c>
      <c r="N62" s="261">
        <f t="shared" si="11"/>
        <v>59</v>
      </c>
      <c r="O62" s="261">
        <f t="shared" si="6"/>
        <v>1217</v>
      </c>
      <c r="P62" s="167"/>
      <c r="Q62" s="167"/>
      <c r="R62" s="167"/>
      <c r="S62" s="167"/>
      <c r="T62" s="167"/>
      <c r="U62" s="167"/>
      <c r="V62" s="247"/>
      <c r="W62" s="167"/>
      <c r="X62" s="167"/>
      <c r="Y62" s="190"/>
      <c r="Z62" s="190"/>
      <c r="AA62" s="190"/>
      <c r="AB62" s="190"/>
      <c r="AC62" s="190"/>
      <c r="AD62" s="226"/>
      <c r="AE62" s="226"/>
      <c r="AF62" s="215"/>
      <c r="AG62" s="215"/>
      <c r="AI62" s="215"/>
      <c r="AP62" s="215"/>
      <c r="AQ62" s="215"/>
      <c r="AR62" s="215"/>
      <c r="AS62" s="215"/>
    </row>
    <row r="63" spans="1:45" s="169" customFormat="1" ht="14.5" customHeight="1" x14ac:dyDescent="0.3">
      <c r="A63" s="229"/>
      <c r="B63" s="229" t="s">
        <v>808</v>
      </c>
      <c r="C63" s="256">
        <v>33</v>
      </c>
      <c r="D63" s="256">
        <v>31</v>
      </c>
      <c r="E63" s="256">
        <v>20</v>
      </c>
      <c r="F63" s="256">
        <v>20</v>
      </c>
      <c r="G63" s="256">
        <v>27</v>
      </c>
      <c r="H63" s="256">
        <v>25</v>
      </c>
      <c r="I63" s="256">
        <v>23</v>
      </c>
      <c r="J63" s="256">
        <v>37</v>
      </c>
      <c r="K63" s="256">
        <v>20</v>
      </c>
      <c r="L63" s="257">
        <v>24</v>
      </c>
      <c r="M63" s="257">
        <v>28</v>
      </c>
      <c r="N63" s="257">
        <v>20</v>
      </c>
      <c r="O63" s="263">
        <f t="shared" si="6"/>
        <v>308</v>
      </c>
      <c r="P63" s="167"/>
      <c r="Q63" s="167"/>
      <c r="R63" s="167"/>
      <c r="S63" s="167"/>
      <c r="T63" s="167"/>
      <c r="U63" s="167"/>
      <c r="V63" s="247"/>
      <c r="W63" s="167"/>
      <c r="X63" s="167"/>
      <c r="Y63" s="190"/>
      <c r="Z63" s="190"/>
      <c r="AA63" s="190"/>
      <c r="AB63" s="190"/>
      <c r="AC63" s="190"/>
      <c r="AD63" s="226"/>
      <c r="AE63" s="226"/>
      <c r="AF63" s="215"/>
      <c r="AG63" s="215"/>
      <c r="AI63" s="215"/>
      <c r="AP63" s="215"/>
      <c r="AQ63" s="215"/>
      <c r="AR63" s="215"/>
      <c r="AS63" s="215"/>
    </row>
    <row r="64" spans="1:45" s="169" customFormat="1" ht="14.5" customHeight="1" x14ac:dyDescent="0.3">
      <c r="A64" s="229"/>
      <c r="B64" s="229" t="s">
        <v>809</v>
      </c>
      <c r="C64" s="256">
        <v>11</v>
      </c>
      <c r="D64" s="256">
        <v>5</v>
      </c>
      <c r="E64" s="256">
        <v>12</v>
      </c>
      <c r="F64" s="256">
        <v>5</v>
      </c>
      <c r="G64" s="256">
        <v>10</v>
      </c>
      <c r="H64" s="256">
        <v>10</v>
      </c>
      <c r="I64" s="256">
        <v>10</v>
      </c>
      <c r="J64" s="256">
        <v>17</v>
      </c>
      <c r="K64" s="256">
        <v>11</v>
      </c>
      <c r="L64" s="257">
        <v>18</v>
      </c>
      <c r="M64" s="257">
        <v>27</v>
      </c>
      <c r="N64" s="257">
        <v>26</v>
      </c>
      <c r="O64" s="263">
        <f t="shared" si="6"/>
        <v>162</v>
      </c>
      <c r="P64" s="167"/>
      <c r="Q64" s="167"/>
      <c r="R64" s="167"/>
      <c r="S64" s="167"/>
      <c r="T64" s="167"/>
      <c r="U64" s="167"/>
      <c r="V64" s="247"/>
      <c r="W64" s="167"/>
      <c r="X64" s="167"/>
      <c r="Y64" s="190"/>
      <c r="Z64" s="190"/>
      <c r="AA64" s="190"/>
      <c r="AB64" s="190"/>
      <c r="AC64" s="190"/>
      <c r="AD64" s="226"/>
      <c r="AE64" s="226"/>
      <c r="AF64" s="215"/>
      <c r="AG64" s="215"/>
      <c r="AI64" s="215"/>
      <c r="AP64" s="215"/>
      <c r="AQ64" s="215"/>
      <c r="AR64" s="215"/>
      <c r="AS64" s="215"/>
    </row>
    <row r="65" spans="1:45" s="169" customFormat="1" ht="14.5" customHeight="1" x14ac:dyDescent="0.3">
      <c r="A65" s="229"/>
      <c r="B65" s="229" t="s">
        <v>811</v>
      </c>
      <c r="C65" s="256">
        <v>23</v>
      </c>
      <c r="D65" s="256">
        <v>42</v>
      </c>
      <c r="E65" s="256">
        <v>31</v>
      </c>
      <c r="F65" s="256">
        <v>52</v>
      </c>
      <c r="G65" s="256">
        <v>91</v>
      </c>
      <c r="H65" s="256">
        <v>65</v>
      </c>
      <c r="I65" s="256">
        <v>64</v>
      </c>
      <c r="J65" s="256">
        <v>137</v>
      </c>
      <c r="K65" s="256">
        <v>130</v>
      </c>
      <c r="L65" s="257">
        <v>75</v>
      </c>
      <c r="M65" s="257">
        <v>24</v>
      </c>
      <c r="N65" s="257">
        <v>13</v>
      </c>
      <c r="O65" s="263">
        <f t="shared" si="6"/>
        <v>747</v>
      </c>
      <c r="P65" s="167"/>
      <c r="Q65" s="167"/>
      <c r="R65" s="167"/>
      <c r="S65" s="167"/>
      <c r="T65" s="167"/>
      <c r="U65" s="167"/>
      <c r="V65" s="247"/>
      <c r="W65" s="167"/>
      <c r="X65" s="167"/>
      <c r="Y65" s="190"/>
      <c r="Z65" s="190"/>
      <c r="AA65" s="190"/>
      <c r="AB65" s="190"/>
      <c r="AC65" s="190"/>
      <c r="AD65" s="226"/>
      <c r="AE65" s="226"/>
      <c r="AF65" s="215"/>
      <c r="AG65" s="215"/>
      <c r="AI65" s="215"/>
      <c r="AP65" s="215"/>
      <c r="AQ65" s="215"/>
      <c r="AR65" s="215"/>
      <c r="AS65" s="215"/>
    </row>
    <row r="66" spans="1:45" s="169" customFormat="1" ht="14.5" customHeight="1" x14ac:dyDescent="0.3">
      <c r="A66" s="260" t="s">
        <v>825</v>
      </c>
      <c r="B66" s="260" t="s">
        <v>738</v>
      </c>
      <c r="C66" s="261">
        <f t="shared" ref="C66:N66" si="12">SUM(C67:C69)</f>
        <v>9740</v>
      </c>
      <c r="D66" s="261">
        <f t="shared" si="12"/>
        <v>9022</v>
      </c>
      <c r="E66" s="261">
        <f t="shared" si="12"/>
        <v>8784</v>
      </c>
      <c r="F66" s="261">
        <f t="shared" si="12"/>
        <v>10806</v>
      </c>
      <c r="G66" s="261">
        <f t="shared" si="12"/>
        <v>12635</v>
      </c>
      <c r="H66" s="261">
        <f t="shared" si="12"/>
        <v>12990</v>
      </c>
      <c r="I66" s="261">
        <f t="shared" si="12"/>
        <v>13725</v>
      </c>
      <c r="J66" s="261">
        <f t="shared" si="12"/>
        <v>16336</v>
      </c>
      <c r="K66" s="261">
        <f t="shared" si="12"/>
        <v>15369</v>
      </c>
      <c r="L66" s="261">
        <f t="shared" si="12"/>
        <v>15638</v>
      </c>
      <c r="M66" s="261">
        <f t="shared" si="12"/>
        <v>14854</v>
      </c>
      <c r="N66" s="261">
        <f t="shared" si="12"/>
        <v>13083</v>
      </c>
      <c r="O66" s="261">
        <f t="shared" si="6"/>
        <v>152982</v>
      </c>
      <c r="P66" s="167"/>
      <c r="Q66" s="167"/>
      <c r="R66" s="167"/>
      <c r="S66" s="167"/>
      <c r="T66" s="167"/>
      <c r="U66" s="167"/>
      <c r="V66" s="247"/>
      <c r="W66" s="167"/>
      <c r="X66" s="167"/>
      <c r="Y66" s="190"/>
      <c r="Z66" s="190"/>
      <c r="AA66" s="190"/>
      <c r="AB66" s="190"/>
      <c r="AC66" s="190"/>
      <c r="AD66" s="226"/>
      <c r="AE66" s="226"/>
      <c r="AF66" s="215"/>
      <c r="AG66" s="215"/>
      <c r="AI66" s="215"/>
      <c r="AP66" s="215"/>
      <c r="AQ66" s="215"/>
      <c r="AR66" s="215"/>
      <c r="AS66" s="215"/>
    </row>
    <row r="67" spans="1:45" s="169" customFormat="1" ht="14.5" customHeight="1" x14ac:dyDescent="0.3">
      <c r="A67" s="229"/>
      <c r="B67" s="229" t="s">
        <v>808</v>
      </c>
      <c r="C67" s="256">
        <v>4276</v>
      </c>
      <c r="D67" s="256">
        <v>4131</v>
      </c>
      <c r="E67" s="256">
        <v>4061</v>
      </c>
      <c r="F67" s="256">
        <v>4567</v>
      </c>
      <c r="G67" s="256">
        <v>4636</v>
      </c>
      <c r="H67" s="256">
        <v>4675</v>
      </c>
      <c r="I67" s="256">
        <v>5016</v>
      </c>
      <c r="J67" s="256">
        <v>5191</v>
      </c>
      <c r="K67" s="256">
        <v>4631</v>
      </c>
      <c r="L67" s="257">
        <v>5069</v>
      </c>
      <c r="M67" s="257">
        <v>5183</v>
      </c>
      <c r="N67" s="257">
        <v>4832</v>
      </c>
      <c r="O67" s="263">
        <f t="shared" si="6"/>
        <v>56268</v>
      </c>
      <c r="P67" s="167"/>
      <c r="Q67" s="167"/>
      <c r="R67" s="167"/>
      <c r="S67" s="167"/>
      <c r="T67" s="167"/>
      <c r="U67" s="167"/>
      <c r="V67" s="247"/>
      <c r="W67" s="167"/>
      <c r="X67" s="167"/>
      <c r="Y67" s="190"/>
      <c r="Z67" s="190"/>
      <c r="AA67" s="190"/>
      <c r="AB67" s="190"/>
      <c r="AC67" s="190"/>
      <c r="AD67" s="226"/>
      <c r="AE67" s="226"/>
      <c r="AF67" s="215"/>
      <c r="AG67" s="215"/>
      <c r="AI67" s="215"/>
      <c r="AP67" s="215"/>
      <c r="AQ67" s="215"/>
      <c r="AR67" s="215"/>
      <c r="AS67" s="215"/>
    </row>
    <row r="68" spans="1:45" s="169" customFormat="1" ht="14.5" customHeight="1" x14ac:dyDescent="0.3">
      <c r="A68" s="229"/>
      <c r="B68" s="229" t="s">
        <v>809</v>
      </c>
      <c r="C68" s="256">
        <v>928</v>
      </c>
      <c r="D68" s="256">
        <v>890</v>
      </c>
      <c r="E68" s="256">
        <v>888</v>
      </c>
      <c r="F68" s="256">
        <v>1057</v>
      </c>
      <c r="G68" s="256">
        <v>1005</v>
      </c>
      <c r="H68" s="256">
        <v>1130</v>
      </c>
      <c r="I68" s="256">
        <v>1259</v>
      </c>
      <c r="J68" s="256">
        <v>1394</v>
      </c>
      <c r="K68" s="256">
        <v>1267</v>
      </c>
      <c r="L68" s="257">
        <v>1472</v>
      </c>
      <c r="M68" s="257">
        <v>1578</v>
      </c>
      <c r="N68" s="257">
        <v>1529</v>
      </c>
      <c r="O68" s="263">
        <f t="shared" si="6"/>
        <v>14397</v>
      </c>
      <c r="P68" s="167"/>
      <c r="Q68" s="167"/>
      <c r="R68" s="167"/>
      <c r="S68" s="167"/>
      <c r="T68" s="167"/>
      <c r="U68" s="167"/>
      <c r="V68" s="247"/>
      <c r="W68" s="167"/>
      <c r="X68" s="167"/>
      <c r="Y68" s="190"/>
      <c r="Z68" s="190"/>
      <c r="AA68" s="190"/>
      <c r="AB68" s="190"/>
      <c r="AC68" s="190"/>
      <c r="AD68" s="226"/>
      <c r="AE68" s="226"/>
      <c r="AF68" s="215"/>
      <c r="AG68" s="215"/>
      <c r="AI68" s="215"/>
      <c r="AP68" s="215"/>
      <c r="AQ68" s="215"/>
      <c r="AR68" s="215"/>
      <c r="AS68" s="215"/>
    </row>
    <row r="69" spans="1:45" s="169" customFormat="1" ht="14.5" customHeight="1" x14ac:dyDescent="0.3">
      <c r="A69" s="229"/>
      <c r="B69" s="229" t="s">
        <v>811</v>
      </c>
      <c r="C69" s="256">
        <v>4536</v>
      </c>
      <c r="D69" s="256">
        <v>4001</v>
      </c>
      <c r="E69" s="256">
        <v>3835</v>
      </c>
      <c r="F69" s="256">
        <v>5182</v>
      </c>
      <c r="G69" s="256">
        <v>6994</v>
      </c>
      <c r="H69" s="256">
        <v>7185</v>
      </c>
      <c r="I69" s="256">
        <v>7450</v>
      </c>
      <c r="J69" s="256">
        <v>9751</v>
      </c>
      <c r="K69" s="256">
        <v>9471</v>
      </c>
      <c r="L69" s="257">
        <v>9097</v>
      </c>
      <c r="M69" s="257">
        <v>8093</v>
      </c>
      <c r="N69" s="257">
        <v>6722</v>
      </c>
      <c r="O69" s="263">
        <f t="shared" si="6"/>
        <v>82317</v>
      </c>
      <c r="P69" s="167"/>
      <c r="Q69" s="167"/>
      <c r="R69" s="167"/>
      <c r="S69" s="167"/>
      <c r="T69" s="167"/>
      <c r="U69" s="167"/>
      <c r="V69" s="247"/>
      <c r="W69" s="167"/>
      <c r="X69" s="167"/>
      <c r="Y69" s="190"/>
      <c r="Z69" s="190"/>
      <c r="AA69" s="190"/>
      <c r="AB69" s="190"/>
      <c r="AC69" s="190"/>
      <c r="AD69" s="226"/>
      <c r="AE69" s="226"/>
      <c r="AF69" s="215"/>
      <c r="AG69" s="215"/>
      <c r="AI69" s="215"/>
      <c r="AP69" s="215"/>
      <c r="AQ69" s="215"/>
      <c r="AR69" s="215"/>
      <c r="AS69" s="215"/>
    </row>
    <row r="70" spans="1:45" s="169" customFormat="1" ht="14.5" customHeight="1" x14ac:dyDescent="0.3">
      <c r="A70" s="260" t="s">
        <v>826</v>
      </c>
      <c r="B70" s="260" t="s">
        <v>738</v>
      </c>
      <c r="C70" s="261">
        <f t="shared" ref="C70:N70" si="13">SUM(C71:C73)</f>
        <v>99</v>
      </c>
      <c r="D70" s="261">
        <f t="shared" si="13"/>
        <v>82</v>
      </c>
      <c r="E70" s="261">
        <f t="shared" si="13"/>
        <v>84</v>
      </c>
      <c r="F70" s="261">
        <f t="shared" si="13"/>
        <v>102</v>
      </c>
      <c r="G70" s="261">
        <f t="shared" si="13"/>
        <v>85</v>
      </c>
      <c r="H70" s="261">
        <f t="shared" si="13"/>
        <v>112</v>
      </c>
      <c r="I70" s="261">
        <f t="shared" si="13"/>
        <v>118</v>
      </c>
      <c r="J70" s="261">
        <f t="shared" si="13"/>
        <v>142</v>
      </c>
      <c r="K70" s="261">
        <f t="shared" si="13"/>
        <v>114</v>
      </c>
      <c r="L70" s="261">
        <f t="shared" si="13"/>
        <v>135</v>
      </c>
      <c r="M70" s="261">
        <f t="shared" si="13"/>
        <v>117</v>
      </c>
      <c r="N70" s="261">
        <f t="shared" si="13"/>
        <v>93</v>
      </c>
      <c r="O70" s="261">
        <f t="shared" si="6"/>
        <v>1283</v>
      </c>
      <c r="P70" s="167"/>
      <c r="Q70" s="167"/>
      <c r="R70" s="167"/>
      <c r="S70" s="167"/>
      <c r="T70" s="167"/>
      <c r="U70" s="167"/>
      <c r="V70" s="247"/>
      <c r="W70" s="167"/>
      <c r="X70" s="167"/>
      <c r="Y70" s="190"/>
      <c r="Z70" s="190"/>
      <c r="AA70" s="190"/>
      <c r="AB70" s="190"/>
      <c r="AC70" s="190"/>
      <c r="AD70" s="226"/>
      <c r="AE70" s="226"/>
      <c r="AF70" s="215"/>
      <c r="AG70" s="215"/>
      <c r="AI70" s="215"/>
      <c r="AP70" s="215"/>
      <c r="AQ70" s="215"/>
      <c r="AR70" s="215"/>
      <c r="AS70" s="215"/>
    </row>
    <row r="71" spans="1:45" s="169" customFormat="1" ht="14.5" customHeight="1" x14ac:dyDescent="0.3">
      <c r="A71" s="229"/>
      <c r="B71" s="229" t="s">
        <v>808</v>
      </c>
      <c r="C71" s="256">
        <v>46</v>
      </c>
      <c r="D71" s="256">
        <v>44</v>
      </c>
      <c r="E71" s="256">
        <v>43</v>
      </c>
      <c r="F71" s="256">
        <v>57</v>
      </c>
      <c r="G71" s="256">
        <v>34</v>
      </c>
      <c r="H71" s="256">
        <v>35</v>
      </c>
      <c r="I71" s="256">
        <v>45</v>
      </c>
      <c r="J71" s="256">
        <v>57</v>
      </c>
      <c r="K71" s="256">
        <v>43</v>
      </c>
      <c r="L71" s="257">
        <v>66</v>
      </c>
      <c r="M71" s="257">
        <v>54</v>
      </c>
      <c r="N71" s="257">
        <v>44</v>
      </c>
      <c r="O71" s="263">
        <f t="shared" si="6"/>
        <v>568</v>
      </c>
      <c r="P71" s="167"/>
      <c r="Q71" s="167"/>
      <c r="R71" s="167"/>
      <c r="S71" s="167"/>
      <c r="T71" s="167"/>
      <c r="U71" s="167"/>
      <c r="V71" s="247"/>
      <c r="W71" s="167"/>
      <c r="X71" s="167"/>
      <c r="Y71" s="190"/>
      <c r="Z71" s="190"/>
      <c r="AA71" s="190"/>
      <c r="AB71" s="190"/>
      <c r="AC71" s="190"/>
      <c r="AD71" s="226"/>
      <c r="AE71" s="226"/>
      <c r="AF71" s="215"/>
      <c r="AG71" s="215"/>
      <c r="AI71" s="215"/>
      <c r="AP71" s="215"/>
      <c r="AQ71" s="215"/>
      <c r="AR71" s="215"/>
      <c r="AS71" s="215"/>
    </row>
    <row r="72" spans="1:45" s="169" customFormat="1" ht="14.5" customHeight="1" x14ac:dyDescent="0.3">
      <c r="A72" s="229"/>
      <c r="B72" s="229" t="s">
        <v>809</v>
      </c>
      <c r="C72" s="256">
        <v>15</v>
      </c>
      <c r="D72" s="256">
        <v>10</v>
      </c>
      <c r="E72" s="256">
        <v>13</v>
      </c>
      <c r="F72" s="256">
        <v>10</v>
      </c>
      <c r="G72" s="256">
        <v>8</v>
      </c>
      <c r="H72" s="256">
        <v>12</v>
      </c>
      <c r="I72" s="256">
        <v>8</v>
      </c>
      <c r="J72" s="256">
        <v>7</v>
      </c>
      <c r="K72" s="256">
        <v>15</v>
      </c>
      <c r="L72" s="257">
        <v>11</v>
      </c>
      <c r="M72" s="257">
        <v>13</v>
      </c>
      <c r="N72" s="257">
        <v>10</v>
      </c>
      <c r="O72" s="263">
        <f t="shared" si="6"/>
        <v>132</v>
      </c>
      <c r="P72" s="167"/>
      <c r="Q72" s="167"/>
      <c r="R72" s="167"/>
      <c r="S72" s="167"/>
      <c r="T72" s="167"/>
      <c r="U72" s="167"/>
      <c r="V72" s="247"/>
      <c r="W72" s="167"/>
      <c r="X72" s="167"/>
      <c r="Y72" s="190"/>
      <c r="Z72" s="190"/>
      <c r="AA72" s="190"/>
      <c r="AB72" s="190"/>
      <c r="AC72" s="190"/>
      <c r="AD72" s="226"/>
      <c r="AE72" s="226"/>
      <c r="AF72" s="215"/>
      <c r="AG72" s="215"/>
      <c r="AI72" s="215"/>
      <c r="AP72" s="215"/>
      <c r="AQ72" s="215"/>
      <c r="AR72" s="215"/>
      <c r="AS72" s="215"/>
    </row>
    <row r="73" spans="1:45" s="169" customFormat="1" ht="14.5" customHeight="1" x14ac:dyDescent="0.3">
      <c r="A73" s="229"/>
      <c r="B73" s="229" t="s">
        <v>811</v>
      </c>
      <c r="C73" s="256">
        <v>38</v>
      </c>
      <c r="D73" s="256">
        <v>28</v>
      </c>
      <c r="E73" s="256">
        <v>28</v>
      </c>
      <c r="F73" s="256">
        <v>35</v>
      </c>
      <c r="G73" s="256">
        <v>43</v>
      </c>
      <c r="H73" s="256">
        <v>65</v>
      </c>
      <c r="I73" s="256">
        <v>65</v>
      </c>
      <c r="J73" s="256">
        <v>78</v>
      </c>
      <c r="K73" s="256">
        <v>56</v>
      </c>
      <c r="L73" s="257">
        <v>58</v>
      </c>
      <c r="M73" s="257">
        <v>50</v>
      </c>
      <c r="N73" s="257">
        <v>39</v>
      </c>
      <c r="O73" s="263">
        <f t="shared" si="6"/>
        <v>583</v>
      </c>
      <c r="P73" s="167"/>
      <c r="Q73" s="167"/>
      <c r="R73" s="167"/>
      <c r="S73" s="167"/>
      <c r="T73" s="167"/>
      <c r="U73" s="167"/>
      <c r="V73" s="247"/>
      <c r="W73" s="167"/>
      <c r="X73" s="167"/>
      <c r="Y73" s="190"/>
      <c r="Z73" s="190"/>
      <c r="AA73" s="190"/>
      <c r="AB73" s="190"/>
      <c r="AC73" s="190"/>
      <c r="AD73" s="226"/>
      <c r="AE73" s="226"/>
      <c r="AF73" s="215"/>
      <c r="AG73" s="215"/>
      <c r="AI73" s="215"/>
      <c r="AP73" s="215"/>
      <c r="AQ73" s="215"/>
      <c r="AR73" s="215"/>
      <c r="AS73" s="215"/>
    </row>
    <row r="74" spans="1:45" s="169" customFormat="1" ht="14.5" customHeight="1" x14ac:dyDescent="0.3">
      <c r="A74" s="260" t="s">
        <v>827</v>
      </c>
      <c r="B74" s="260" t="s">
        <v>738</v>
      </c>
      <c r="C74" s="261">
        <f t="shared" ref="C74:N74" si="14">SUM(C75:C77)</f>
        <v>424</v>
      </c>
      <c r="D74" s="261">
        <f t="shared" si="14"/>
        <v>385</v>
      </c>
      <c r="E74" s="261">
        <f t="shared" si="14"/>
        <v>345</v>
      </c>
      <c r="F74" s="261">
        <f t="shared" si="14"/>
        <v>443</v>
      </c>
      <c r="G74" s="261">
        <f t="shared" si="14"/>
        <v>526</v>
      </c>
      <c r="H74" s="261">
        <f t="shared" si="14"/>
        <v>616</v>
      </c>
      <c r="I74" s="261">
        <f t="shared" si="14"/>
        <v>590</v>
      </c>
      <c r="J74" s="261">
        <f t="shared" si="14"/>
        <v>632</v>
      </c>
      <c r="K74" s="261">
        <f t="shared" si="14"/>
        <v>415</v>
      </c>
      <c r="L74" s="261">
        <f t="shared" si="14"/>
        <v>549</v>
      </c>
      <c r="M74" s="261">
        <f t="shared" si="14"/>
        <v>574</v>
      </c>
      <c r="N74" s="261">
        <f t="shared" si="14"/>
        <v>524</v>
      </c>
      <c r="O74" s="261">
        <f t="shared" si="6"/>
        <v>6023</v>
      </c>
      <c r="P74" s="167"/>
      <c r="Q74" s="167"/>
      <c r="R74" s="167"/>
      <c r="S74" s="167"/>
      <c r="T74" s="167"/>
      <c r="U74" s="167"/>
      <c r="V74" s="247"/>
      <c r="W74" s="167"/>
      <c r="X74" s="167"/>
      <c r="Y74" s="190"/>
      <c r="Z74" s="190"/>
      <c r="AA74" s="190"/>
      <c r="AB74" s="190"/>
      <c r="AC74" s="190"/>
      <c r="AD74" s="226"/>
      <c r="AE74" s="226"/>
      <c r="AF74" s="215"/>
      <c r="AG74" s="215"/>
      <c r="AI74" s="215"/>
      <c r="AP74" s="215"/>
      <c r="AQ74" s="215"/>
      <c r="AR74" s="215"/>
      <c r="AS74" s="215"/>
    </row>
    <row r="75" spans="1:45" s="169" customFormat="1" ht="14.5" customHeight="1" x14ac:dyDescent="0.3">
      <c r="A75" s="229"/>
      <c r="B75" s="229" t="s">
        <v>808</v>
      </c>
      <c r="C75" s="256">
        <v>298</v>
      </c>
      <c r="D75" s="256">
        <v>263</v>
      </c>
      <c r="E75" s="256">
        <v>243</v>
      </c>
      <c r="F75" s="256">
        <v>287</v>
      </c>
      <c r="G75" s="256">
        <v>288</v>
      </c>
      <c r="H75" s="256">
        <v>316</v>
      </c>
      <c r="I75" s="256">
        <v>364</v>
      </c>
      <c r="J75" s="256">
        <v>334</v>
      </c>
      <c r="K75" s="256">
        <v>271</v>
      </c>
      <c r="L75" s="257">
        <v>363</v>
      </c>
      <c r="M75" s="257">
        <v>381</v>
      </c>
      <c r="N75" s="257">
        <v>317</v>
      </c>
      <c r="O75" s="263">
        <f t="shared" si="6"/>
        <v>3725</v>
      </c>
      <c r="P75" s="167"/>
      <c r="Q75" s="167"/>
      <c r="R75" s="167"/>
      <c r="S75" s="167"/>
      <c r="T75" s="167"/>
      <c r="U75" s="167"/>
      <c r="V75" s="247"/>
      <c r="W75" s="167"/>
      <c r="X75" s="167"/>
      <c r="Y75" s="190"/>
      <c r="Z75" s="190"/>
      <c r="AA75" s="190"/>
      <c r="AB75" s="190"/>
      <c r="AC75" s="190"/>
      <c r="AD75" s="226"/>
      <c r="AE75" s="226"/>
      <c r="AF75" s="215"/>
      <c r="AG75" s="215"/>
      <c r="AI75" s="215"/>
      <c r="AP75" s="215"/>
      <c r="AQ75" s="215"/>
      <c r="AR75" s="215"/>
      <c r="AS75" s="215"/>
    </row>
    <row r="76" spans="1:45" s="169" customFormat="1" ht="14.5" customHeight="1" x14ac:dyDescent="0.3">
      <c r="A76" s="229"/>
      <c r="B76" s="229" t="s">
        <v>809</v>
      </c>
      <c r="C76" s="256">
        <v>84</v>
      </c>
      <c r="D76" s="256">
        <v>108</v>
      </c>
      <c r="E76" s="256">
        <v>84</v>
      </c>
      <c r="F76" s="256">
        <v>84</v>
      </c>
      <c r="G76" s="256">
        <v>97</v>
      </c>
      <c r="H76" s="256">
        <v>196</v>
      </c>
      <c r="I76" s="256">
        <v>120</v>
      </c>
      <c r="J76" s="256">
        <v>225</v>
      </c>
      <c r="K76" s="256">
        <v>98</v>
      </c>
      <c r="L76" s="257">
        <v>123</v>
      </c>
      <c r="M76" s="257">
        <v>144</v>
      </c>
      <c r="N76" s="257">
        <v>146</v>
      </c>
      <c r="O76" s="263">
        <f t="shared" si="6"/>
        <v>1509</v>
      </c>
      <c r="P76" s="167"/>
      <c r="Q76" s="167"/>
      <c r="R76" s="167"/>
      <c r="S76" s="167"/>
      <c r="T76" s="167"/>
      <c r="U76" s="167"/>
      <c r="V76" s="247"/>
      <c r="W76" s="167"/>
      <c r="X76" s="167"/>
      <c r="Y76" s="190"/>
      <c r="Z76" s="190"/>
      <c r="AA76" s="190"/>
      <c r="AB76" s="190"/>
      <c r="AC76" s="190"/>
      <c r="AD76" s="226"/>
      <c r="AE76" s="226"/>
      <c r="AF76" s="215"/>
      <c r="AG76" s="215"/>
      <c r="AI76" s="215"/>
      <c r="AP76" s="215"/>
      <c r="AQ76" s="215"/>
      <c r="AR76" s="215"/>
      <c r="AS76" s="215"/>
    </row>
    <row r="77" spans="1:45" s="169" customFormat="1" ht="14.5" customHeight="1" x14ac:dyDescent="0.3">
      <c r="A77" s="229"/>
      <c r="B77" s="229" t="s">
        <v>811</v>
      </c>
      <c r="C77" s="256">
        <v>42</v>
      </c>
      <c r="D77" s="256">
        <v>14</v>
      </c>
      <c r="E77" s="256">
        <v>18</v>
      </c>
      <c r="F77" s="256">
        <v>72</v>
      </c>
      <c r="G77" s="256">
        <v>141</v>
      </c>
      <c r="H77" s="256">
        <v>104</v>
      </c>
      <c r="I77" s="256">
        <v>106</v>
      </c>
      <c r="J77" s="256">
        <v>73</v>
      </c>
      <c r="K77" s="256">
        <v>46</v>
      </c>
      <c r="L77" s="257">
        <v>63</v>
      </c>
      <c r="M77" s="257">
        <v>49</v>
      </c>
      <c r="N77" s="257">
        <v>61</v>
      </c>
      <c r="O77" s="263">
        <f t="shared" si="6"/>
        <v>789</v>
      </c>
      <c r="P77" s="167"/>
      <c r="Q77" s="167"/>
      <c r="R77" s="167"/>
      <c r="S77" s="167"/>
      <c r="T77" s="167"/>
      <c r="U77" s="167"/>
      <c r="V77" s="247"/>
      <c r="W77" s="167"/>
      <c r="X77" s="167"/>
      <c r="Y77" s="190"/>
      <c r="Z77" s="190"/>
      <c r="AA77" s="190"/>
      <c r="AB77" s="190"/>
      <c r="AC77" s="190"/>
      <c r="AD77" s="226"/>
      <c r="AE77" s="226"/>
      <c r="AF77" s="215"/>
      <c r="AG77" s="215"/>
      <c r="AI77" s="215"/>
      <c r="AP77" s="215"/>
      <c r="AQ77" s="215"/>
      <c r="AR77" s="215"/>
      <c r="AS77" s="215"/>
    </row>
    <row r="78" spans="1:45" s="169" customFormat="1" ht="14.5" customHeight="1" x14ac:dyDescent="0.3">
      <c r="A78" s="260" t="s">
        <v>828</v>
      </c>
      <c r="B78" s="260" t="s">
        <v>738</v>
      </c>
      <c r="C78" s="261">
        <f t="shared" ref="C78:N78" si="15">SUM(C79:C81)</f>
        <v>19</v>
      </c>
      <c r="D78" s="261">
        <f t="shared" si="15"/>
        <v>45</v>
      </c>
      <c r="E78" s="261">
        <f t="shared" si="15"/>
        <v>34</v>
      </c>
      <c r="F78" s="261">
        <f t="shared" si="15"/>
        <v>28</v>
      </c>
      <c r="G78" s="261">
        <f t="shared" si="15"/>
        <v>20</v>
      </c>
      <c r="H78" s="261">
        <f t="shared" si="15"/>
        <v>76</v>
      </c>
      <c r="I78" s="261">
        <f t="shared" si="15"/>
        <v>29</v>
      </c>
      <c r="J78" s="261">
        <f t="shared" si="15"/>
        <v>40</v>
      </c>
      <c r="K78" s="261">
        <f t="shared" si="15"/>
        <v>42</v>
      </c>
      <c r="L78" s="261">
        <f t="shared" si="15"/>
        <v>24</v>
      </c>
      <c r="M78" s="261">
        <f t="shared" si="15"/>
        <v>45</v>
      </c>
      <c r="N78" s="261">
        <f t="shared" si="15"/>
        <v>49</v>
      </c>
      <c r="O78" s="261">
        <f>SUM(C78:N78)</f>
        <v>451</v>
      </c>
      <c r="P78" s="167"/>
      <c r="Q78" s="167"/>
      <c r="R78" s="167"/>
      <c r="S78" s="167"/>
      <c r="T78" s="167"/>
      <c r="U78" s="167"/>
      <c r="V78" s="247"/>
      <c r="W78" s="167"/>
      <c r="X78" s="167"/>
      <c r="Y78" s="190"/>
      <c r="Z78" s="190"/>
      <c r="AA78" s="190"/>
      <c r="AB78" s="190"/>
      <c r="AC78" s="190"/>
      <c r="AD78" s="226"/>
      <c r="AE78" s="226"/>
      <c r="AF78" s="215"/>
      <c r="AG78" s="215"/>
      <c r="AI78" s="215"/>
      <c r="AP78" s="215"/>
      <c r="AQ78" s="215"/>
      <c r="AR78" s="215"/>
      <c r="AS78" s="215"/>
    </row>
    <row r="79" spans="1:45" s="169" customFormat="1" ht="14.5" customHeight="1" x14ac:dyDescent="0.3">
      <c r="A79" s="229"/>
      <c r="B79" s="229" t="s">
        <v>808</v>
      </c>
      <c r="C79" s="256">
        <v>6</v>
      </c>
      <c r="D79" s="256">
        <v>16</v>
      </c>
      <c r="E79" s="256">
        <v>18</v>
      </c>
      <c r="F79" s="256">
        <v>3</v>
      </c>
      <c r="G79" s="256">
        <v>11</v>
      </c>
      <c r="H79" s="256">
        <v>29</v>
      </c>
      <c r="I79" s="256">
        <v>10</v>
      </c>
      <c r="J79" s="256">
        <v>7</v>
      </c>
      <c r="K79" s="256">
        <v>18</v>
      </c>
      <c r="L79" s="257">
        <v>6</v>
      </c>
      <c r="M79" s="257">
        <v>6</v>
      </c>
      <c r="N79" s="257">
        <v>24</v>
      </c>
      <c r="O79" s="263">
        <f t="shared" si="6"/>
        <v>154</v>
      </c>
      <c r="P79" s="167"/>
      <c r="Q79" s="167"/>
      <c r="R79" s="167"/>
      <c r="S79" s="167"/>
      <c r="T79" s="167"/>
      <c r="U79" s="167"/>
      <c r="V79" s="247"/>
      <c r="W79" s="167"/>
      <c r="X79" s="167"/>
      <c r="Y79" s="190"/>
      <c r="Z79" s="190"/>
      <c r="AA79" s="190"/>
      <c r="AB79" s="190"/>
      <c r="AC79" s="190"/>
      <c r="AD79" s="226"/>
      <c r="AE79" s="226"/>
      <c r="AF79" s="215"/>
      <c r="AG79" s="215"/>
      <c r="AI79" s="215"/>
      <c r="AP79" s="215"/>
      <c r="AQ79" s="215"/>
      <c r="AR79" s="215"/>
      <c r="AS79" s="215"/>
    </row>
    <row r="80" spans="1:45" s="169" customFormat="1" ht="14.5" customHeight="1" x14ac:dyDescent="0.3">
      <c r="A80" s="229"/>
      <c r="B80" s="229" t="s">
        <v>809</v>
      </c>
      <c r="C80" s="256">
        <v>7</v>
      </c>
      <c r="D80" s="256">
        <v>9</v>
      </c>
      <c r="E80" s="256">
        <v>2</v>
      </c>
      <c r="F80" s="256">
        <v>4</v>
      </c>
      <c r="G80" s="256"/>
      <c r="H80" s="256">
        <v>26</v>
      </c>
      <c r="I80" s="256">
        <v>2</v>
      </c>
      <c r="J80" s="256">
        <v>19</v>
      </c>
      <c r="K80" s="256">
        <v>7</v>
      </c>
      <c r="L80" s="257">
        <v>2</v>
      </c>
      <c r="M80" s="257">
        <v>3</v>
      </c>
      <c r="N80" s="257">
        <v>6</v>
      </c>
      <c r="O80" s="263">
        <f t="shared" si="6"/>
        <v>87</v>
      </c>
      <c r="P80" s="167"/>
      <c r="Q80" s="167"/>
      <c r="R80" s="167"/>
      <c r="S80" s="167"/>
      <c r="T80" s="167"/>
      <c r="U80" s="167"/>
      <c r="V80" s="247"/>
      <c r="W80" s="167"/>
      <c r="X80" s="167"/>
      <c r="Y80" s="190"/>
      <c r="Z80" s="190"/>
      <c r="AA80" s="190"/>
      <c r="AB80" s="190"/>
      <c r="AC80" s="190"/>
      <c r="AD80" s="226"/>
      <c r="AE80" s="226"/>
      <c r="AF80" s="215"/>
      <c r="AG80" s="215"/>
      <c r="AI80" s="215"/>
      <c r="AP80" s="215"/>
      <c r="AQ80" s="215"/>
      <c r="AR80" s="215"/>
      <c r="AS80" s="215"/>
    </row>
    <row r="81" spans="1:45" s="169" customFormat="1" ht="14.5" customHeight="1" x14ac:dyDescent="0.3">
      <c r="A81" s="229"/>
      <c r="B81" s="229" t="s">
        <v>811</v>
      </c>
      <c r="C81" s="256">
        <v>6</v>
      </c>
      <c r="D81" s="256">
        <v>20</v>
      </c>
      <c r="E81" s="256">
        <v>14</v>
      </c>
      <c r="F81" s="256">
        <v>21</v>
      </c>
      <c r="G81" s="256">
        <v>9</v>
      </c>
      <c r="H81" s="256">
        <v>21</v>
      </c>
      <c r="I81" s="256">
        <v>17</v>
      </c>
      <c r="J81" s="256">
        <v>14</v>
      </c>
      <c r="K81" s="256">
        <v>17</v>
      </c>
      <c r="L81" s="257">
        <v>16</v>
      </c>
      <c r="M81" s="257">
        <v>36</v>
      </c>
      <c r="N81" s="257">
        <v>19</v>
      </c>
      <c r="O81" s="263">
        <f t="shared" si="6"/>
        <v>210</v>
      </c>
      <c r="P81" s="167"/>
      <c r="Q81" s="167"/>
      <c r="R81" s="167"/>
      <c r="S81" s="167"/>
      <c r="T81" s="167"/>
      <c r="U81" s="167"/>
      <c r="V81" s="247"/>
      <c r="W81" s="167"/>
      <c r="X81" s="167"/>
      <c r="Y81" s="190"/>
      <c r="Z81" s="190"/>
      <c r="AA81" s="190"/>
      <c r="AB81" s="190"/>
      <c r="AC81" s="190"/>
      <c r="AD81" s="226"/>
      <c r="AE81" s="226"/>
      <c r="AF81" s="215"/>
      <c r="AG81" s="215"/>
      <c r="AI81" s="215"/>
      <c r="AP81" s="215"/>
      <c r="AQ81" s="215"/>
      <c r="AR81" s="215"/>
      <c r="AS81" s="215"/>
    </row>
    <row r="82" spans="1:45" s="169" customFormat="1" ht="14.5" customHeight="1" x14ac:dyDescent="0.3">
      <c r="A82" s="260" t="s">
        <v>789</v>
      </c>
      <c r="B82" s="260" t="s">
        <v>738</v>
      </c>
      <c r="C82" s="261">
        <f t="shared" ref="C82:N82" si="16">SUM(C83:C85)</f>
        <v>3</v>
      </c>
      <c r="D82" s="261">
        <f t="shared" si="16"/>
        <v>2</v>
      </c>
      <c r="E82" s="261">
        <f t="shared" si="16"/>
        <v>4</v>
      </c>
      <c r="F82" s="261">
        <f t="shared" si="16"/>
        <v>1</v>
      </c>
      <c r="G82" s="261">
        <f t="shared" si="16"/>
        <v>3</v>
      </c>
      <c r="H82" s="261">
        <f t="shared" si="16"/>
        <v>4</v>
      </c>
      <c r="I82" s="261">
        <f t="shared" si="16"/>
        <v>2</v>
      </c>
      <c r="J82" s="261">
        <f t="shared" si="16"/>
        <v>7</v>
      </c>
      <c r="K82" s="261">
        <f t="shared" si="16"/>
        <v>3</v>
      </c>
      <c r="L82" s="261">
        <f t="shared" si="16"/>
        <v>2</v>
      </c>
      <c r="M82" s="261">
        <f t="shared" si="16"/>
        <v>2</v>
      </c>
      <c r="N82" s="261">
        <f t="shared" si="16"/>
        <v>1</v>
      </c>
      <c r="O82" s="261">
        <f>SUM(C82:N82)</f>
        <v>34</v>
      </c>
      <c r="P82" s="167"/>
      <c r="Q82" s="167"/>
      <c r="R82" s="167"/>
      <c r="S82" s="167"/>
      <c r="T82" s="167"/>
      <c r="U82" s="167"/>
      <c r="V82" s="247"/>
      <c r="W82" s="167"/>
      <c r="X82" s="167"/>
      <c r="Y82" s="190"/>
      <c r="Z82" s="190"/>
      <c r="AA82" s="190"/>
      <c r="AB82" s="190"/>
      <c r="AC82" s="190"/>
      <c r="AD82" s="226"/>
      <c r="AE82" s="226"/>
      <c r="AF82" s="215"/>
      <c r="AG82" s="215"/>
      <c r="AI82" s="215"/>
      <c r="AP82" s="215"/>
      <c r="AQ82" s="215"/>
      <c r="AR82" s="215"/>
      <c r="AS82" s="215"/>
    </row>
    <row r="83" spans="1:45" s="169" customFormat="1" ht="14.5" customHeight="1" x14ac:dyDescent="0.3">
      <c r="A83" s="229"/>
      <c r="B83" s="229" t="s">
        <v>808</v>
      </c>
      <c r="C83" s="256">
        <v>0</v>
      </c>
      <c r="D83" s="256">
        <v>0</v>
      </c>
      <c r="E83" s="256">
        <v>2</v>
      </c>
      <c r="F83" s="256">
        <v>0</v>
      </c>
      <c r="G83" s="256">
        <v>0</v>
      </c>
      <c r="H83" s="256">
        <v>2</v>
      </c>
      <c r="I83" s="256">
        <v>0</v>
      </c>
      <c r="J83" s="256">
        <v>2</v>
      </c>
      <c r="K83" s="256">
        <v>1</v>
      </c>
      <c r="L83" s="257">
        <v>1</v>
      </c>
      <c r="M83" s="257">
        <v>1</v>
      </c>
      <c r="N83" s="257">
        <v>0</v>
      </c>
      <c r="O83" s="263">
        <f t="shared" ref="O83:O85" si="17">SUM(C83:N83)</f>
        <v>9</v>
      </c>
      <c r="P83" s="167"/>
      <c r="Q83" s="167"/>
      <c r="R83" s="167"/>
      <c r="S83" s="167"/>
      <c r="T83" s="167"/>
      <c r="U83" s="167"/>
      <c r="V83" s="247"/>
      <c r="W83" s="167"/>
      <c r="X83" s="167"/>
      <c r="Y83" s="190"/>
      <c r="Z83" s="190"/>
      <c r="AA83" s="190"/>
      <c r="AB83" s="190"/>
      <c r="AC83" s="190"/>
      <c r="AD83" s="226"/>
      <c r="AE83" s="226"/>
      <c r="AF83" s="215"/>
      <c r="AG83" s="215"/>
      <c r="AI83" s="215"/>
      <c r="AP83" s="215"/>
      <c r="AQ83" s="215"/>
      <c r="AR83" s="215"/>
      <c r="AS83" s="215"/>
    </row>
    <row r="84" spans="1:45" s="169" customFormat="1" ht="14.5" customHeight="1" x14ac:dyDescent="0.3">
      <c r="A84" s="229"/>
      <c r="B84" s="229" t="s">
        <v>809</v>
      </c>
      <c r="C84" s="256">
        <v>0</v>
      </c>
      <c r="D84" s="256">
        <v>0</v>
      </c>
      <c r="E84" s="256">
        <v>0</v>
      </c>
      <c r="F84" s="256">
        <v>0</v>
      </c>
      <c r="G84" s="256">
        <v>2</v>
      </c>
      <c r="H84" s="256">
        <v>0</v>
      </c>
      <c r="I84" s="256">
        <v>0</v>
      </c>
      <c r="J84" s="256">
        <v>4</v>
      </c>
      <c r="K84" s="256">
        <v>0</v>
      </c>
      <c r="L84" s="257">
        <v>0</v>
      </c>
      <c r="M84" s="257">
        <v>1</v>
      </c>
      <c r="N84" s="257">
        <v>0</v>
      </c>
      <c r="O84" s="263">
        <f t="shared" si="17"/>
        <v>7</v>
      </c>
      <c r="P84" s="167"/>
      <c r="Q84" s="167"/>
      <c r="R84" s="167"/>
      <c r="S84" s="167"/>
      <c r="T84" s="167"/>
      <c r="U84" s="167"/>
      <c r="V84" s="247"/>
      <c r="W84" s="167"/>
      <c r="X84" s="167"/>
      <c r="Y84" s="190"/>
      <c r="Z84" s="190"/>
      <c r="AA84" s="190"/>
      <c r="AB84" s="190"/>
      <c r="AC84" s="190"/>
      <c r="AD84" s="226"/>
      <c r="AE84" s="226"/>
      <c r="AF84" s="215"/>
      <c r="AG84" s="215"/>
      <c r="AI84" s="215"/>
      <c r="AP84" s="215"/>
      <c r="AQ84" s="215"/>
      <c r="AR84" s="215"/>
      <c r="AS84" s="215"/>
    </row>
    <row r="85" spans="1:45" s="169" customFormat="1" ht="14.5" customHeight="1" x14ac:dyDescent="0.3">
      <c r="A85" s="229"/>
      <c r="B85" s="229" t="s">
        <v>811</v>
      </c>
      <c r="C85" s="256">
        <v>3</v>
      </c>
      <c r="D85" s="256">
        <v>2</v>
      </c>
      <c r="E85" s="256">
        <v>2</v>
      </c>
      <c r="F85" s="256">
        <v>1</v>
      </c>
      <c r="G85" s="256">
        <v>1</v>
      </c>
      <c r="H85" s="256">
        <v>2</v>
      </c>
      <c r="I85" s="256">
        <v>2</v>
      </c>
      <c r="J85" s="256">
        <v>1</v>
      </c>
      <c r="K85" s="256">
        <v>2</v>
      </c>
      <c r="L85" s="257">
        <v>1</v>
      </c>
      <c r="M85" s="257">
        <v>0</v>
      </c>
      <c r="N85" s="257">
        <v>1</v>
      </c>
      <c r="O85" s="263">
        <f t="shared" si="17"/>
        <v>18</v>
      </c>
      <c r="P85" s="167"/>
      <c r="Q85" s="167"/>
      <c r="R85" s="167"/>
      <c r="S85" s="167"/>
      <c r="T85" s="167"/>
      <c r="U85" s="167"/>
      <c r="V85" s="247"/>
      <c r="W85" s="167"/>
      <c r="X85" s="167"/>
      <c r="Y85" s="190"/>
      <c r="Z85" s="190"/>
      <c r="AA85" s="190"/>
      <c r="AB85" s="190"/>
      <c r="AC85" s="190"/>
      <c r="AD85" s="226"/>
      <c r="AE85" s="226"/>
      <c r="AF85" s="215"/>
      <c r="AG85" s="215"/>
      <c r="AI85" s="215"/>
      <c r="AP85" s="215"/>
      <c r="AQ85" s="215"/>
      <c r="AR85" s="215"/>
      <c r="AS85" s="215"/>
    </row>
    <row r="86" spans="1:45" s="169" customFormat="1" ht="12" x14ac:dyDescent="0.3">
      <c r="A86" s="233"/>
      <c r="E86" s="167"/>
      <c r="F86" s="167"/>
      <c r="G86" s="167"/>
      <c r="Q86" s="167"/>
      <c r="R86" s="178"/>
      <c r="S86" s="178"/>
      <c r="T86" s="196"/>
      <c r="U86" s="196"/>
      <c r="V86" s="264"/>
      <c r="W86" s="178"/>
      <c r="X86" s="196"/>
      <c r="Y86" s="196"/>
      <c r="Z86" s="178"/>
      <c r="AA86" s="178"/>
      <c r="AB86" s="178"/>
      <c r="AC86" s="210"/>
      <c r="AD86" s="210"/>
      <c r="AE86" s="210"/>
      <c r="AF86" s="210"/>
      <c r="AQ86" s="215"/>
      <c r="AS86" s="215"/>
    </row>
    <row r="87" spans="1:45" s="167" customFormat="1" ht="18" customHeight="1" x14ac:dyDescent="0.3">
      <c r="A87" s="391"/>
      <c r="B87" s="382"/>
      <c r="C87" s="382"/>
      <c r="D87" s="382"/>
      <c r="E87" s="382"/>
      <c r="F87" s="382"/>
      <c r="G87" s="382"/>
      <c r="H87" s="382"/>
      <c r="I87" s="382"/>
      <c r="J87" s="382"/>
      <c r="K87" s="382"/>
      <c r="L87" s="382"/>
      <c r="M87" s="382"/>
      <c r="N87" s="382"/>
      <c r="O87" s="382"/>
      <c r="P87" s="382"/>
      <c r="Q87" s="382"/>
      <c r="R87" s="382"/>
      <c r="S87" s="382"/>
      <c r="T87" s="382"/>
      <c r="U87" s="382"/>
      <c r="V87" s="392"/>
      <c r="W87" s="178"/>
      <c r="X87" s="178"/>
      <c r="Y87" s="178"/>
      <c r="Z87" s="178"/>
    </row>
    <row r="88" spans="1:45" s="169" customFormat="1" ht="12" x14ac:dyDescent="0.3">
      <c r="A88" s="233"/>
      <c r="F88" s="167"/>
      <c r="G88" s="167"/>
      <c r="H88" s="167"/>
      <c r="K88" s="167"/>
      <c r="L88" s="178"/>
      <c r="M88" s="178"/>
      <c r="N88" s="178"/>
      <c r="O88" s="178"/>
      <c r="P88" s="178"/>
      <c r="Q88" s="178"/>
      <c r="R88" s="178"/>
      <c r="S88" s="178"/>
      <c r="T88" s="178"/>
      <c r="U88" s="178"/>
      <c r="V88" s="232"/>
      <c r="W88" s="210"/>
      <c r="X88" s="210"/>
      <c r="Y88" s="210"/>
      <c r="Z88" s="210"/>
    </row>
    <row r="89" spans="1:45" s="169" customFormat="1" ht="23.25" customHeight="1" x14ac:dyDescent="0.3">
      <c r="A89" s="393" t="s">
        <v>829</v>
      </c>
      <c r="B89" s="394"/>
      <c r="C89" s="394"/>
      <c r="D89" s="394"/>
      <c r="E89" s="394"/>
      <c r="F89" s="394"/>
      <c r="G89" s="394"/>
      <c r="H89" s="394"/>
      <c r="I89" s="394"/>
      <c r="J89" s="394"/>
      <c r="K89" s="394"/>
      <c r="L89" s="394"/>
      <c r="M89" s="394"/>
      <c r="N89" s="394"/>
      <c r="O89" s="178"/>
      <c r="P89" s="178"/>
      <c r="Q89" s="246"/>
      <c r="R89" s="246"/>
      <c r="S89" s="246"/>
      <c r="T89" s="246"/>
      <c r="U89" s="246"/>
      <c r="V89" s="265"/>
      <c r="W89" s="211"/>
      <c r="X89" s="211"/>
      <c r="Y89" s="211"/>
      <c r="Z89" s="211"/>
      <c r="AA89" s="214"/>
      <c r="AB89" s="214"/>
    </row>
    <row r="90" spans="1:45" s="169" customFormat="1" ht="22.5" customHeight="1" x14ac:dyDescent="0.3">
      <c r="A90" s="186" t="s">
        <v>795</v>
      </c>
      <c r="B90" s="186" t="s">
        <v>796</v>
      </c>
      <c r="C90" s="186" t="s">
        <v>797</v>
      </c>
      <c r="D90" s="186" t="s">
        <v>798</v>
      </c>
      <c r="E90" s="186" t="s">
        <v>799</v>
      </c>
      <c r="F90" s="186" t="s">
        <v>800</v>
      </c>
      <c r="G90" s="186" t="s">
        <v>801</v>
      </c>
      <c r="H90" s="186" t="s">
        <v>802</v>
      </c>
      <c r="I90" s="186" t="s">
        <v>803</v>
      </c>
      <c r="J90" s="186" t="s">
        <v>804</v>
      </c>
      <c r="K90" s="186" t="s">
        <v>805</v>
      </c>
      <c r="L90" s="186" t="s">
        <v>806</v>
      </c>
      <c r="M90" s="186" t="s">
        <v>807</v>
      </c>
      <c r="N90" s="186" t="s">
        <v>830</v>
      </c>
      <c r="O90" s="178"/>
      <c r="P90" s="246"/>
      <c r="Q90" s="246"/>
      <c r="R90" s="246"/>
      <c r="S90" s="246"/>
      <c r="T90" s="246"/>
      <c r="U90" s="246"/>
      <c r="V90" s="265"/>
      <c r="W90" s="211"/>
      <c r="X90" s="211"/>
      <c r="Y90" s="211"/>
      <c r="Z90" s="211"/>
      <c r="AA90" s="214"/>
      <c r="AB90" s="214"/>
      <c r="AC90" s="214"/>
      <c r="AD90" s="214"/>
      <c r="AE90" s="214"/>
      <c r="AF90" s="214"/>
    </row>
    <row r="91" spans="1:45" s="169" customFormat="1" ht="12" x14ac:dyDescent="0.3">
      <c r="A91" s="266" t="s">
        <v>831</v>
      </c>
      <c r="B91" s="267">
        <v>28298.548387096798</v>
      </c>
      <c r="C91" s="268">
        <v>28808.9</v>
      </c>
      <c r="D91" s="269">
        <v>26089.2903225806</v>
      </c>
      <c r="E91" s="268">
        <v>26889.870967741899</v>
      </c>
      <c r="F91" s="269">
        <v>27440.827586206899</v>
      </c>
      <c r="G91" s="268">
        <v>26426.838709677399</v>
      </c>
      <c r="H91" s="268">
        <v>22603.333333333299</v>
      </c>
      <c r="I91" s="269">
        <v>24271.7419354839</v>
      </c>
      <c r="J91" s="268">
        <v>25008.799999999999</v>
      </c>
      <c r="K91" s="269">
        <v>23432.322580645199</v>
      </c>
      <c r="L91" s="269">
        <v>22766.032258064501</v>
      </c>
      <c r="M91" s="268">
        <v>23909.766666666699</v>
      </c>
      <c r="N91" s="269">
        <v>25489.4043715847</v>
      </c>
      <c r="O91" s="270"/>
      <c r="P91" s="271"/>
      <c r="Q91" s="271"/>
      <c r="R91" s="271"/>
      <c r="S91" s="271"/>
      <c r="T91" s="271"/>
      <c r="U91" s="271"/>
      <c r="V91" s="272"/>
      <c r="W91" s="273"/>
      <c r="X91" s="273"/>
      <c r="Y91" s="273"/>
      <c r="Z91" s="273"/>
      <c r="AA91" s="274"/>
      <c r="AB91" s="274"/>
    </row>
    <row r="92" spans="1:45" s="169" customFormat="1" ht="12" x14ac:dyDescent="0.3">
      <c r="A92" s="275" t="s">
        <v>808</v>
      </c>
      <c r="B92" s="230">
        <v>1683.22580645161</v>
      </c>
      <c r="C92" s="276">
        <v>1820.6666666666699</v>
      </c>
      <c r="D92" s="276">
        <v>1980.5161290322601</v>
      </c>
      <c r="E92" s="276">
        <v>2023.38709677419</v>
      </c>
      <c r="F92" s="276">
        <v>1952.44827586207</v>
      </c>
      <c r="G92" s="276">
        <v>1828.16129032258</v>
      </c>
      <c r="H92" s="276">
        <v>1764.5333333333299</v>
      </c>
      <c r="I92" s="276">
        <v>1669.83870967742</v>
      </c>
      <c r="J92" s="276">
        <v>1593.3333333333301</v>
      </c>
      <c r="K92" s="276">
        <v>1545.6774193548399</v>
      </c>
      <c r="L92" s="276">
        <v>1444.0645161290299</v>
      </c>
      <c r="M92" s="276">
        <v>1344.7666666666701</v>
      </c>
      <c r="N92" s="276">
        <v>1720.6038251366101</v>
      </c>
      <c r="O92" s="178"/>
      <c r="P92" s="271"/>
      <c r="Q92" s="271"/>
      <c r="R92" s="271"/>
      <c r="S92" s="271"/>
      <c r="T92" s="271"/>
      <c r="U92" s="196"/>
      <c r="V92" s="272"/>
      <c r="W92" s="273"/>
      <c r="X92" s="273"/>
      <c r="Y92" s="273"/>
      <c r="Z92" s="273"/>
      <c r="AA92" s="274"/>
      <c r="AB92" s="274"/>
      <c r="AC92" s="274"/>
      <c r="AD92" s="274"/>
      <c r="AE92" s="274"/>
      <c r="AF92" s="274"/>
      <c r="AG92" s="274"/>
    </row>
    <row r="93" spans="1:45" s="169" customFormat="1" ht="12" x14ac:dyDescent="0.3">
      <c r="A93" s="277" t="s">
        <v>809</v>
      </c>
      <c r="B93" s="230">
        <v>738.35483870967698</v>
      </c>
      <c r="C93" s="276">
        <v>743.16666666666697</v>
      </c>
      <c r="D93" s="276">
        <v>746.16129032258095</v>
      </c>
      <c r="E93" s="276">
        <v>775.90322580645204</v>
      </c>
      <c r="F93" s="276">
        <v>817.20689655172396</v>
      </c>
      <c r="G93" s="276">
        <v>789.74193548387098</v>
      </c>
      <c r="H93" s="276">
        <v>826.73333333333301</v>
      </c>
      <c r="I93" s="276">
        <v>823.09677419354796</v>
      </c>
      <c r="J93" s="276">
        <v>831.96666666666704</v>
      </c>
      <c r="K93" s="276">
        <v>839.70967741935499</v>
      </c>
      <c r="L93" s="276">
        <v>747.90322580645204</v>
      </c>
      <c r="M93" s="276">
        <v>655.86666666666702</v>
      </c>
      <c r="N93" s="276">
        <v>777.91803278688496</v>
      </c>
      <c r="O93" s="178"/>
      <c r="P93" s="246"/>
      <c r="Q93" s="246"/>
      <c r="R93" s="246"/>
      <c r="S93" s="246"/>
      <c r="T93" s="246"/>
      <c r="U93" s="246"/>
      <c r="V93" s="265"/>
      <c r="W93" s="211"/>
      <c r="X93" s="211"/>
      <c r="Y93" s="211"/>
      <c r="Z93" s="211"/>
      <c r="AA93" s="274"/>
      <c r="AB93" s="274"/>
      <c r="AC93" s="274"/>
      <c r="AG93" s="274"/>
    </row>
    <row r="94" spans="1:45" s="279" customFormat="1" ht="12" x14ac:dyDescent="0.3">
      <c r="A94" s="277" t="s">
        <v>811</v>
      </c>
      <c r="B94" s="230">
        <v>25876.967741935499</v>
      </c>
      <c r="C94" s="276">
        <v>26245.066666666698</v>
      </c>
      <c r="D94" s="276">
        <v>23362.6129032258</v>
      </c>
      <c r="E94" s="276">
        <v>24090.580645161299</v>
      </c>
      <c r="F94" s="276">
        <v>24671.172413793101</v>
      </c>
      <c r="G94" s="276">
        <v>23808.935483870999</v>
      </c>
      <c r="H94" s="276">
        <v>20012.066666666698</v>
      </c>
      <c r="I94" s="276">
        <v>21778.806451612902</v>
      </c>
      <c r="J94" s="276">
        <v>22583.5</v>
      </c>
      <c r="K94" s="276">
        <v>21046.935483870999</v>
      </c>
      <c r="L94" s="276">
        <v>20574.064516129001</v>
      </c>
      <c r="M94" s="276">
        <v>21909.133333333299</v>
      </c>
      <c r="N94" s="276">
        <v>22990.882513661199</v>
      </c>
      <c r="O94" s="271"/>
      <c r="P94" s="271"/>
      <c r="Q94" s="271"/>
      <c r="R94" s="271"/>
      <c r="S94" s="271"/>
      <c r="T94" s="271"/>
      <c r="U94" s="271"/>
      <c r="V94" s="272"/>
      <c r="W94" s="278"/>
      <c r="X94" s="278"/>
      <c r="Y94" s="278"/>
      <c r="Z94" s="278"/>
      <c r="AA94" s="278"/>
      <c r="AB94" s="278"/>
      <c r="AC94" s="278"/>
      <c r="AD94" s="278"/>
      <c r="AE94" s="278"/>
      <c r="AF94" s="278"/>
      <c r="AG94" s="278"/>
    </row>
    <row r="95" spans="1:45" s="169" customFormat="1" ht="12" x14ac:dyDescent="0.3">
      <c r="A95" s="266" t="s">
        <v>832</v>
      </c>
      <c r="B95" s="267">
        <v>10223.7419354839</v>
      </c>
      <c r="C95" s="268">
        <v>10391.666666666701</v>
      </c>
      <c r="D95" s="269">
        <v>10916.419354838699</v>
      </c>
      <c r="E95" s="268">
        <v>11304.4516129032</v>
      </c>
      <c r="F95" s="269">
        <v>11638.724137931</v>
      </c>
      <c r="G95" s="268">
        <v>11944.935483871001</v>
      </c>
      <c r="H95" s="268">
        <v>12465.733333333301</v>
      </c>
      <c r="I95" s="269">
        <v>12950.1612903226</v>
      </c>
      <c r="J95" s="268">
        <v>13256.166666666701</v>
      </c>
      <c r="K95" s="269">
        <v>13728.419354838699</v>
      </c>
      <c r="L95" s="269">
        <v>13897.4516129032</v>
      </c>
      <c r="M95" s="268">
        <v>14073.166666666701</v>
      </c>
      <c r="N95" s="269">
        <v>12232.3989071038</v>
      </c>
      <c r="O95" s="178"/>
      <c r="P95" s="271"/>
      <c r="Q95" s="271"/>
      <c r="R95" s="271"/>
      <c r="S95" s="271"/>
      <c r="T95" s="271"/>
      <c r="U95" s="271"/>
      <c r="V95" s="272"/>
      <c r="W95" s="274"/>
      <c r="X95" s="274"/>
      <c r="Y95" s="274"/>
      <c r="Z95" s="274"/>
      <c r="AA95" s="274"/>
      <c r="AB95" s="274"/>
      <c r="AC95" s="274"/>
      <c r="AD95" s="274"/>
      <c r="AE95" s="274"/>
      <c r="AF95" s="274"/>
      <c r="AG95" s="274"/>
    </row>
    <row r="96" spans="1:45" s="169" customFormat="1" ht="12" x14ac:dyDescent="0.3">
      <c r="A96" s="275" t="s">
        <v>808</v>
      </c>
      <c r="B96" s="230">
        <v>7074.1290322580599</v>
      </c>
      <c r="C96" s="276">
        <v>7268.5</v>
      </c>
      <c r="D96" s="276">
        <v>7492.6774193548399</v>
      </c>
      <c r="E96" s="276">
        <v>7564.7419354838703</v>
      </c>
      <c r="F96" s="276">
        <v>7914.7586206896503</v>
      </c>
      <c r="G96" s="276">
        <v>8156.1935483871002</v>
      </c>
      <c r="H96" s="276">
        <v>8459.4666666666708</v>
      </c>
      <c r="I96" s="276">
        <v>8717.3870967741896</v>
      </c>
      <c r="J96" s="276">
        <v>8931.5666666666693</v>
      </c>
      <c r="K96" s="276">
        <v>9158.0645161290304</v>
      </c>
      <c r="L96" s="276">
        <v>9144.2580645161306</v>
      </c>
      <c r="M96" s="276">
        <v>9050.1333333333296</v>
      </c>
      <c r="N96" s="276">
        <v>8244.1229508196702</v>
      </c>
      <c r="O96" s="178"/>
      <c r="P96" s="271"/>
      <c r="Q96" s="271"/>
      <c r="R96" s="271"/>
      <c r="S96" s="271"/>
      <c r="T96" s="271"/>
      <c r="U96" s="271"/>
      <c r="V96" s="272"/>
      <c r="W96" s="274"/>
      <c r="X96" s="274"/>
      <c r="Y96" s="274"/>
      <c r="Z96" s="274"/>
      <c r="AA96" s="274"/>
      <c r="AB96" s="274"/>
      <c r="AC96" s="215"/>
      <c r="AD96" s="274"/>
      <c r="AE96" s="274"/>
      <c r="AF96" s="274"/>
      <c r="AG96" s="274"/>
    </row>
    <row r="97" spans="1:34" s="169" customFormat="1" ht="12" x14ac:dyDescent="0.3">
      <c r="A97" s="277" t="s">
        <v>809</v>
      </c>
      <c r="B97" s="230">
        <v>2101.8064516129002</v>
      </c>
      <c r="C97" s="276">
        <v>2107.0666666666698</v>
      </c>
      <c r="D97" s="276">
        <v>2256.6451612903202</v>
      </c>
      <c r="E97" s="276">
        <v>2407.8064516129002</v>
      </c>
      <c r="F97" s="276">
        <v>2525.8620689655199</v>
      </c>
      <c r="G97" s="276">
        <v>2709.22580645161</v>
      </c>
      <c r="H97" s="276">
        <v>2970.9333333333302</v>
      </c>
      <c r="I97" s="276">
        <v>3226.0645161290299</v>
      </c>
      <c r="J97" s="276">
        <v>3382.9666666666699</v>
      </c>
      <c r="K97" s="276">
        <v>3645.1935483870998</v>
      </c>
      <c r="L97" s="276">
        <v>3844.83870967742</v>
      </c>
      <c r="M97" s="276">
        <v>4122.0666666666702</v>
      </c>
      <c r="N97" s="276">
        <v>2941.7486338797798</v>
      </c>
      <c r="O97" s="178"/>
      <c r="P97" s="271"/>
      <c r="Q97" s="271"/>
      <c r="R97" s="271"/>
      <c r="S97" s="271"/>
      <c r="T97" s="196"/>
      <c r="U97" s="271"/>
      <c r="V97" s="272"/>
      <c r="W97" s="274"/>
      <c r="X97" s="274"/>
      <c r="Y97" s="274"/>
      <c r="Z97" s="274"/>
      <c r="AA97" s="274"/>
      <c r="AB97" s="274"/>
      <c r="AC97" s="274"/>
      <c r="AD97" s="274"/>
      <c r="AE97" s="274"/>
      <c r="AF97" s="274"/>
      <c r="AG97" s="274"/>
    </row>
    <row r="98" spans="1:34" s="169" customFormat="1" ht="12" x14ac:dyDescent="0.3">
      <c r="A98" s="277" t="s">
        <v>811</v>
      </c>
      <c r="B98" s="276">
        <v>1047.8064516129</v>
      </c>
      <c r="C98" s="276">
        <v>1016.1</v>
      </c>
      <c r="D98" s="276">
        <v>1167.0967741935499</v>
      </c>
      <c r="E98" s="276">
        <v>1331.9032258064501</v>
      </c>
      <c r="F98" s="276">
        <v>1198.10344827586</v>
      </c>
      <c r="G98" s="276">
        <v>1079.5161290322601</v>
      </c>
      <c r="H98" s="276">
        <v>1035.3333333333301</v>
      </c>
      <c r="I98" s="276">
        <v>1006.70967741935</v>
      </c>
      <c r="J98" s="276">
        <v>941.63333333333298</v>
      </c>
      <c r="K98" s="276">
        <v>925.16129032258095</v>
      </c>
      <c r="L98" s="276">
        <v>908.35483870967698</v>
      </c>
      <c r="M98" s="276">
        <v>900.96666666666704</v>
      </c>
      <c r="N98" s="276">
        <v>1046.5273224043699</v>
      </c>
      <c r="O98" s="178"/>
      <c r="P98" s="271"/>
      <c r="Q98" s="271"/>
      <c r="R98" s="271"/>
      <c r="S98" s="271"/>
      <c r="T98" s="271"/>
      <c r="U98" s="271"/>
      <c r="V98" s="272"/>
      <c r="W98" s="274"/>
      <c r="X98" s="274"/>
      <c r="Y98" s="274"/>
      <c r="Z98" s="215"/>
      <c r="AA98" s="274"/>
      <c r="AB98" s="274"/>
      <c r="AC98" s="274"/>
      <c r="AD98" s="274"/>
      <c r="AG98" s="274"/>
    </row>
    <row r="99" spans="1:34" s="169" customFormat="1" ht="12" x14ac:dyDescent="0.3">
      <c r="A99" s="266" t="s">
        <v>833</v>
      </c>
      <c r="B99" s="267">
        <v>38522.2903225806</v>
      </c>
      <c r="C99" s="268">
        <v>39200.566666666702</v>
      </c>
      <c r="D99" s="269">
        <v>37005.7096774194</v>
      </c>
      <c r="E99" s="268">
        <v>38194.322580645203</v>
      </c>
      <c r="F99" s="269">
        <v>39079.551724137898</v>
      </c>
      <c r="G99" s="268">
        <v>38371.774193548401</v>
      </c>
      <c r="H99" s="268">
        <v>35069.066666666702</v>
      </c>
      <c r="I99" s="269">
        <v>37221.903225806498</v>
      </c>
      <c r="J99" s="268">
        <v>38264.966666666704</v>
      </c>
      <c r="K99" s="269">
        <v>37160.7419354839</v>
      </c>
      <c r="L99" s="269">
        <v>36663.483870967699</v>
      </c>
      <c r="M99" s="268">
        <v>37982.933333333298</v>
      </c>
      <c r="N99" s="269">
        <v>37721.803278688501</v>
      </c>
      <c r="O99" s="178"/>
      <c r="P99" s="271"/>
      <c r="Q99" s="271"/>
      <c r="R99" s="271"/>
      <c r="S99" s="271"/>
      <c r="T99" s="271"/>
      <c r="U99" s="271"/>
      <c r="V99" s="272"/>
      <c r="W99" s="274"/>
      <c r="X99" s="274"/>
      <c r="Y99" s="274"/>
      <c r="Z99" s="274"/>
      <c r="AA99" s="274"/>
      <c r="AB99" s="274"/>
      <c r="AC99" s="274"/>
      <c r="AD99" s="274"/>
      <c r="AG99" s="274"/>
    </row>
    <row r="100" spans="1:34" s="169" customFormat="1" ht="12" x14ac:dyDescent="0.3">
      <c r="A100" s="275" t="s">
        <v>808</v>
      </c>
      <c r="B100" s="230">
        <v>8757.3548387096798</v>
      </c>
      <c r="C100" s="276">
        <v>9089.1666666666697</v>
      </c>
      <c r="D100" s="276">
        <v>9473.1935483871002</v>
      </c>
      <c r="E100" s="276">
        <v>9588.1290322580608</v>
      </c>
      <c r="F100" s="276">
        <v>9867.2068965517301</v>
      </c>
      <c r="G100" s="276">
        <v>9984.3548387096798</v>
      </c>
      <c r="H100" s="276">
        <v>10224</v>
      </c>
      <c r="I100" s="276">
        <v>10387.225806451601</v>
      </c>
      <c r="J100" s="276">
        <v>10524.9</v>
      </c>
      <c r="K100" s="276">
        <v>10703.7419354839</v>
      </c>
      <c r="L100" s="276">
        <v>10588.322580645199</v>
      </c>
      <c r="M100" s="276">
        <v>10394.9</v>
      </c>
      <c r="N100" s="276">
        <v>9964.7267759562801</v>
      </c>
      <c r="O100" s="178"/>
      <c r="P100" s="271"/>
      <c r="Q100" s="271"/>
      <c r="R100" s="274"/>
      <c r="S100" s="271"/>
      <c r="T100" s="271"/>
      <c r="U100" s="271"/>
      <c r="V100" s="272"/>
      <c r="W100" s="274"/>
      <c r="X100" s="274"/>
      <c r="Y100" s="274"/>
      <c r="Z100" s="274"/>
      <c r="AA100" s="274"/>
      <c r="AB100" s="274"/>
    </row>
    <row r="101" spans="1:34" s="169" customFormat="1" ht="12" x14ac:dyDescent="0.3">
      <c r="A101" s="277" t="s">
        <v>809</v>
      </c>
      <c r="B101" s="230">
        <v>2840.16129032258</v>
      </c>
      <c r="C101" s="276">
        <v>2850.2333333333299</v>
      </c>
      <c r="D101" s="276">
        <v>3002.8064516129002</v>
      </c>
      <c r="E101" s="276">
        <v>3183.7096774193501</v>
      </c>
      <c r="F101" s="276">
        <v>3343.06896551724</v>
      </c>
      <c r="G101" s="276">
        <v>3498.9677419354798</v>
      </c>
      <c r="H101" s="276">
        <v>3797.6666666666702</v>
      </c>
      <c r="I101" s="276">
        <v>4049.16129032258</v>
      </c>
      <c r="J101" s="276">
        <v>4214.9333333333298</v>
      </c>
      <c r="K101" s="276">
        <v>4484.9032258064499</v>
      </c>
      <c r="L101" s="276">
        <v>4592.7419354838703</v>
      </c>
      <c r="M101" s="276">
        <v>4777.9333333333298</v>
      </c>
      <c r="N101" s="276">
        <v>3719.6666666666702</v>
      </c>
      <c r="O101" s="178"/>
      <c r="P101" s="271"/>
      <c r="Q101" s="271"/>
      <c r="R101" s="196"/>
      <c r="S101" s="271"/>
      <c r="T101" s="271"/>
      <c r="U101" s="271"/>
      <c r="V101" s="272"/>
      <c r="W101" s="274"/>
      <c r="X101" s="274"/>
      <c r="Y101" s="274"/>
      <c r="Z101" s="274"/>
      <c r="AA101" s="274"/>
      <c r="AB101" s="274"/>
    </row>
    <row r="102" spans="1:34" s="169" customFormat="1" ht="12" x14ac:dyDescent="0.3">
      <c r="A102" s="277" t="s">
        <v>811</v>
      </c>
      <c r="B102" s="230">
        <v>26924.774193548401</v>
      </c>
      <c r="C102" s="276">
        <v>27261.166666666701</v>
      </c>
      <c r="D102" s="276">
        <v>24529.7096774194</v>
      </c>
      <c r="E102" s="276">
        <v>25422.483870967699</v>
      </c>
      <c r="F102" s="276">
        <v>25869.275862069</v>
      </c>
      <c r="G102" s="276">
        <v>24888.451612903202</v>
      </c>
      <c r="H102" s="276">
        <v>21047.4</v>
      </c>
      <c r="I102" s="276">
        <v>22785.516129032301</v>
      </c>
      <c r="J102" s="276">
        <v>23525.133333333299</v>
      </c>
      <c r="K102" s="276">
        <v>21972.0967741936</v>
      </c>
      <c r="L102" s="276">
        <v>21482.419354838701</v>
      </c>
      <c r="M102" s="276">
        <v>22810.1</v>
      </c>
      <c r="N102" s="276">
        <v>24037.409836065599</v>
      </c>
      <c r="O102" s="178"/>
      <c r="P102" s="271"/>
      <c r="Q102" s="271"/>
      <c r="R102" s="196"/>
      <c r="S102" s="196"/>
      <c r="T102" s="271"/>
      <c r="U102" s="271"/>
      <c r="V102" s="272"/>
      <c r="W102" s="274"/>
      <c r="X102" s="274"/>
      <c r="Y102" s="274"/>
      <c r="Z102" s="274"/>
      <c r="AA102" s="274"/>
      <c r="AB102" s="274"/>
    </row>
    <row r="103" spans="1:34" s="169" customFormat="1" ht="12" x14ac:dyDescent="0.3">
      <c r="A103" s="233"/>
      <c r="F103" s="167"/>
      <c r="G103" s="167"/>
      <c r="H103" s="167"/>
      <c r="I103" s="167"/>
      <c r="J103" s="167"/>
      <c r="K103" s="167"/>
      <c r="L103" s="178"/>
      <c r="M103" s="178"/>
      <c r="N103" s="178"/>
      <c r="O103" s="178"/>
      <c r="P103" s="271"/>
      <c r="Q103" s="271"/>
      <c r="R103" s="271"/>
      <c r="S103" s="196"/>
      <c r="T103" s="271"/>
      <c r="U103" s="271"/>
      <c r="V103" s="272"/>
      <c r="W103" s="274"/>
      <c r="X103" s="274"/>
      <c r="Y103" s="274"/>
      <c r="Z103" s="274"/>
      <c r="AA103" s="274"/>
      <c r="AB103" s="274"/>
    </row>
    <row r="104" spans="1:34" s="169" customFormat="1" ht="12" customHeight="1" x14ac:dyDescent="0.3">
      <c r="A104" s="381"/>
      <c r="B104" s="382"/>
      <c r="C104" s="382"/>
      <c r="D104" s="382"/>
      <c r="E104" s="382"/>
      <c r="F104" s="382"/>
      <c r="G104" s="382"/>
      <c r="H104" s="382"/>
      <c r="I104" s="382"/>
      <c r="J104" s="382"/>
      <c r="K104" s="382"/>
      <c r="L104" s="382"/>
      <c r="M104" s="382"/>
      <c r="N104" s="382"/>
      <c r="O104" s="382"/>
      <c r="P104" s="382"/>
      <c r="Q104" s="382"/>
      <c r="R104" s="382"/>
      <c r="S104" s="382"/>
      <c r="T104" s="382"/>
      <c r="U104" s="382"/>
      <c r="V104" s="383"/>
    </row>
    <row r="105" spans="1:34" s="169" customFormat="1" ht="12" x14ac:dyDescent="0.3">
      <c r="A105" s="233"/>
      <c r="F105" s="167"/>
      <c r="G105" s="167"/>
      <c r="H105" s="167"/>
      <c r="I105" s="167"/>
      <c r="J105" s="167"/>
      <c r="K105" s="167"/>
      <c r="L105" s="178"/>
      <c r="M105" s="178"/>
      <c r="N105" s="178"/>
      <c r="O105" s="178"/>
      <c r="P105" s="178"/>
      <c r="Q105" s="178"/>
      <c r="R105" s="178"/>
      <c r="S105" s="178"/>
      <c r="T105" s="178"/>
      <c r="U105" s="178"/>
      <c r="V105" s="232"/>
      <c r="AA105" s="214"/>
      <c r="AB105" s="214"/>
      <c r="AC105" s="214"/>
      <c r="AD105" s="214"/>
      <c r="AE105" s="214"/>
      <c r="AF105" s="214"/>
      <c r="AG105" s="214"/>
    </row>
    <row r="106" spans="1:34" s="169" customFormat="1" ht="24.75" customHeight="1" x14ac:dyDescent="0.3">
      <c r="A106" s="393" t="s">
        <v>834</v>
      </c>
      <c r="B106" s="394"/>
      <c r="C106" s="394"/>
      <c r="D106" s="394"/>
      <c r="E106" s="394"/>
      <c r="F106" s="394"/>
      <c r="G106" s="394"/>
      <c r="H106" s="394"/>
      <c r="I106" s="394"/>
      <c r="J106" s="394"/>
      <c r="K106" s="394"/>
      <c r="L106" s="394"/>
      <c r="M106" s="394"/>
      <c r="N106" s="394"/>
      <c r="O106" s="178"/>
      <c r="P106" s="178"/>
      <c r="Q106" s="246"/>
      <c r="R106" s="246"/>
      <c r="S106" s="246"/>
      <c r="T106" s="246"/>
      <c r="U106" s="246"/>
      <c r="V106" s="265"/>
      <c r="W106" s="214"/>
      <c r="X106" s="214"/>
      <c r="Y106" s="214"/>
      <c r="Z106" s="214"/>
      <c r="AA106" s="214"/>
      <c r="AB106" s="214"/>
    </row>
    <row r="107" spans="1:34" s="169" customFormat="1" ht="12" x14ac:dyDescent="0.3">
      <c r="A107" s="186" t="s">
        <v>795</v>
      </c>
      <c r="B107" s="186" t="s">
        <v>796</v>
      </c>
      <c r="C107" s="186" t="s">
        <v>797</v>
      </c>
      <c r="D107" s="186" t="s">
        <v>798</v>
      </c>
      <c r="E107" s="186" t="s">
        <v>799</v>
      </c>
      <c r="F107" s="186" t="s">
        <v>800</v>
      </c>
      <c r="G107" s="186" t="s">
        <v>801</v>
      </c>
      <c r="H107" s="186" t="s">
        <v>802</v>
      </c>
      <c r="I107" s="186" t="s">
        <v>803</v>
      </c>
      <c r="J107" s="186" t="s">
        <v>804</v>
      </c>
      <c r="K107" s="186" t="s">
        <v>805</v>
      </c>
      <c r="L107" s="186" t="s">
        <v>806</v>
      </c>
      <c r="M107" s="186" t="s">
        <v>807</v>
      </c>
      <c r="N107" s="186" t="s">
        <v>830</v>
      </c>
      <c r="O107" s="178"/>
      <c r="P107" s="246"/>
      <c r="Q107" s="246"/>
      <c r="R107" s="246"/>
      <c r="S107" s="246"/>
      <c r="T107" s="246"/>
      <c r="U107" s="246"/>
      <c r="V107" s="265"/>
      <c r="W107" s="214"/>
      <c r="X107" s="214"/>
      <c r="Y107" s="214"/>
      <c r="Z107" s="214"/>
      <c r="AA107" s="214"/>
      <c r="AB107" s="214"/>
      <c r="AC107" s="274"/>
      <c r="AD107" s="274"/>
      <c r="AE107" s="274"/>
      <c r="AF107" s="274"/>
      <c r="AG107" s="274"/>
      <c r="AH107" s="274"/>
    </row>
    <row r="108" spans="1:34" s="169" customFormat="1" ht="12.75" customHeight="1" x14ac:dyDescent="0.3">
      <c r="A108" s="266" t="s">
        <v>831</v>
      </c>
      <c r="B108" s="280">
        <v>44.5627360171001</v>
      </c>
      <c r="C108" s="281">
        <v>49.978888566453897</v>
      </c>
      <c r="D108" s="282">
        <v>54.442070309680197</v>
      </c>
      <c r="E108" s="281">
        <v>58.344036009002302</v>
      </c>
      <c r="F108" s="282">
        <v>44.907481898632298</v>
      </c>
      <c r="G108" s="281">
        <v>46.842553668516302</v>
      </c>
      <c r="H108" s="281">
        <v>51.2314216238657</v>
      </c>
      <c r="I108" s="282">
        <v>46.652665245202598</v>
      </c>
      <c r="J108" s="281">
        <v>42.607036783184803</v>
      </c>
      <c r="K108" s="282">
        <v>42.844832489619499</v>
      </c>
      <c r="L108" s="282">
        <v>44.176452391264</v>
      </c>
      <c r="M108" s="281">
        <v>44.180722000295901</v>
      </c>
      <c r="N108" s="282">
        <v>47.293891537702002</v>
      </c>
      <c r="O108" s="178"/>
      <c r="P108" s="178"/>
      <c r="Q108" s="246"/>
      <c r="R108" s="246"/>
      <c r="S108" s="246"/>
      <c r="T108" s="246"/>
      <c r="U108" s="246"/>
      <c r="V108" s="265"/>
      <c r="W108" s="214"/>
      <c r="X108" s="214"/>
      <c r="Y108" s="214"/>
      <c r="Z108" s="214"/>
      <c r="AA108" s="214"/>
      <c r="AB108" s="214"/>
      <c r="AC108" s="274"/>
      <c r="AD108" s="274"/>
      <c r="AE108" s="274"/>
      <c r="AF108" s="274"/>
      <c r="AG108" s="274"/>
      <c r="AH108" s="274"/>
    </row>
    <row r="109" spans="1:34" s="169" customFormat="1" ht="12" x14ac:dyDescent="0.3">
      <c r="A109" s="275" t="s">
        <v>808</v>
      </c>
      <c r="B109" s="283">
        <v>40.493630573248403</v>
      </c>
      <c r="C109" s="284">
        <v>43.850050658561301</v>
      </c>
      <c r="D109" s="284">
        <v>50.984790874524698</v>
      </c>
      <c r="E109" s="284">
        <v>45.584456780333099</v>
      </c>
      <c r="F109" s="284">
        <v>45.1643035863219</v>
      </c>
      <c r="G109" s="284">
        <v>44.925764192139702</v>
      </c>
      <c r="H109" s="284">
        <v>44.7417004048583</v>
      </c>
      <c r="I109" s="284">
        <v>44.838785046729001</v>
      </c>
      <c r="J109" s="284">
        <v>40.205233033524102</v>
      </c>
      <c r="K109" s="284">
        <v>44.668085106383003</v>
      </c>
      <c r="L109" s="284">
        <v>37.723830734966597</v>
      </c>
      <c r="M109" s="284">
        <v>47.044444444444402</v>
      </c>
      <c r="N109" s="284">
        <v>44.1044007155635</v>
      </c>
      <c r="O109" s="178"/>
      <c r="P109" s="178"/>
      <c r="Q109" s="178"/>
      <c r="R109" s="246"/>
      <c r="S109" s="246"/>
      <c r="T109" s="246"/>
      <c r="U109" s="246"/>
      <c r="V109" s="265"/>
      <c r="W109" s="214"/>
      <c r="X109" s="214"/>
      <c r="Y109" s="214"/>
      <c r="Z109" s="214"/>
      <c r="AA109" s="274"/>
      <c r="AB109" s="274"/>
      <c r="AC109" s="215"/>
      <c r="AD109" s="274"/>
      <c r="AE109" s="274"/>
      <c r="AF109" s="274"/>
      <c r="AH109" s="274"/>
    </row>
    <row r="110" spans="1:34" s="169" customFormat="1" ht="12" x14ac:dyDescent="0.3">
      <c r="A110" s="277" t="s">
        <v>809</v>
      </c>
      <c r="B110" s="283">
        <v>60.159638554216897</v>
      </c>
      <c r="C110" s="284">
        <v>55.472560975609802</v>
      </c>
      <c r="D110" s="284">
        <v>61.661631419939603</v>
      </c>
      <c r="E110" s="284">
        <v>63.933717579250697</v>
      </c>
      <c r="F110" s="284">
        <v>58.897790055248599</v>
      </c>
      <c r="G110" s="284">
        <v>45.938856015779102</v>
      </c>
      <c r="H110" s="284">
        <v>60.5608108108108</v>
      </c>
      <c r="I110" s="284">
        <v>55.0667976424361</v>
      </c>
      <c r="J110" s="284">
        <v>50.849658314350798</v>
      </c>
      <c r="K110" s="284">
        <v>44.234086242299803</v>
      </c>
      <c r="L110" s="284">
        <v>55.761692650334098</v>
      </c>
      <c r="M110" s="284">
        <v>58.0686813186813</v>
      </c>
      <c r="N110" s="284">
        <v>55.181057358644601</v>
      </c>
      <c r="O110" s="178"/>
      <c r="P110" s="178"/>
      <c r="Q110" s="246"/>
      <c r="R110" s="246"/>
      <c r="S110" s="246"/>
      <c r="T110" s="246"/>
      <c r="U110" s="246"/>
      <c r="V110" s="265"/>
      <c r="W110" s="214"/>
      <c r="X110" s="214"/>
      <c r="AA110" s="274"/>
      <c r="AB110" s="274"/>
      <c r="AC110" s="274"/>
      <c r="AD110" s="274"/>
      <c r="AE110" s="274"/>
      <c r="AF110" s="274"/>
      <c r="AG110" s="274"/>
      <c r="AH110" s="274"/>
    </row>
    <row r="111" spans="1:34" s="169" customFormat="1" ht="12" x14ac:dyDescent="0.3">
      <c r="A111" s="277" t="s">
        <v>811</v>
      </c>
      <c r="B111" s="283">
        <v>44.457330930177903</v>
      </c>
      <c r="C111" s="284">
        <v>50.319512390729003</v>
      </c>
      <c r="D111" s="284">
        <v>54.542101042501997</v>
      </c>
      <c r="E111" s="284">
        <v>59.551185804470201</v>
      </c>
      <c r="F111" s="284">
        <v>44.539457459925998</v>
      </c>
      <c r="G111" s="284">
        <v>47.0064241151399</v>
      </c>
      <c r="H111" s="284">
        <v>51.486497167698602</v>
      </c>
      <c r="I111" s="284">
        <v>46.537513997760399</v>
      </c>
      <c r="J111" s="284">
        <v>42.564054019941899</v>
      </c>
      <c r="K111" s="284">
        <v>42.667755512280898</v>
      </c>
      <c r="L111" s="284">
        <v>44.419363819864998</v>
      </c>
      <c r="M111" s="284">
        <v>43.492642779948497</v>
      </c>
      <c r="N111" s="284">
        <v>47.328690644444301</v>
      </c>
      <c r="O111" s="178"/>
      <c r="P111" s="246"/>
      <c r="Q111" s="246"/>
      <c r="R111" s="246"/>
      <c r="S111" s="246"/>
      <c r="T111" s="246"/>
      <c r="U111" s="246"/>
      <c r="V111" s="265"/>
      <c r="W111" s="214"/>
      <c r="X111" s="214"/>
      <c r="Y111" s="214"/>
      <c r="Z111" s="214"/>
    </row>
    <row r="112" spans="1:34" s="169" customFormat="1" ht="12" x14ac:dyDescent="0.3">
      <c r="A112" s="266" t="s">
        <v>832</v>
      </c>
      <c r="B112" s="280">
        <v>43.474156972463597</v>
      </c>
      <c r="C112" s="281">
        <v>42.823961262105598</v>
      </c>
      <c r="D112" s="282">
        <v>39.743589743589702</v>
      </c>
      <c r="E112" s="281">
        <v>49.7980535279805</v>
      </c>
      <c r="F112" s="282">
        <v>43.577319587628899</v>
      </c>
      <c r="G112" s="281">
        <v>42.242672119972703</v>
      </c>
      <c r="H112" s="281">
        <v>46.158263123784799</v>
      </c>
      <c r="I112" s="282">
        <v>45.696489517308599</v>
      </c>
      <c r="J112" s="281">
        <v>47.9465485207946</v>
      </c>
      <c r="K112" s="282">
        <v>49.384355069634303</v>
      </c>
      <c r="L112" s="282">
        <v>49.283613973360097</v>
      </c>
      <c r="M112" s="281">
        <v>51.3246805648958</v>
      </c>
      <c r="N112" s="282">
        <v>46.0445575919547</v>
      </c>
      <c r="O112" s="178"/>
      <c r="P112" s="246"/>
      <c r="Q112" s="246"/>
      <c r="R112" s="271"/>
      <c r="S112" s="271"/>
      <c r="T112" s="271"/>
      <c r="U112" s="271"/>
      <c r="V112" s="232"/>
      <c r="Z112" s="214"/>
      <c r="AA112" s="214"/>
      <c r="AB112" s="214"/>
      <c r="AC112" s="214"/>
      <c r="AD112" s="214"/>
      <c r="AE112" s="214"/>
      <c r="AF112" s="214"/>
    </row>
    <row r="113" spans="1:33" s="169" customFormat="1" ht="12" x14ac:dyDescent="0.3">
      <c r="A113" s="275" t="s">
        <v>808</v>
      </c>
      <c r="B113" s="283">
        <v>47.407990867579898</v>
      </c>
      <c r="C113" s="284">
        <v>49.271794871794903</v>
      </c>
      <c r="D113" s="284">
        <v>50.193833712408399</v>
      </c>
      <c r="E113" s="284">
        <v>54.167020523708402</v>
      </c>
      <c r="F113" s="284">
        <v>46.826429536244902</v>
      </c>
      <c r="G113" s="284">
        <v>44.8983516483516</v>
      </c>
      <c r="H113" s="284">
        <v>49.352261204623801</v>
      </c>
      <c r="I113" s="284">
        <v>49.594653037153499</v>
      </c>
      <c r="J113" s="284">
        <v>49.876671956472499</v>
      </c>
      <c r="K113" s="284">
        <v>50.9563838223632</v>
      </c>
      <c r="L113" s="284">
        <v>51.996223414828101</v>
      </c>
      <c r="M113" s="284">
        <v>54.296406549011301</v>
      </c>
      <c r="N113" s="284">
        <v>49.911556346726698</v>
      </c>
      <c r="O113" s="178"/>
      <c r="P113" s="246"/>
      <c r="Q113" s="246"/>
      <c r="R113" s="246"/>
      <c r="S113" s="246"/>
      <c r="T113" s="246"/>
      <c r="U113" s="271"/>
      <c r="V113" s="265"/>
      <c r="W113" s="214"/>
      <c r="X113" s="214"/>
      <c r="Y113" s="214"/>
      <c r="Z113" s="214"/>
      <c r="AA113" s="214"/>
      <c r="AB113" s="214"/>
      <c r="AC113" s="214"/>
    </row>
    <row r="114" spans="1:33" s="169" customFormat="1" ht="12" customHeight="1" x14ac:dyDescent="0.3">
      <c r="A114" s="277" t="s">
        <v>809</v>
      </c>
      <c r="B114" s="283">
        <v>50.737334372564298</v>
      </c>
      <c r="C114" s="284">
        <v>43.3117744610282</v>
      </c>
      <c r="D114" s="284">
        <v>46.518181818181802</v>
      </c>
      <c r="E114" s="284">
        <v>52.1380126182965</v>
      </c>
      <c r="F114" s="284">
        <v>44.301784328937202</v>
      </c>
      <c r="G114" s="284">
        <v>42.799254195152301</v>
      </c>
      <c r="H114" s="284">
        <v>45.645121951219501</v>
      </c>
      <c r="I114" s="284">
        <v>41.355249745157998</v>
      </c>
      <c r="J114" s="284">
        <v>45.923302107728297</v>
      </c>
      <c r="K114" s="284">
        <v>50.422680412371101</v>
      </c>
      <c r="L114" s="284">
        <v>47.381264637002303</v>
      </c>
      <c r="M114" s="284">
        <v>48.8888344760039</v>
      </c>
      <c r="N114" s="284">
        <v>46.577233654597499</v>
      </c>
      <c r="O114" s="178"/>
      <c r="P114" s="246"/>
      <c r="Q114" s="246"/>
      <c r="R114" s="271"/>
      <c r="S114" s="271"/>
      <c r="T114" s="271"/>
      <c r="U114" s="271"/>
      <c r="V114" s="265"/>
      <c r="W114" s="214"/>
      <c r="X114" s="214"/>
      <c r="Y114" s="214"/>
      <c r="Z114" s="214"/>
      <c r="AA114" s="214"/>
      <c r="AB114" s="214"/>
    </row>
    <row r="115" spans="1:33" s="169" customFormat="1" ht="12" x14ac:dyDescent="0.3">
      <c r="A115" s="277" t="s">
        <v>811</v>
      </c>
      <c r="B115" s="283">
        <v>19.937943262411299</v>
      </c>
      <c r="C115" s="284">
        <v>18.3079019073569</v>
      </c>
      <c r="D115" s="284">
        <v>13.003777657852099</v>
      </c>
      <c r="E115" s="284">
        <v>29.697848456501401</v>
      </c>
      <c r="F115" s="284">
        <v>27.603950103950101</v>
      </c>
      <c r="G115" s="284">
        <v>28.699195171026201</v>
      </c>
      <c r="H115" s="284">
        <v>33.126748251748303</v>
      </c>
      <c r="I115" s="284">
        <v>35.902164502164503</v>
      </c>
      <c r="J115" s="284">
        <v>42.185649202733501</v>
      </c>
      <c r="K115" s="284">
        <v>37.018844221105503</v>
      </c>
      <c r="L115" s="284">
        <v>37.1805555555556</v>
      </c>
      <c r="M115" s="284">
        <v>38.278260869565202</v>
      </c>
      <c r="N115" s="284">
        <v>28.2837923897469</v>
      </c>
      <c r="O115" s="178"/>
      <c r="P115" s="246"/>
      <c r="Q115" s="246"/>
      <c r="R115" s="246"/>
      <c r="S115" s="246"/>
      <c r="T115" s="246"/>
      <c r="U115" s="246"/>
      <c r="V115" s="265"/>
      <c r="W115" s="214"/>
      <c r="X115" s="214"/>
      <c r="Y115" s="214"/>
      <c r="Z115" s="214"/>
      <c r="AA115" s="214"/>
      <c r="AB115" s="214"/>
    </row>
    <row r="116" spans="1:33" s="169" customFormat="1" ht="12" x14ac:dyDescent="0.3">
      <c r="A116" s="266" t="s">
        <v>833</v>
      </c>
      <c r="B116" s="280">
        <v>44.2077691347354</v>
      </c>
      <c r="C116" s="281">
        <v>47.709699791935002</v>
      </c>
      <c r="D116" s="282">
        <v>49.498682508503798</v>
      </c>
      <c r="E116" s="281">
        <v>55.520847985532001</v>
      </c>
      <c r="F116" s="282">
        <v>44.517897776999803</v>
      </c>
      <c r="G116" s="281">
        <v>45.5023832221163</v>
      </c>
      <c r="H116" s="281">
        <v>49.6388346354167</v>
      </c>
      <c r="I116" s="282">
        <v>46.361741581367802</v>
      </c>
      <c r="J116" s="281">
        <v>44.131646602734101</v>
      </c>
      <c r="K116" s="282">
        <v>44.833557631412297</v>
      </c>
      <c r="L116" s="282">
        <v>45.861407072675298</v>
      </c>
      <c r="M116" s="281">
        <v>46.715697036223901</v>
      </c>
      <c r="N116" s="282">
        <v>46.901231707228803</v>
      </c>
      <c r="O116" s="178"/>
      <c r="P116" s="178"/>
      <c r="Q116" s="178"/>
      <c r="R116" s="178"/>
      <c r="S116" s="178"/>
      <c r="T116" s="178"/>
      <c r="U116" s="178"/>
      <c r="V116" s="232"/>
    </row>
    <row r="117" spans="1:33" s="169" customFormat="1" ht="12" x14ac:dyDescent="0.3">
      <c r="A117" s="275" t="s">
        <v>808</v>
      </c>
      <c r="B117" s="283">
        <v>46.1841413002631</v>
      </c>
      <c r="C117" s="284">
        <v>48.218811491538801</v>
      </c>
      <c r="D117" s="284">
        <v>50.359952086244803</v>
      </c>
      <c r="E117" s="284">
        <v>52.1992727272727</v>
      </c>
      <c r="F117" s="284">
        <v>46.473143059741197</v>
      </c>
      <c r="G117" s="284">
        <v>44.9036923600476</v>
      </c>
      <c r="H117" s="284">
        <v>48.428803113850101</v>
      </c>
      <c r="I117" s="284">
        <v>48.636163867524701</v>
      </c>
      <c r="J117" s="284">
        <v>47.777245296414598</v>
      </c>
      <c r="K117" s="284">
        <v>49.768290721981003</v>
      </c>
      <c r="L117" s="284">
        <v>48.981969269363397</v>
      </c>
      <c r="M117" s="284">
        <v>52.896533973918999</v>
      </c>
      <c r="N117" s="284">
        <v>48.735856983499197</v>
      </c>
      <c r="O117" s="178"/>
      <c r="P117" s="178"/>
      <c r="Q117" s="178"/>
      <c r="R117" s="178"/>
      <c r="S117" s="178"/>
      <c r="T117" s="178"/>
      <c r="U117" s="178"/>
      <c r="V117" s="232"/>
    </row>
    <row r="118" spans="1:33" s="169" customFormat="1" ht="12" x14ac:dyDescent="0.3">
      <c r="A118" s="277" t="s">
        <v>809</v>
      </c>
      <c r="B118" s="283">
        <v>52.6743034055728</v>
      </c>
      <c r="C118" s="284">
        <v>45.9119947848761</v>
      </c>
      <c r="D118" s="284">
        <v>49.770927968851403</v>
      </c>
      <c r="E118" s="284">
        <v>54.672445820433403</v>
      </c>
      <c r="F118" s="284">
        <v>47.502119927316798</v>
      </c>
      <c r="G118" s="284">
        <v>43.551512287334603</v>
      </c>
      <c r="H118" s="284">
        <v>48.822936660268702</v>
      </c>
      <c r="I118" s="284">
        <v>44.179684338324599</v>
      </c>
      <c r="J118" s="284">
        <v>46.9306008383791</v>
      </c>
      <c r="K118" s="284">
        <v>49.129184549356196</v>
      </c>
      <c r="L118" s="284">
        <v>48.837461300309599</v>
      </c>
      <c r="M118" s="284">
        <v>50.277639235245204</v>
      </c>
      <c r="N118" s="284">
        <v>48.3266373370964</v>
      </c>
      <c r="O118" s="178"/>
      <c r="P118" s="178"/>
      <c r="Q118" s="178"/>
      <c r="R118" s="178"/>
      <c r="S118" s="178"/>
      <c r="T118" s="178"/>
      <c r="U118" s="178"/>
      <c r="V118" s="232"/>
    </row>
    <row r="119" spans="1:33" s="169" customFormat="1" ht="12" x14ac:dyDescent="0.3">
      <c r="A119" s="277" t="s">
        <v>811</v>
      </c>
      <c r="B119" s="283">
        <v>42.4659802721578</v>
      </c>
      <c r="C119" s="284">
        <v>47.7222549742078</v>
      </c>
      <c r="D119" s="284">
        <v>49.168191021434097</v>
      </c>
      <c r="E119" s="284">
        <v>57.056211398639697</v>
      </c>
      <c r="F119" s="284">
        <v>43.4924164524422</v>
      </c>
      <c r="G119" s="284">
        <v>45.947389862073003</v>
      </c>
      <c r="H119" s="284">
        <v>50.199987749601902</v>
      </c>
      <c r="I119" s="284">
        <v>45.859673325240003</v>
      </c>
      <c r="J119" s="284">
        <v>42.544187993302998</v>
      </c>
      <c r="K119" s="284">
        <v>42.398743643434003</v>
      </c>
      <c r="L119" s="284">
        <v>44.041163665149398</v>
      </c>
      <c r="M119" s="284">
        <v>43.209764918625702</v>
      </c>
      <c r="N119" s="284">
        <v>46.021935645970899</v>
      </c>
      <c r="O119" s="178"/>
      <c r="P119" s="178"/>
      <c r="Q119" s="178"/>
      <c r="R119" s="178"/>
      <c r="S119" s="178"/>
      <c r="T119" s="178"/>
      <c r="U119" s="178"/>
      <c r="V119" s="232"/>
    </row>
    <row r="120" spans="1:33" s="169" customFormat="1" ht="12" x14ac:dyDescent="0.3">
      <c r="A120" s="233"/>
      <c r="F120" s="167"/>
      <c r="G120" s="167"/>
      <c r="H120" s="167"/>
      <c r="I120" s="167"/>
      <c r="J120" s="167"/>
      <c r="K120" s="167"/>
      <c r="L120" s="178"/>
      <c r="M120" s="178"/>
      <c r="N120" s="178"/>
      <c r="O120" s="178"/>
      <c r="P120" s="178"/>
      <c r="Q120" s="178"/>
      <c r="R120" s="178"/>
      <c r="S120" s="178"/>
      <c r="T120" s="178"/>
      <c r="U120" s="178"/>
      <c r="V120" s="232"/>
    </row>
    <row r="121" spans="1:33" s="169" customFormat="1" ht="12" x14ac:dyDescent="0.3">
      <c r="A121" s="381"/>
      <c r="B121" s="382"/>
      <c r="C121" s="382"/>
      <c r="D121" s="382"/>
      <c r="E121" s="382"/>
      <c r="F121" s="382"/>
      <c r="G121" s="382"/>
      <c r="H121" s="382"/>
      <c r="I121" s="382"/>
      <c r="J121" s="382"/>
      <c r="K121" s="382"/>
      <c r="L121" s="382"/>
      <c r="M121" s="382"/>
      <c r="N121" s="382"/>
      <c r="O121" s="382"/>
      <c r="P121" s="382"/>
      <c r="Q121" s="382"/>
      <c r="R121" s="382"/>
      <c r="S121" s="382"/>
      <c r="T121" s="382"/>
      <c r="U121" s="382"/>
      <c r="V121" s="383"/>
    </row>
    <row r="122" spans="1:33" s="169" customFormat="1" ht="12" x14ac:dyDescent="0.3">
      <c r="A122" s="233"/>
      <c r="F122" s="167"/>
      <c r="G122" s="167"/>
      <c r="H122" s="167"/>
      <c r="I122" s="167"/>
      <c r="J122" s="167"/>
      <c r="K122" s="167"/>
      <c r="L122" s="178"/>
      <c r="M122" s="178"/>
      <c r="N122" s="178"/>
      <c r="O122" s="178"/>
      <c r="P122" s="178"/>
      <c r="Q122" s="178"/>
      <c r="R122" s="178"/>
      <c r="S122" s="246"/>
      <c r="T122" s="246"/>
      <c r="U122" s="246"/>
      <c r="V122" s="265"/>
    </row>
    <row r="123" spans="1:33" s="167" customFormat="1" ht="24.75" customHeight="1" x14ac:dyDescent="0.3">
      <c r="A123" s="384" t="s">
        <v>835</v>
      </c>
      <c r="B123" s="385"/>
      <c r="C123" s="385"/>
      <c r="D123" s="385"/>
      <c r="E123" s="385"/>
      <c r="F123" s="385"/>
      <c r="G123" s="385"/>
      <c r="H123" s="385"/>
      <c r="I123" s="385"/>
      <c r="J123" s="385"/>
      <c r="K123" s="385"/>
      <c r="L123" s="385"/>
      <c r="M123" s="385"/>
      <c r="N123" s="385"/>
      <c r="O123" s="178"/>
      <c r="P123" s="246"/>
      <c r="Q123" s="246"/>
      <c r="R123" s="246"/>
      <c r="S123" s="246"/>
      <c r="T123" s="246"/>
      <c r="U123" s="246"/>
      <c r="V123" s="265"/>
      <c r="W123" s="238"/>
      <c r="X123" s="238"/>
      <c r="Y123" s="238"/>
      <c r="Z123" s="238"/>
      <c r="AA123" s="238"/>
      <c r="AB123" s="238"/>
    </row>
    <row r="124" spans="1:33" s="169" customFormat="1" ht="12" x14ac:dyDescent="0.3">
      <c r="A124" s="185" t="s">
        <v>815</v>
      </c>
      <c r="B124" s="186" t="s">
        <v>796</v>
      </c>
      <c r="C124" s="186" t="s">
        <v>797</v>
      </c>
      <c r="D124" s="186" t="s">
        <v>798</v>
      </c>
      <c r="E124" s="186" t="s">
        <v>799</v>
      </c>
      <c r="F124" s="186" t="s">
        <v>800</v>
      </c>
      <c r="G124" s="186" t="s">
        <v>801</v>
      </c>
      <c r="H124" s="186" t="s">
        <v>802</v>
      </c>
      <c r="I124" s="186" t="s">
        <v>803</v>
      </c>
      <c r="J124" s="186" t="s">
        <v>804</v>
      </c>
      <c r="K124" s="186" t="s">
        <v>805</v>
      </c>
      <c r="L124" s="186" t="s">
        <v>806</v>
      </c>
      <c r="M124" s="186" t="s">
        <v>807</v>
      </c>
      <c r="N124" s="186" t="s">
        <v>830</v>
      </c>
      <c r="O124" s="178"/>
      <c r="P124" s="271"/>
      <c r="Q124" s="246"/>
      <c r="R124" s="246"/>
      <c r="S124" s="246"/>
      <c r="T124" s="246"/>
      <c r="U124" s="246"/>
      <c r="V124" s="265"/>
      <c r="W124" s="214"/>
      <c r="X124" s="214"/>
      <c r="Y124" s="214"/>
      <c r="Z124" s="214"/>
      <c r="AA124" s="214"/>
      <c r="AB124" s="214"/>
      <c r="AC124" s="214"/>
      <c r="AD124" s="214"/>
      <c r="AE124" s="214"/>
      <c r="AF124" s="214"/>
    </row>
    <row r="125" spans="1:33" s="169" customFormat="1" ht="12.75" customHeight="1" thickBot="1" x14ac:dyDescent="0.35">
      <c r="A125" s="191" t="s">
        <v>738</v>
      </c>
      <c r="B125" s="267">
        <v>38522.2903225806</v>
      </c>
      <c r="C125" s="268">
        <v>39200.566666666702</v>
      </c>
      <c r="D125" s="269">
        <v>37005.7096774194</v>
      </c>
      <c r="E125" s="268">
        <v>38194.322580645203</v>
      </c>
      <c r="F125" s="269">
        <v>39079.551724137898</v>
      </c>
      <c r="G125" s="268">
        <v>38371.774193548401</v>
      </c>
      <c r="H125" s="268">
        <v>35069.066666666702</v>
      </c>
      <c r="I125" s="269">
        <v>37221.903225806498</v>
      </c>
      <c r="J125" s="268">
        <v>38264.966666666704</v>
      </c>
      <c r="K125" s="269">
        <v>37160.7419354839</v>
      </c>
      <c r="L125" s="269">
        <v>36663.483870967699</v>
      </c>
      <c r="M125" s="268">
        <v>37982.933333333298</v>
      </c>
      <c r="N125" s="267">
        <v>37721.803278688501</v>
      </c>
      <c r="O125" s="178"/>
      <c r="P125" s="271"/>
      <c r="Q125" s="271"/>
      <c r="R125" s="271"/>
      <c r="S125" s="271"/>
      <c r="T125" s="196"/>
      <c r="U125" s="271"/>
      <c r="V125" s="272"/>
      <c r="W125" s="274"/>
      <c r="X125" s="274"/>
      <c r="Y125" s="274"/>
      <c r="Z125" s="274"/>
      <c r="AA125" s="274"/>
      <c r="AB125" s="274"/>
    </row>
    <row r="126" spans="1:33" s="169" customFormat="1" ht="12.5" thickTop="1" x14ac:dyDescent="0.3">
      <c r="A126" s="202" t="s">
        <v>781</v>
      </c>
      <c r="B126" s="230">
        <v>38522.2903225806</v>
      </c>
      <c r="C126" s="276">
        <v>39200.566666666702</v>
      </c>
      <c r="D126" s="276">
        <v>37005.7096774194</v>
      </c>
      <c r="E126" s="276">
        <v>38194.322580645203</v>
      </c>
      <c r="F126" s="276">
        <v>39079.551724137898</v>
      </c>
      <c r="G126" s="276">
        <v>38371.774193548401</v>
      </c>
      <c r="H126" s="276">
        <v>35069.066666666702</v>
      </c>
      <c r="I126" s="276">
        <v>37221.903225806498</v>
      </c>
      <c r="J126" s="276">
        <v>38264.966666666704</v>
      </c>
      <c r="K126" s="276">
        <v>37160.7419354839</v>
      </c>
      <c r="L126" s="276">
        <v>36663.483870967699</v>
      </c>
      <c r="M126" s="276">
        <v>37982.933333333298</v>
      </c>
      <c r="N126" s="230">
        <v>37721.803278688501</v>
      </c>
      <c r="O126" s="178"/>
      <c r="P126" s="271"/>
      <c r="Q126" s="271"/>
      <c r="R126" s="271"/>
      <c r="S126" s="271"/>
      <c r="T126" s="271"/>
      <c r="U126" s="271"/>
      <c r="V126" s="272"/>
      <c r="W126" s="274"/>
      <c r="X126" s="274"/>
      <c r="Y126" s="274"/>
      <c r="Z126" s="274"/>
      <c r="AA126" s="214"/>
      <c r="AB126" s="274"/>
      <c r="AF126" s="274"/>
      <c r="AG126" s="274"/>
    </row>
    <row r="127" spans="1:33" s="286" customFormat="1" ht="23.25" customHeight="1" x14ac:dyDescent="0.3">
      <c r="A127" s="233"/>
      <c r="B127" s="169"/>
      <c r="C127" s="169"/>
      <c r="D127" s="169"/>
      <c r="E127" s="169"/>
      <c r="F127" s="167"/>
      <c r="G127" s="167"/>
      <c r="H127" s="167"/>
      <c r="I127" s="167"/>
      <c r="J127" s="167"/>
      <c r="K127" s="167"/>
      <c r="L127" s="178"/>
      <c r="M127" s="178"/>
      <c r="N127" s="178"/>
      <c r="O127" s="178"/>
      <c r="P127" s="271"/>
      <c r="Q127" s="271"/>
      <c r="R127" s="271"/>
      <c r="S127" s="271"/>
      <c r="T127" s="271"/>
      <c r="U127" s="271"/>
      <c r="V127" s="272"/>
      <c r="W127" s="285"/>
      <c r="X127" s="285"/>
      <c r="Y127" s="285"/>
      <c r="Z127" s="285"/>
      <c r="AA127" s="285"/>
      <c r="AB127" s="285"/>
      <c r="AC127" s="285"/>
      <c r="AD127" s="285"/>
      <c r="AE127" s="285"/>
      <c r="AF127" s="285"/>
      <c r="AG127" s="285"/>
    </row>
    <row r="128" spans="1:33" s="169" customFormat="1" ht="12.75" customHeight="1" x14ac:dyDescent="0.3">
      <c r="A128" s="384" t="s">
        <v>836</v>
      </c>
      <c r="B128" s="385"/>
      <c r="C128" s="385"/>
      <c r="D128" s="385"/>
      <c r="E128" s="385"/>
      <c r="F128" s="385"/>
      <c r="G128" s="385"/>
      <c r="H128" s="385"/>
      <c r="I128" s="385"/>
      <c r="J128" s="385"/>
      <c r="K128" s="385"/>
      <c r="L128" s="385"/>
      <c r="M128" s="385"/>
      <c r="N128" s="385"/>
      <c r="O128" s="178"/>
      <c r="P128" s="178"/>
      <c r="Q128" s="271"/>
      <c r="R128" s="271"/>
      <c r="S128" s="246"/>
      <c r="T128" s="246"/>
      <c r="U128" s="246"/>
      <c r="V128" s="272"/>
      <c r="W128" s="274"/>
      <c r="X128" s="274"/>
      <c r="Y128" s="274"/>
      <c r="Z128" s="274"/>
      <c r="AA128" s="274"/>
    </row>
    <row r="129" spans="1:32" s="169" customFormat="1" ht="12.75" customHeight="1" x14ac:dyDescent="0.3">
      <c r="A129" s="185" t="s">
        <v>815</v>
      </c>
      <c r="B129" s="186" t="s">
        <v>796</v>
      </c>
      <c r="C129" s="186" t="s">
        <v>797</v>
      </c>
      <c r="D129" s="186" t="s">
        <v>798</v>
      </c>
      <c r="E129" s="186" t="s">
        <v>799</v>
      </c>
      <c r="F129" s="186" t="s">
        <v>800</v>
      </c>
      <c r="G129" s="186" t="s">
        <v>801</v>
      </c>
      <c r="H129" s="186" t="s">
        <v>802</v>
      </c>
      <c r="I129" s="186" t="s">
        <v>803</v>
      </c>
      <c r="J129" s="186" t="s">
        <v>804</v>
      </c>
      <c r="K129" s="186" t="s">
        <v>805</v>
      </c>
      <c r="L129" s="186" t="s">
        <v>806</v>
      </c>
      <c r="M129" s="186" t="s">
        <v>807</v>
      </c>
      <c r="N129" s="186" t="s">
        <v>830</v>
      </c>
      <c r="O129" s="178"/>
      <c r="P129" s="246"/>
      <c r="Q129" s="246"/>
      <c r="R129" s="246"/>
      <c r="S129" s="246"/>
      <c r="T129" s="246"/>
      <c r="U129" s="246"/>
      <c r="V129" s="265"/>
      <c r="W129" s="214"/>
      <c r="X129" s="214"/>
      <c r="Y129" s="214"/>
      <c r="Z129" s="214"/>
      <c r="AA129" s="214"/>
      <c r="AB129" s="214"/>
      <c r="AC129" s="214"/>
      <c r="AD129" s="214"/>
      <c r="AE129" s="214"/>
      <c r="AF129" s="214"/>
    </row>
    <row r="130" spans="1:32" s="167" customFormat="1" ht="14.25" customHeight="1" thickBot="1" x14ac:dyDescent="0.35">
      <c r="A130" s="191" t="s">
        <v>738</v>
      </c>
      <c r="B130" s="280">
        <v>44.2077691347354</v>
      </c>
      <c r="C130" s="281">
        <v>47.709699791935002</v>
      </c>
      <c r="D130" s="282">
        <v>49.498682508503798</v>
      </c>
      <c r="E130" s="281">
        <v>55.520847985532001</v>
      </c>
      <c r="F130" s="282">
        <v>44.517897776999803</v>
      </c>
      <c r="G130" s="281">
        <v>45.5023832221163</v>
      </c>
      <c r="H130" s="281">
        <v>49.6388346354167</v>
      </c>
      <c r="I130" s="282">
        <v>46.361741581367802</v>
      </c>
      <c r="J130" s="281">
        <v>44.131646602734101</v>
      </c>
      <c r="K130" s="282">
        <v>44.833557631412297</v>
      </c>
      <c r="L130" s="282">
        <v>45.861407072675298</v>
      </c>
      <c r="M130" s="281">
        <v>46.715697036223901</v>
      </c>
      <c r="N130" s="282">
        <v>46.901231707228803</v>
      </c>
      <c r="P130" s="238"/>
      <c r="Q130" s="238"/>
      <c r="R130" s="238"/>
      <c r="S130" s="238"/>
      <c r="T130" s="238"/>
      <c r="U130" s="238"/>
      <c r="V130" s="287"/>
      <c r="W130" s="238"/>
      <c r="X130" s="238"/>
      <c r="Y130" s="238"/>
      <c r="Z130" s="238"/>
      <c r="AA130" s="288"/>
      <c r="AB130" s="238"/>
    </row>
    <row r="131" spans="1:32" s="169" customFormat="1" ht="12.75" customHeight="1" thickTop="1" x14ac:dyDescent="0.3">
      <c r="A131" s="202" t="s">
        <v>781</v>
      </c>
      <c r="B131" s="283">
        <v>44.2077691347354</v>
      </c>
      <c r="C131" s="284">
        <v>47.709699791935002</v>
      </c>
      <c r="D131" s="284">
        <v>49.498682508503798</v>
      </c>
      <c r="E131" s="284">
        <v>55.520847985532001</v>
      </c>
      <c r="F131" s="284">
        <v>44.517897776999803</v>
      </c>
      <c r="G131" s="284">
        <v>45.5023832221163</v>
      </c>
      <c r="H131" s="284">
        <v>49.6388346354167</v>
      </c>
      <c r="I131" s="284">
        <v>46.361741581367802</v>
      </c>
      <c r="J131" s="284">
        <v>44.131646602734101</v>
      </c>
      <c r="K131" s="284">
        <v>44.833557631412297</v>
      </c>
      <c r="L131" s="284">
        <v>45.861407072675298</v>
      </c>
      <c r="M131" s="284">
        <v>46.715697036223901</v>
      </c>
      <c r="N131" s="284">
        <v>46.901231707228803</v>
      </c>
      <c r="O131" s="178"/>
      <c r="P131" s="178"/>
      <c r="Q131" s="178"/>
      <c r="R131" s="246"/>
      <c r="S131" s="246"/>
      <c r="T131" s="246"/>
      <c r="U131" s="246"/>
      <c r="V131" s="289"/>
      <c r="W131" s="214"/>
      <c r="X131" s="214"/>
      <c r="Y131" s="214"/>
      <c r="Z131" s="214"/>
      <c r="AA131" s="214"/>
      <c r="AB131" s="214"/>
      <c r="AC131" s="214"/>
    </row>
    <row r="132" spans="1:32" s="169" customFormat="1" ht="12.75" customHeight="1" x14ac:dyDescent="0.3">
      <c r="A132" s="207"/>
      <c r="B132" s="290"/>
      <c r="C132" s="290"/>
      <c r="D132" s="290"/>
      <c r="E132" s="290"/>
      <c r="F132" s="290"/>
      <c r="G132" s="290"/>
      <c r="H132" s="290"/>
      <c r="I132" s="290"/>
      <c r="J132" s="290"/>
      <c r="K132" s="290"/>
      <c r="L132" s="290"/>
      <c r="M132" s="290"/>
      <c r="N132" s="290"/>
      <c r="O132" s="178"/>
      <c r="P132" s="178"/>
      <c r="Q132" s="178"/>
      <c r="R132" s="178"/>
      <c r="S132" s="178"/>
      <c r="T132" s="178"/>
      <c r="U132" s="178"/>
      <c r="V132" s="291"/>
    </row>
    <row r="133" spans="1:32" s="169" customFormat="1" ht="12" x14ac:dyDescent="0.3">
      <c r="A133" s="384" t="s">
        <v>837</v>
      </c>
      <c r="B133" s="385"/>
      <c r="C133" s="385"/>
      <c r="D133" s="385"/>
      <c r="E133" s="385"/>
      <c r="F133" s="385"/>
      <c r="G133" s="385"/>
      <c r="H133" s="385"/>
      <c r="I133" s="385"/>
      <c r="J133" s="385"/>
      <c r="K133" s="385"/>
      <c r="L133" s="385"/>
      <c r="M133" s="385"/>
      <c r="N133" s="385"/>
      <c r="O133" s="178"/>
      <c r="P133" s="178"/>
      <c r="Q133" s="178"/>
      <c r="R133" s="246"/>
      <c r="S133" s="246"/>
      <c r="T133" s="246"/>
      <c r="U133" s="246"/>
      <c r="V133" s="289"/>
      <c r="W133" s="214"/>
      <c r="X133" s="214"/>
      <c r="Y133" s="214"/>
      <c r="Z133" s="214"/>
      <c r="AA133" s="214"/>
      <c r="AB133" s="214"/>
      <c r="AC133" s="214"/>
    </row>
    <row r="134" spans="1:32" s="169" customFormat="1" ht="12" x14ac:dyDescent="0.3">
      <c r="A134" s="185" t="s">
        <v>838</v>
      </c>
      <c r="B134" s="186" t="s">
        <v>796</v>
      </c>
      <c r="C134" s="186" t="s">
        <v>797</v>
      </c>
      <c r="D134" s="186" t="s">
        <v>798</v>
      </c>
      <c r="E134" s="186" t="s">
        <v>799</v>
      </c>
      <c r="F134" s="186" t="s">
        <v>800</v>
      </c>
      <c r="G134" s="186" t="s">
        <v>801</v>
      </c>
      <c r="H134" s="186" t="s">
        <v>802</v>
      </c>
      <c r="I134" s="186" t="s">
        <v>803</v>
      </c>
      <c r="J134" s="186" t="s">
        <v>804</v>
      </c>
      <c r="K134" s="186" t="s">
        <v>805</v>
      </c>
      <c r="L134" s="186" t="s">
        <v>806</v>
      </c>
      <c r="M134" s="186" t="s">
        <v>807</v>
      </c>
      <c r="N134" s="186" t="s">
        <v>830</v>
      </c>
      <c r="O134" s="178"/>
      <c r="P134" s="178"/>
      <c r="Q134" s="178"/>
      <c r="R134" s="246"/>
      <c r="S134" s="246"/>
      <c r="T134" s="246"/>
      <c r="U134" s="246"/>
      <c r="V134" s="289"/>
      <c r="W134" s="214"/>
      <c r="X134" s="214"/>
      <c r="Y134" s="214"/>
      <c r="Z134" s="214"/>
      <c r="AA134" s="214"/>
      <c r="AB134" s="214"/>
      <c r="AC134" s="214"/>
    </row>
    <row r="135" spans="1:32" ht="15" thickBot="1" x14ac:dyDescent="0.4">
      <c r="A135" s="191" t="s">
        <v>738</v>
      </c>
      <c r="B135" s="280">
        <v>44.2077691347354</v>
      </c>
      <c r="C135" s="281">
        <v>47.709699791935002</v>
      </c>
      <c r="D135" s="282">
        <v>49.498682508503798</v>
      </c>
      <c r="E135" s="281">
        <v>55.520847985532001</v>
      </c>
      <c r="F135" s="282">
        <v>44.517897776999803</v>
      </c>
      <c r="G135" s="281">
        <v>45.5023832221163</v>
      </c>
      <c r="H135" s="281">
        <v>49.6388346354167</v>
      </c>
      <c r="I135" s="282">
        <v>46.361741581367802</v>
      </c>
      <c r="J135" s="281">
        <v>44.131646602734101</v>
      </c>
      <c r="K135" s="282">
        <v>44.833557631412297</v>
      </c>
      <c r="L135" s="282">
        <v>45.861407072675298</v>
      </c>
      <c r="M135" s="281">
        <v>46.715697036223901</v>
      </c>
      <c r="N135" s="282">
        <v>46.901231707228803</v>
      </c>
      <c r="V135" s="291"/>
    </row>
    <row r="136" spans="1:32" ht="15" thickTop="1" x14ac:dyDescent="0.35">
      <c r="A136" s="197" t="s">
        <v>566</v>
      </c>
      <c r="B136" s="283">
        <v>44.5627360171001</v>
      </c>
      <c r="C136" s="284">
        <v>49.978888566453897</v>
      </c>
      <c r="D136" s="284">
        <v>54.442070309680197</v>
      </c>
      <c r="E136" s="284">
        <v>58.344036009002302</v>
      </c>
      <c r="F136" s="284">
        <v>44.904702970297002</v>
      </c>
      <c r="G136" s="284">
        <v>46.842553668516302</v>
      </c>
      <c r="H136" s="284">
        <v>51.2296880559839</v>
      </c>
      <c r="I136" s="284">
        <v>46.652665245202598</v>
      </c>
      <c r="J136" s="284">
        <v>42.607036783184803</v>
      </c>
      <c r="K136" s="284">
        <v>42.844832489619499</v>
      </c>
      <c r="L136" s="284">
        <v>44.176452391264</v>
      </c>
      <c r="M136" s="284">
        <v>44.183916549530203</v>
      </c>
      <c r="N136" s="284">
        <v>47.293752705999097</v>
      </c>
      <c r="V136" s="291"/>
    </row>
    <row r="137" spans="1:32" x14ac:dyDescent="0.35">
      <c r="A137" s="202" t="s">
        <v>586</v>
      </c>
      <c r="B137" s="283">
        <v>43.474156972463597</v>
      </c>
      <c r="C137" s="284">
        <v>42.823961262105598</v>
      </c>
      <c r="D137" s="284">
        <v>39.743589743589702</v>
      </c>
      <c r="E137" s="284">
        <v>49.7980535279805</v>
      </c>
      <c r="F137" s="284">
        <v>43.583831440525998</v>
      </c>
      <c r="G137" s="284">
        <v>42.242672119972703</v>
      </c>
      <c r="H137" s="284">
        <v>46.161394866476499</v>
      </c>
      <c r="I137" s="284">
        <v>45.696489517308599</v>
      </c>
      <c r="J137" s="284">
        <v>47.9465485207946</v>
      </c>
      <c r="K137" s="284">
        <v>49.384355069634303</v>
      </c>
      <c r="L137" s="284">
        <v>49.283613973360097</v>
      </c>
      <c r="M137" s="284">
        <v>51.317912856374399</v>
      </c>
      <c r="N137" s="284">
        <v>46.044846097133899</v>
      </c>
      <c r="O137" s="292"/>
      <c r="V137" s="291"/>
    </row>
    <row r="138" spans="1:32" x14ac:dyDescent="0.35">
      <c r="A138" s="203"/>
      <c r="B138" s="290"/>
      <c r="C138" s="290"/>
      <c r="D138" s="290"/>
      <c r="E138" s="290"/>
      <c r="F138" s="290"/>
      <c r="G138" s="290"/>
      <c r="H138" s="290"/>
      <c r="I138" s="290"/>
      <c r="J138" s="290"/>
      <c r="K138" s="293"/>
      <c r="L138" s="290"/>
      <c r="M138" s="290"/>
      <c r="N138" s="294"/>
      <c r="O138" s="292"/>
      <c r="V138" s="291"/>
    </row>
    <row r="139" spans="1:32" x14ac:dyDescent="0.35">
      <c r="A139" s="295" t="s">
        <v>839</v>
      </c>
      <c r="B139" s="290"/>
      <c r="C139" s="290"/>
      <c r="D139" s="290"/>
      <c r="E139" s="290"/>
      <c r="F139" s="290"/>
      <c r="G139" s="290"/>
      <c r="H139" s="290"/>
      <c r="I139" s="290"/>
      <c r="J139" s="290"/>
      <c r="K139" s="293"/>
      <c r="L139" s="290"/>
      <c r="M139" s="290"/>
      <c r="N139" s="294"/>
      <c r="O139" s="292"/>
      <c r="V139" s="291"/>
    </row>
    <row r="140" spans="1:32" x14ac:dyDescent="0.35">
      <c r="A140" s="185" t="s">
        <v>840</v>
      </c>
      <c r="B140" s="296" t="s">
        <v>796</v>
      </c>
      <c r="C140" s="296" t="s">
        <v>797</v>
      </c>
      <c r="D140" s="296" t="s">
        <v>798</v>
      </c>
      <c r="E140" s="296" t="s">
        <v>799</v>
      </c>
      <c r="F140" s="296" t="s">
        <v>800</v>
      </c>
      <c r="G140" s="296" t="s">
        <v>801</v>
      </c>
      <c r="H140" s="296" t="s">
        <v>802</v>
      </c>
      <c r="I140" s="296" t="s">
        <v>803</v>
      </c>
      <c r="J140" s="296" t="s">
        <v>804</v>
      </c>
      <c r="K140" s="296" t="s">
        <v>805</v>
      </c>
      <c r="L140" s="296" t="s">
        <v>806</v>
      </c>
      <c r="M140" s="296" t="s">
        <v>807</v>
      </c>
      <c r="N140" s="296" t="s">
        <v>830</v>
      </c>
      <c r="O140" s="292"/>
      <c r="V140" s="291"/>
      <c r="W140" s="169"/>
    </row>
    <row r="141" spans="1:32" x14ac:dyDescent="0.35">
      <c r="A141" s="297" t="s">
        <v>785</v>
      </c>
      <c r="B141" s="230">
        <v>411</v>
      </c>
      <c r="C141" s="276">
        <v>444</v>
      </c>
      <c r="D141" s="276">
        <v>514</v>
      </c>
      <c r="E141" s="276">
        <v>641</v>
      </c>
      <c r="F141" s="276">
        <v>630</v>
      </c>
      <c r="G141" s="276">
        <v>623</v>
      </c>
      <c r="H141" s="276">
        <v>631</v>
      </c>
      <c r="I141" s="276">
        <v>517</v>
      </c>
      <c r="J141" s="276">
        <v>523</v>
      </c>
      <c r="K141" s="276">
        <v>547</v>
      </c>
      <c r="L141" s="276">
        <v>874</v>
      </c>
      <c r="M141" s="276">
        <v>690</v>
      </c>
      <c r="N141" s="276">
        <f>SUM(B141:M141)</f>
        <v>7045</v>
      </c>
      <c r="O141" s="292"/>
      <c r="V141" s="291"/>
      <c r="W141" s="169"/>
    </row>
    <row r="142" spans="1:32" x14ac:dyDescent="0.35">
      <c r="A142" s="297" t="s">
        <v>841</v>
      </c>
      <c r="B142" s="230">
        <v>345</v>
      </c>
      <c r="C142" s="276">
        <v>305</v>
      </c>
      <c r="D142" s="276">
        <v>208</v>
      </c>
      <c r="E142" s="276">
        <v>376</v>
      </c>
      <c r="F142" s="276">
        <v>214</v>
      </c>
      <c r="G142" s="276">
        <v>523</v>
      </c>
      <c r="H142" s="276">
        <v>638</v>
      </c>
      <c r="I142" s="276">
        <v>586</v>
      </c>
      <c r="J142" s="276">
        <v>663</v>
      </c>
      <c r="K142" s="276">
        <v>763</v>
      </c>
      <c r="L142" s="276">
        <v>628</v>
      </c>
      <c r="M142" s="276">
        <v>424</v>
      </c>
      <c r="N142" s="276">
        <f t="shared" ref="N142:N143" si="18">SUM(B142:M142)</f>
        <v>5673</v>
      </c>
      <c r="O142" s="292"/>
      <c r="V142" s="291"/>
      <c r="W142" s="169"/>
    </row>
    <row r="143" spans="1:32" x14ac:dyDescent="0.35">
      <c r="A143" s="298" t="s">
        <v>842</v>
      </c>
      <c r="B143" s="230">
        <v>111</v>
      </c>
      <c r="C143" s="276">
        <v>166</v>
      </c>
      <c r="D143" s="276">
        <v>220</v>
      </c>
      <c r="E143" s="276">
        <v>171</v>
      </c>
      <c r="F143" s="276">
        <v>316</v>
      </c>
      <c r="G143" s="276">
        <v>274</v>
      </c>
      <c r="H143" s="276">
        <v>85</v>
      </c>
      <c r="I143" s="276">
        <v>66</v>
      </c>
      <c r="J143" s="276">
        <v>123</v>
      </c>
      <c r="K143" s="276">
        <v>192</v>
      </c>
      <c r="L143" s="276">
        <v>153</v>
      </c>
      <c r="M143" s="276">
        <v>203</v>
      </c>
      <c r="N143" s="276">
        <f t="shared" si="18"/>
        <v>2080</v>
      </c>
      <c r="O143" s="292"/>
      <c r="V143" s="291"/>
      <c r="W143" s="169"/>
    </row>
    <row r="144" spans="1:32" x14ac:dyDescent="0.35">
      <c r="A144" s="299"/>
      <c r="B144" s="203"/>
      <c r="C144" s="300"/>
      <c r="D144" s="300"/>
      <c r="E144" s="300"/>
      <c r="F144" s="300"/>
      <c r="G144" s="300"/>
      <c r="H144" s="300"/>
      <c r="I144" s="300"/>
      <c r="J144" s="300"/>
      <c r="K144" s="300"/>
      <c r="L144" s="293"/>
      <c r="M144" s="300"/>
      <c r="N144" s="300"/>
      <c r="O144" s="292"/>
      <c r="P144" s="292"/>
      <c r="V144" s="291"/>
      <c r="W144" s="169"/>
    </row>
    <row r="145" spans="1:22" x14ac:dyDescent="0.35">
      <c r="A145" s="295" t="s">
        <v>843</v>
      </c>
      <c r="B145" s="290"/>
      <c r="C145" s="290"/>
      <c r="D145" s="290"/>
      <c r="E145" s="290"/>
      <c r="F145" s="290"/>
      <c r="G145" s="290"/>
      <c r="H145" s="290"/>
      <c r="I145" s="290"/>
      <c r="J145" s="290"/>
      <c r="K145" s="293"/>
      <c r="L145" s="290"/>
      <c r="M145" s="290"/>
      <c r="N145" s="294"/>
      <c r="O145" s="292"/>
      <c r="V145" s="291"/>
    </row>
    <row r="146" spans="1:22" x14ac:dyDescent="0.35">
      <c r="A146" s="185" t="s">
        <v>840</v>
      </c>
      <c r="B146" s="185" t="s">
        <v>844</v>
      </c>
      <c r="C146" s="296" t="s">
        <v>796</v>
      </c>
      <c r="D146" s="296" t="s">
        <v>797</v>
      </c>
      <c r="E146" s="296" t="s">
        <v>798</v>
      </c>
      <c r="F146" s="296" t="s">
        <v>799</v>
      </c>
      <c r="G146" s="296" t="s">
        <v>800</v>
      </c>
      <c r="H146" s="296" t="s">
        <v>801</v>
      </c>
      <c r="I146" s="296" t="s">
        <v>802</v>
      </c>
      <c r="J146" s="296" t="s">
        <v>803</v>
      </c>
      <c r="K146" s="296" t="s">
        <v>804</v>
      </c>
      <c r="L146" s="296" t="s">
        <v>805</v>
      </c>
      <c r="M146" s="296" t="s">
        <v>806</v>
      </c>
      <c r="N146" s="296" t="s">
        <v>807</v>
      </c>
      <c r="O146" s="296" t="s">
        <v>830</v>
      </c>
      <c r="P146" s="292"/>
      <c r="V146" s="291"/>
    </row>
    <row r="147" spans="1:22" x14ac:dyDescent="0.35">
      <c r="A147" s="378" t="s">
        <v>785</v>
      </c>
      <c r="B147" s="229" t="s">
        <v>845</v>
      </c>
      <c r="C147" s="230">
        <v>323</v>
      </c>
      <c r="D147" s="276">
        <v>355</v>
      </c>
      <c r="E147" s="276">
        <v>351</v>
      </c>
      <c r="F147" s="276">
        <v>391</v>
      </c>
      <c r="G147" s="276">
        <v>375</v>
      </c>
      <c r="H147" s="276">
        <v>452</v>
      </c>
      <c r="I147" s="276">
        <v>435</v>
      </c>
      <c r="J147" s="276">
        <v>336</v>
      </c>
      <c r="K147" s="276">
        <v>355</v>
      </c>
      <c r="L147" s="276">
        <v>323</v>
      </c>
      <c r="M147" s="276">
        <v>576</v>
      </c>
      <c r="N147" s="276">
        <v>409</v>
      </c>
      <c r="O147" s="301">
        <f>SUM(C147:N147)</f>
        <v>4681</v>
      </c>
      <c r="P147" s="292"/>
      <c r="V147" s="291"/>
    </row>
    <row r="148" spans="1:22" x14ac:dyDescent="0.35">
      <c r="A148" s="379"/>
      <c r="B148" s="229" t="s">
        <v>846</v>
      </c>
      <c r="C148" s="230">
        <v>54</v>
      </c>
      <c r="D148" s="276">
        <v>66</v>
      </c>
      <c r="E148" s="276">
        <v>57</v>
      </c>
      <c r="F148" s="276">
        <v>70</v>
      </c>
      <c r="G148" s="276">
        <v>103</v>
      </c>
      <c r="H148" s="276">
        <v>81</v>
      </c>
      <c r="I148" s="276">
        <v>121</v>
      </c>
      <c r="J148" s="276">
        <v>116</v>
      </c>
      <c r="K148" s="276">
        <v>111</v>
      </c>
      <c r="L148" s="276">
        <v>167</v>
      </c>
      <c r="M148" s="276">
        <v>195</v>
      </c>
      <c r="N148" s="276">
        <v>218</v>
      </c>
      <c r="O148" s="301">
        <f>SUM(C148:N148)</f>
        <v>1359</v>
      </c>
      <c r="P148" s="292"/>
      <c r="V148" s="291"/>
    </row>
    <row r="149" spans="1:22" x14ac:dyDescent="0.35">
      <c r="A149" s="378" t="s">
        <v>841</v>
      </c>
      <c r="B149" s="229" t="s">
        <v>845</v>
      </c>
      <c r="C149" s="230">
        <v>270</v>
      </c>
      <c r="D149" s="276">
        <v>248</v>
      </c>
      <c r="E149" s="276">
        <v>168</v>
      </c>
      <c r="F149" s="276">
        <v>326</v>
      </c>
      <c r="G149" s="276">
        <v>105</v>
      </c>
      <c r="H149" s="276">
        <v>407</v>
      </c>
      <c r="I149" s="276">
        <v>519</v>
      </c>
      <c r="J149" s="276">
        <v>496</v>
      </c>
      <c r="K149" s="276">
        <v>584</v>
      </c>
      <c r="L149" s="276">
        <v>640</v>
      </c>
      <c r="M149" s="276">
        <v>533</v>
      </c>
      <c r="N149" s="276">
        <v>310</v>
      </c>
      <c r="O149" s="301">
        <f>SUM(C149:N149)</f>
        <v>4606</v>
      </c>
      <c r="P149" s="292"/>
      <c r="V149" s="291"/>
    </row>
    <row r="150" spans="1:22" x14ac:dyDescent="0.35">
      <c r="A150" s="379"/>
      <c r="B150" s="229" t="s">
        <v>846</v>
      </c>
      <c r="C150" s="230">
        <v>45</v>
      </c>
      <c r="D150" s="276">
        <v>17</v>
      </c>
      <c r="E150" s="276">
        <v>14</v>
      </c>
      <c r="F150" s="276">
        <v>40</v>
      </c>
      <c r="G150" s="276">
        <v>59</v>
      </c>
      <c r="H150" s="276">
        <v>74</v>
      </c>
      <c r="I150" s="276">
        <v>77</v>
      </c>
      <c r="J150" s="276">
        <v>44</v>
      </c>
      <c r="K150" s="276">
        <v>32</v>
      </c>
      <c r="L150" s="276">
        <v>49</v>
      </c>
      <c r="M150" s="276">
        <v>66</v>
      </c>
      <c r="N150" s="276">
        <v>57</v>
      </c>
      <c r="O150" s="301">
        <f t="shared" ref="O150" si="19">SUM(C150:N150)</f>
        <v>574</v>
      </c>
      <c r="P150" s="292"/>
      <c r="V150" s="291"/>
    </row>
    <row r="151" spans="1:22" x14ac:dyDescent="0.35">
      <c r="A151" s="378" t="s">
        <v>842</v>
      </c>
      <c r="B151" s="229" t="s">
        <v>845</v>
      </c>
      <c r="C151" s="230">
        <v>43</v>
      </c>
      <c r="D151" s="276">
        <v>160</v>
      </c>
      <c r="E151" s="276">
        <v>198</v>
      </c>
      <c r="F151" s="276">
        <v>125</v>
      </c>
      <c r="G151" s="276">
        <v>266</v>
      </c>
      <c r="H151" s="276">
        <v>235</v>
      </c>
      <c r="I151" s="276">
        <v>56</v>
      </c>
      <c r="J151" s="276">
        <v>46</v>
      </c>
      <c r="K151" s="276">
        <v>101</v>
      </c>
      <c r="L151" s="276">
        <v>184</v>
      </c>
      <c r="M151" s="276">
        <v>130</v>
      </c>
      <c r="N151" s="276">
        <v>140</v>
      </c>
      <c r="O151" s="301">
        <f>SUM(C151:N151)</f>
        <v>1684</v>
      </c>
      <c r="P151" s="292"/>
      <c r="V151" s="291"/>
    </row>
    <row r="152" spans="1:22" x14ac:dyDescent="0.35">
      <c r="A152" s="379"/>
      <c r="B152" s="229" t="s">
        <v>846</v>
      </c>
      <c r="C152" s="230">
        <v>0</v>
      </c>
      <c r="D152" s="276">
        <v>3</v>
      </c>
      <c r="E152" s="276">
        <v>1</v>
      </c>
      <c r="F152" s="276">
        <v>11</v>
      </c>
      <c r="G152" s="276">
        <v>19</v>
      </c>
      <c r="H152" s="276">
        <v>10</v>
      </c>
      <c r="I152" s="276">
        <v>20</v>
      </c>
      <c r="J152" s="276">
        <v>14</v>
      </c>
      <c r="K152" s="276">
        <v>8</v>
      </c>
      <c r="L152" s="276">
        <v>8</v>
      </c>
      <c r="M152" s="276">
        <v>20</v>
      </c>
      <c r="N152" s="276">
        <v>50</v>
      </c>
      <c r="O152" s="301">
        <f t="shared" ref="O152" si="20">SUM(C152:N152)</f>
        <v>164</v>
      </c>
      <c r="P152" s="292"/>
      <c r="V152" s="291"/>
    </row>
    <row r="153" spans="1:22" x14ac:dyDescent="0.35">
      <c r="B153" s="292"/>
      <c r="C153" s="292"/>
      <c r="D153" s="292"/>
      <c r="E153" s="292"/>
      <c r="F153" s="292"/>
      <c r="G153" s="292"/>
      <c r="H153" s="292"/>
      <c r="I153" s="292"/>
      <c r="J153" s="292"/>
      <c r="K153" s="292"/>
      <c r="L153" s="292"/>
      <c r="M153" s="292"/>
      <c r="V153" s="291"/>
    </row>
    <row r="154" spans="1:22" ht="15" thickBot="1" x14ac:dyDescent="0.4">
      <c r="A154" s="302"/>
      <c r="B154" s="302"/>
      <c r="C154" s="302"/>
      <c r="D154" s="302"/>
      <c r="E154" s="302"/>
      <c r="F154" s="302"/>
      <c r="G154" s="302"/>
      <c r="H154" s="302"/>
      <c r="I154" s="302"/>
      <c r="J154" s="302"/>
      <c r="K154" s="302"/>
      <c r="L154" s="302"/>
      <c r="M154" s="302"/>
      <c r="N154" s="302"/>
      <c r="O154" s="302"/>
      <c r="P154" s="302"/>
      <c r="Q154" s="302"/>
      <c r="R154" s="302"/>
      <c r="S154" s="302"/>
      <c r="T154" s="302"/>
      <c r="U154" s="302"/>
      <c r="V154" s="303"/>
    </row>
    <row r="155" spans="1:22" x14ac:dyDescent="0.35">
      <c r="B155" s="304"/>
      <c r="C155" s="304"/>
      <c r="D155" s="304"/>
      <c r="E155" s="304"/>
      <c r="F155" s="304"/>
      <c r="G155" s="304"/>
      <c r="H155" s="304"/>
      <c r="I155" s="304"/>
      <c r="J155" s="304"/>
      <c r="K155" s="304"/>
      <c r="L155" s="304"/>
      <c r="M155" s="304"/>
      <c r="P155" s="304"/>
    </row>
    <row r="156" spans="1:22" ht="15" thickBot="1" x14ac:dyDescent="0.4">
      <c r="A156" s="380" t="s">
        <v>847</v>
      </c>
      <c r="B156" s="380"/>
      <c r="C156" s="380"/>
      <c r="D156" s="380"/>
      <c r="E156" s="380"/>
      <c r="F156" s="380"/>
      <c r="G156" s="380"/>
      <c r="H156" s="380"/>
      <c r="I156" s="380"/>
      <c r="J156" s="380"/>
      <c r="K156" s="380"/>
      <c r="L156" s="380"/>
      <c r="M156" s="380"/>
      <c r="N156" s="380"/>
    </row>
    <row r="157" spans="1:22" x14ac:dyDescent="0.35">
      <c r="A157" s="29" t="s">
        <v>848</v>
      </c>
      <c r="B157" s="305" t="s">
        <v>849</v>
      </c>
      <c r="C157" s="306" t="s">
        <v>738</v>
      </c>
      <c r="D157" s="304"/>
      <c r="E157" s="304"/>
      <c r="F157" s="304"/>
      <c r="G157" s="304"/>
      <c r="H157" s="304"/>
      <c r="I157" s="304"/>
      <c r="J157" s="304"/>
      <c r="K157" s="304"/>
      <c r="L157" s="304"/>
      <c r="M157" s="292"/>
      <c r="P157" s="304"/>
    </row>
    <row r="158" spans="1:22" ht="15" thickBot="1" x14ac:dyDescent="0.4">
      <c r="A158" s="307" t="s">
        <v>738</v>
      </c>
      <c r="B158" s="308"/>
      <c r="C158" s="309">
        <f>SUM(C159:C172)</f>
        <v>23</v>
      </c>
      <c r="D158" s="304"/>
      <c r="E158" s="304"/>
      <c r="F158" s="304"/>
      <c r="G158" s="304"/>
      <c r="H158" s="292"/>
      <c r="I158" s="292"/>
    </row>
    <row r="159" spans="1:22" ht="15" thickTop="1" x14ac:dyDescent="0.35">
      <c r="A159" s="310" t="s">
        <v>45</v>
      </c>
      <c r="B159" s="221" t="s">
        <v>850</v>
      </c>
      <c r="C159" s="311">
        <v>3</v>
      </c>
      <c r="D159" s="292"/>
      <c r="E159" s="304"/>
      <c r="F159" s="292"/>
    </row>
    <row r="160" spans="1:22" x14ac:dyDescent="0.35">
      <c r="A160" s="312" t="s">
        <v>114</v>
      </c>
      <c r="B160" s="227" t="s">
        <v>851</v>
      </c>
      <c r="C160" s="313">
        <v>1</v>
      </c>
    </row>
    <row r="161" spans="1:3" x14ac:dyDescent="0.35">
      <c r="A161" s="312" t="s">
        <v>166</v>
      </c>
      <c r="B161" s="227" t="s">
        <v>852</v>
      </c>
      <c r="C161" s="313">
        <v>1</v>
      </c>
    </row>
    <row r="162" spans="1:3" x14ac:dyDescent="0.35">
      <c r="A162" s="314" t="s">
        <v>853</v>
      </c>
      <c r="B162" s="315" t="s">
        <v>854</v>
      </c>
      <c r="C162" s="316">
        <v>1</v>
      </c>
    </row>
    <row r="163" spans="1:3" x14ac:dyDescent="0.35">
      <c r="A163" s="314" t="s">
        <v>855</v>
      </c>
      <c r="B163" s="315" t="s">
        <v>856</v>
      </c>
      <c r="C163" s="316">
        <v>1</v>
      </c>
    </row>
    <row r="164" spans="1:3" x14ac:dyDescent="0.35">
      <c r="A164" s="314" t="s">
        <v>857</v>
      </c>
      <c r="B164" s="315" t="s">
        <v>858</v>
      </c>
      <c r="C164" s="316">
        <v>2</v>
      </c>
    </row>
    <row r="165" spans="1:3" x14ac:dyDescent="0.35">
      <c r="A165" s="314" t="s">
        <v>859</v>
      </c>
      <c r="B165" s="315" t="s">
        <v>860</v>
      </c>
      <c r="C165" s="316">
        <v>1</v>
      </c>
    </row>
    <row r="166" spans="1:3" x14ac:dyDescent="0.35">
      <c r="A166" s="314" t="s">
        <v>861</v>
      </c>
      <c r="B166" s="315" t="s">
        <v>862</v>
      </c>
      <c r="C166" s="316">
        <v>1</v>
      </c>
    </row>
    <row r="167" spans="1:3" x14ac:dyDescent="0.35">
      <c r="A167" s="314" t="s">
        <v>489</v>
      </c>
      <c r="B167" s="315" t="s">
        <v>863</v>
      </c>
      <c r="C167" s="316">
        <v>1</v>
      </c>
    </row>
    <row r="168" spans="1:3" x14ac:dyDescent="0.35">
      <c r="A168" s="314" t="s">
        <v>326</v>
      </c>
      <c r="B168" s="315" t="s">
        <v>864</v>
      </c>
      <c r="C168" s="316">
        <v>5</v>
      </c>
    </row>
    <row r="169" spans="1:3" x14ac:dyDescent="0.35">
      <c r="A169" s="314" t="s">
        <v>865</v>
      </c>
      <c r="B169" s="315" t="s">
        <v>866</v>
      </c>
      <c r="C169" s="316">
        <v>2</v>
      </c>
    </row>
    <row r="170" spans="1:3" x14ac:dyDescent="0.35">
      <c r="A170" s="314" t="s">
        <v>867</v>
      </c>
      <c r="B170" s="315" t="s">
        <v>868</v>
      </c>
      <c r="C170" s="316">
        <v>1</v>
      </c>
    </row>
    <row r="171" spans="1:3" x14ac:dyDescent="0.35">
      <c r="A171" s="314" t="s">
        <v>441</v>
      </c>
      <c r="B171" s="315" t="s">
        <v>869</v>
      </c>
      <c r="C171" s="316">
        <v>2</v>
      </c>
    </row>
    <row r="172" spans="1:3" ht="15" thickBot="1" x14ac:dyDescent="0.4">
      <c r="A172" s="317" t="s">
        <v>444</v>
      </c>
      <c r="B172" s="318" t="s">
        <v>870</v>
      </c>
      <c r="C172" s="319">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F8FCF-089D-45B4-83E3-37F5C3BE1E3E}">
  <dimension ref="A1:AQ34"/>
  <sheetViews>
    <sheetView showGridLines="0" zoomScale="90" zoomScaleNormal="90" workbookViewId="0">
      <pane xSplit="1" topLeftCell="AE1" activePane="topRight" state="frozen"/>
      <selection pane="topRight" activeCell="AO32" sqref="AO32"/>
    </sheetView>
  </sheetViews>
  <sheetFormatPr defaultColWidth="9.1796875" defaultRowHeight="15.5" x14ac:dyDescent="0.35"/>
  <cols>
    <col min="1" max="1" width="71.1796875" style="55" customWidth="1"/>
    <col min="2" max="16384" width="9.1796875" style="55"/>
  </cols>
  <sheetData>
    <row r="1" spans="1:43" x14ac:dyDescent="0.35">
      <c r="A1" s="320" t="s">
        <v>871</v>
      </c>
    </row>
    <row r="2" spans="1:43" x14ac:dyDescent="0.35">
      <c r="A2" s="320"/>
    </row>
    <row r="3" spans="1:43" x14ac:dyDescent="0.35">
      <c r="A3" s="320"/>
    </row>
    <row r="4" spans="1:43" x14ac:dyDescent="0.35">
      <c r="A4" s="430" t="s">
        <v>872</v>
      </c>
      <c r="B4" s="321">
        <v>2023</v>
      </c>
      <c r="C4" s="322"/>
      <c r="D4" s="322"/>
      <c r="E4" s="322"/>
      <c r="F4" s="322"/>
      <c r="G4" s="322"/>
      <c r="H4" s="322"/>
      <c r="I4" s="322"/>
      <c r="J4" s="322"/>
      <c r="K4" s="322"/>
      <c r="L4" s="322"/>
      <c r="M4" s="322"/>
      <c r="N4" s="322"/>
      <c r="O4" s="322"/>
      <c r="P4" s="322"/>
      <c r="Q4" s="322"/>
      <c r="R4" s="322"/>
      <c r="S4" s="322"/>
      <c r="T4" s="322"/>
      <c r="U4" s="322"/>
      <c r="V4" s="322"/>
      <c r="W4" s="322"/>
      <c r="X4" s="322"/>
      <c r="Y4" s="323"/>
      <c r="Z4" s="324">
        <v>2024</v>
      </c>
      <c r="AA4" s="324"/>
      <c r="AB4" s="324"/>
      <c r="AC4" s="324"/>
      <c r="AD4" s="324"/>
      <c r="AE4" s="324"/>
      <c r="AF4" s="324"/>
      <c r="AG4" s="324"/>
      <c r="AH4" s="324"/>
      <c r="AI4" s="324"/>
      <c r="AJ4" s="324"/>
      <c r="AK4" s="324"/>
      <c r="AL4" s="324"/>
      <c r="AM4" s="324"/>
      <c r="AN4" s="324"/>
      <c r="AO4" s="324"/>
      <c r="AP4" s="324"/>
      <c r="AQ4" s="325"/>
    </row>
    <row r="5" spans="1:43" x14ac:dyDescent="0.35">
      <c r="A5" s="430"/>
      <c r="B5" s="427" t="s">
        <v>873</v>
      </c>
      <c r="C5" s="428"/>
      <c r="D5" s="427" t="s">
        <v>874</v>
      </c>
      <c r="E5" s="428"/>
      <c r="F5" s="427" t="s">
        <v>875</v>
      </c>
      <c r="G5" s="428"/>
      <c r="H5" s="427" t="s">
        <v>876</v>
      </c>
      <c r="I5" s="428"/>
      <c r="J5" s="427" t="s">
        <v>803</v>
      </c>
      <c r="K5" s="428"/>
      <c r="L5" s="427" t="s">
        <v>877</v>
      </c>
      <c r="M5" s="428"/>
      <c r="N5" s="427" t="s">
        <v>878</v>
      </c>
      <c r="O5" s="428"/>
      <c r="P5" s="427" t="s">
        <v>879</v>
      </c>
      <c r="Q5" s="428"/>
      <c r="R5" s="427" t="s">
        <v>880</v>
      </c>
      <c r="S5" s="428"/>
      <c r="T5" s="427" t="s">
        <v>881</v>
      </c>
      <c r="U5" s="428"/>
      <c r="V5" s="427" t="s">
        <v>882</v>
      </c>
      <c r="W5" s="428"/>
      <c r="X5" s="427" t="s">
        <v>883</v>
      </c>
      <c r="Y5" s="428"/>
      <c r="Z5" s="425" t="s">
        <v>873</v>
      </c>
      <c r="AA5" s="426"/>
      <c r="AB5" s="425" t="s">
        <v>874</v>
      </c>
      <c r="AC5" s="426"/>
      <c r="AD5" s="425" t="s">
        <v>875</v>
      </c>
      <c r="AE5" s="426"/>
      <c r="AF5" s="425" t="s">
        <v>876</v>
      </c>
      <c r="AG5" s="426"/>
      <c r="AH5" s="425" t="s">
        <v>803</v>
      </c>
      <c r="AI5" s="426"/>
      <c r="AJ5" s="425" t="s">
        <v>877</v>
      </c>
      <c r="AK5" s="426"/>
      <c r="AL5" s="425" t="s">
        <v>878</v>
      </c>
      <c r="AM5" s="426"/>
      <c r="AN5" s="425" t="s">
        <v>879</v>
      </c>
      <c r="AO5" s="426"/>
      <c r="AP5" s="425" t="s">
        <v>880</v>
      </c>
      <c r="AQ5" s="426"/>
    </row>
    <row r="6" spans="1:43" x14ac:dyDescent="0.35">
      <c r="A6" s="430"/>
      <c r="B6" s="326" t="s">
        <v>884</v>
      </c>
      <c r="C6" s="326" t="s">
        <v>885</v>
      </c>
      <c r="D6" s="326" t="s">
        <v>884</v>
      </c>
      <c r="E6" s="326" t="s">
        <v>885</v>
      </c>
      <c r="F6" s="326" t="s">
        <v>884</v>
      </c>
      <c r="G6" s="326" t="s">
        <v>885</v>
      </c>
      <c r="H6" s="326" t="s">
        <v>884</v>
      </c>
      <c r="I6" s="326" t="s">
        <v>885</v>
      </c>
      <c r="J6" s="326" t="s">
        <v>884</v>
      </c>
      <c r="K6" s="326" t="s">
        <v>885</v>
      </c>
      <c r="L6" s="326" t="s">
        <v>884</v>
      </c>
      <c r="M6" s="326" t="s">
        <v>885</v>
      </c>
      <c r="N6" s="326" t="s">
        <v>884</v>
      </c>
      <c r="O6" s="326" t="s">
        <v>885</v>
      </c>
      <c r="P6" s="326" t="s">
        <v>884</v>
      </c>
      <c r="Q6" s="326" t="s">
        <v>885</v>
      </c>
      <c r="R6" s="326" t="s">
        <v>884</v>
      </c>
      <c r="S6" s="326" t="s">
        <v>885</v>
      </c>
      <c r="T6" s="326" t="s">
        <v>884</v>
      </c>
      <c r="U6" s="326" t="s">
        <v>885</v>
      </c>
      <c r="V6" s="326" t="s">
        <v>884</v>
      </c>
      <c r="W6" s="326" t="s">
        <v>885</v>
      </c>
      <c r="X6" s="326" t="s">
        <v>884</v>
      </c>
      <c r="Y6" s="326" t="s">
        <v>885</v>
      </c>
      <c r="Z6" s="327" t="s">
        <v>884</v>
      </c>
      <c r="AA6" s="327" t="s">
        <v>885</v>
      </c>
      <c r="AB6" s="327" t="s">
        <v>884</v>
      </c>
      <c r="AC6" s="327" t="s">
        <v>885</v>
      </c>
      <c r="AD6" s="327" t="s">
        <v>884</v>
      </c>
      <c r="AE6" s="327" t="s">
        <v>885</v>
      </c>
      <c r="AF6" s="327" t="s">
        <v>884</v>
      </c>
      <c r="AG6" s="327" t="s">
        <v>885</v>
      </c>
      <c r="AH6" s="327" t="s">
        <v>884</v>
      </c>
      <c r="AI6" s="327" t="s">
        <v>885</v>
      </c>
      <c r="AJ6" s="327" t="s">
        <v>884</v>
      </c>
      <c r="AK6" s="327" t="s">
        <v>885</v>
      </c>
      <c r="AL6" s="327" t="s">
        <v>884</v>
      </c>
      <c r="AM6" s="327" t="s">
        <v>885</v>
      </c>
      <c r="AN6" s="327" t="s">
        <v>884</v>
      </c>
      <c r="AO6" s="327" t="s">
        <v>885</v>
      </c>
      <c r="AP6" s="327" t="s">
        <v>884</v>
      </c>
      <c r="AQ6" s="327" t="s">
        <v>885</v>
      </c>
    </row>
    <row r="7" spans="1:43" x14ac:dyDescent="0.35">
      <c r="A7" s="328" t="s">
        <v>886</v>
      </c>
      <c r="B7" s="329">
        <v>50.077658426273302</v>
      </c>
      <c r="C7" s="329">
        <v>43.682359565160901</v>
      </c>
      <c r="D7" s="329">
        <v>42.8849597689292</v>
      </c>
      <c r="E7" s="329">
        <v>42.793431428339098</v>
      </c>
      <c r="F7" s="329">
        <v>43.019862114248198</v>
      </c>
      <c r="G7" s="329">
        <v>45.321667390360403</v>
      </c>
      <c r="H7" s="329">
        <v>48.512544145301099</v>
      </c>
      <c r="I7" s="329">
        <v>50.272072432594697</v>
      </c>
      <c r="J7" s="329">
        <v>43.268614947011102</v>
      </c>
      <c r="K7" s="329">
        <v>35.515960701047199</v>
      </c>
      <c r="L7" s="329">
        <v>38.078070847470002</v>
      </c>
      <c r="M7" s="329">
        <v>39.270787586005</v>
      </c>
      <c r="N7" s="329">
        <v>42.1362040288302</v>
      </c>
      <c r="O7" s="329">
        <v>42.786277168932997</v>
      </c>
      <c r="P7" s="329">
        <v>39.808013122535201</v>
      </c>
      <c r="Q7" s="329">
        <v>38.775142406590902</v>
      </c>
      <c r="R7" s="329">
        <v>39.5924269346241</v>
      </c>
      <c r="S7" s="329">
        <v>41.875955231963403</v>
      </c>
      <c r="T7" s="329">
        <v>42.9138738536613</v>
      </c>
      <c r="U7" s="329">
        <v>43.546961036236802</v>
      </c>
      <c r="V7" s="329">
        <v>45.120786661849003</v>
      </c>
      <c r="W7" s="329">
        <v>49.731165088513798</v>
      </c>
      <c r="X7" s="329">
        <v>47.522367040371101</v>
      </c>
      <c r="Y7" s="329">
        <v>51.771931276026599</v>
      </c>
      <c r="Z7" s="329">
        <v>53.0738451702275</v>
      </c>
      <c r="AA7" s="329">
        <v>51.266916510514299</v>
      </c>
      <c r="AB7" s="329">
        <v>50.623590391908998</v>
      </c>
      <c r="AC7" s="329">
        <v>51.390716818328301</v>
      </c>
      <c r="AD7" s="329">
        <v>53.989846169467398</v>
      </c>
      <c r="AE7" s="329">
        <v>58.958747514910499</v>
      </c>
      <c r="AF7" s="329">
        <v>59.234302309188799</v>
      </c>
      <c r="AG7" s="329">
        <v>55.2760805979851</v>
      </c>
      <c r="AH7" s="329">
        <v>53.2515967273687</v>
      </c>
      <c r="AI7" s="329">
        <v>51.0353092452102</v>
      </c>
      <c r="AJ7" s="329">
        <v>51.301136071557103</v>
      </c>
      <c r="AK7" s="329">
        <v>53.530446194225703</v>
      </c>
      <c r="AL7" s="329">
        <v>54.842587262546402</v>
      </c>
      <c r="AM7" s="329">
        <v>55.717133807128199</v>
      </c>
      <c r="AN7" s="329">
        <v>55.865427807486597</v>
      </c>
      <c r="AO7" s="329">
        <v>55.771188706486299</v>
      </c>
      <c r="AP7" s="329">
        <v>56.2789490082044</v>
      </c>
      <c r="AQ7" s="329">
        <v>57.854132984320103</v>
      </c>
    </row>
    <row r="8" spans="1:43" x14ac:dyDescent="0.35">
      <c r="A8" s="328" t="s">
        <v>887</v>
      </c>
      <c r="B8" s="329">
        <v>71.904302019315196</v>
      </c>
      <c r="C8" s="329">
        <v>59.022913256955803</v>
      </c>
      <c r="D8" s="329">
        <v>58.804856115107903</v>
      </c>
      <c r="E8" s="329">
        <v>56.031290074377999</v>
      </c>
      <c r="F8" s="329">
        <v>52.507682593138298</v>
      </c>
      <c r="G8" s="329">
        <v>53.2716579959285</v>
      </c>
      <c r="H8" s="329">
        <v>55.766170368562399</v>
      </c>
      <c r="I8" s="329">
        <v>61.291329479768798</v>
      </c>
      <c r="J8" s="329">
        <v>62.604145077720197</v>
      </c>
      <c r="K8" s="329">
        <v>53.525115473441097</v>
      </c>
      <c r="L8" s="329">
        <v>51.425330341560702</v>
      </c>
      <c r="M8" s="329">
        <v>55.124661912957897</v>
      </c>
      <c r="N8" s="329">
        <v>56.2574047954866</v>
      </c>
      <c r="O8" s="329">
        <v>59.815751093826002</v>
      </c>
      <c r="P8" s="329">
        <v>62.833025586916399</v>
      </c>
      <c r="Q8" s="329">
        <v>64.755285412262197</v>
      </c>
      <c r="R8" s="329">
        <v>68.187044534412905</v>
      </c>
      <c r="S8" s="329">
        <v>68.341557440246703</v>
      </c>
      <c r="T8" s="329">
        <v>74.314603536794095</v>
      </c>
      <c r="U8" s="329">
        <v>92.067290392227406</v>
      </c>
      <c r="V8" s="329">
        <v>97.720650910499799</v>
      </c>
      <c r="W8" s="329">
        <v>113.121052631579</v>
      </c>
      <c r="X8" s="329">
        <v>129.61562306261601</v>
      </c>
      <c r="Y8" s="329">
        <v>146.55374351371401</v>
      </c>
      <c r="Z8" s="329">
        <v>163.43766122098</v>
      </c>
      <c r="AA8" s="329">
        <v>179.08064516128999</v>
      </c>
      <c r="AB8" s="329">
        <v>194.49453219927099</v>
      </c>
      <c r="AC8" s="329">
        <v>210.56338028169</v>
      </c>
      <c r="AD8" s="329">
        <v>226.37171052631601</v>
      </c>
      <c r="AE8" s="329">
        <v>247.109504132231</v>
      </c>
      <c r="AF8" s="329">
        <v>266.71960297766702</v>
      </c>
      <c r="AG8" s="329">
        <v>286.66149068323</v>
      </c>
      <c r="AH8" s="329">
        <v>305.22794117647101</v>
      </c>
      <c r="AI8" s="329">
        <v>320.49090909090899</v>
      </c>
      <c r="AJ8" s="329">
        <v>335.90306122448999</v>
      </c>
      <c r="AK8" s="329">
        <v>353.68681318681303</v>
      </c>
      <c r="AL8" s="329">
        <v>372.98795180722902</v>
      </c>
      <c r="AM8" s="329">
        <v>384.78873239436598</v>
      </c>
      <c r="AN8" s="329">
        <v>403.1953125</v>
      </c>
      <c r="AO8" s="329">
        <v>417.107142857143</v>
      </c>
      <c r="AP8" s="329">
        <v>437.53061224489801</v>
      </c>
      <c r="AQ8" s="329">
        <v>451.933333333333</v>
      </c>
    </row>
    <row r="9" spans="1:43" x14ac:dyDescent="0.35">
      <c r="A9" s="330" t="s">
        <v>738</v>
      </c>
      <c r="B9" s="331">
        <v>52.365263400045997</v>
      </c>
      <c r="C9" s="331">
        <v>45.474946450428398</v>
      </c>
      <c r="D9" s="331">
        <v>44.8112146820935</v>
      </c>
      <c r="E9" s="331">
        <v>44.604399845619398</v>
      </c>
      <c r="F9" s="331">
        <v>44.567876644115501</v>
      </c>
      <c r="G9" s="331">
        <v>46.602018141415599</v>
      </c>
      <c r="H9" s="331">
        <v>49.659961389961403</v>
      </c>
      <c r="I9" s="331">
        <v>51.897872158969797</v>
      </c>
      <c r="J9" s="331">
        <v>45.535598574437103</v>
      </c>
      <c r="K9" s="331">
        <v>37.512175610380503</v>
      </c>
      <c r="L9" s="331">
        <v>39.781840748520104</v>
      </c>
      <c r="M9" s="331">
        <v>41.324806473192901</v>
      </c>
      <c r="N9" s="331">
        <v>44.054872400907101</v>
      </c>
      <c r="O9" s="331">
        <v>45.017676848106497</v>
      </c>
      <c r="P9" s="331">
        <v>42.498428060658398</v>
      </c>
      <c r="Q9" s="331">
        <v>41.5954901454514</v>
      </c>
      <c r="R9" s="331">
        <v>42.507194541502699</v>
      </c>
      <c r="S9" s="331">
        <v>44.649465377467699</v>
      </c>
      <c r="T9" s="331">
        <v>45.724969997191202</v>
      </c>
      <c r="U9" s="331">
        <v>46.842363809663503</v>
      </c>
      <c r="V9" s="331">
        <v>48.4058121808987</v>
      </c>
      <c r="W9" s="331">
        <v>53.170097339389997</v>
      </c>
      <c r="X9" s="331">
        <v>51.022946572553998</v>
      </c>
      <c r="Y9" s="331">
        <v>55.171576708322199</v>
      </c>
      <c r="Z9" s="331">
        <v>56.390377509625097</v>
      </c>
      <c r="AA9" s="331">
        <v>54.287365960258199</v>
      </c>
      <c r="AB9" s="331">
        <v>53.556386694077702</v>
      </c>
      <c r="AC9" s="331">
        <v>54.144367827294602</v>
      </c>
      <c r="AD9" s="331">
        <v>56.609919504024802</v>
      </c>
      <c r="AE9" s="331">
        <v>61.4400817438692</v>
      </c>
      <c r="AF9" s="331">
        <v>61.565402843601902</v>
      </c>
      <c r="AG9" s="331">
        <v>57.276459217097099</v>
      </c>
      <c r="AH9" s="331">
        <v>55.047560400398297</v>
      </c>
      <c r="AI9" s="331">
        <v>52.551233857562998</v>
      </c>
      <c r="AJ9" s="331">
        <v>52.727712137486598</v>
      </c>
      <c r="AK9" s="331">
        <v>54.957447364296499</v>
      </c>
      <c r="AL9" s="331">
        <v>56.2184764485202</v>
      </c>
      <c r="AM9" s="331">
        <v>56.956246188114903</v>
      </c>
      <c r="AN9" s="331">
        <v>57.050095928373501</v>
      </c>
      <c r="AO9" s="331">
        <v>56.849976008956602</v>
      </c>
      <c r="AP9" s="331">
        <v>57.2465427047185</v>
      </c>
      <c r="AQ9" s="331">
        <v>58.762219320480298</v>
      </c>
    </row>
    <row r="11" spans="1:43" x14ac:dyDescent="0.35">
      <c r="A11" s="320" t="s">
        <v>888</v>
      </c>
    </row>
    <row r="12" spans="1:43" x14ac:dyDescent="0.35">
      <c r="A12" s="332"/>
    </row>
    <row r="13" spans="1:43" x14ac:dyDescent="0.35">
      <c r="A13" s="332"/>
    </row>
    <row r="14" spans="1:43" x14ac:dyDescent="0.35">
      <c r="A14" s="429" t="s">
        <v>872</v>
      </c>
      <c r="B14" s="321">
        <v>2023</v>
      </c>
      <c r="C14" s="322"/>
      <c r="D14" s="322"/>
      <c r="E14" s="322"/>
      <c r="F14" s="322"/>
      <c r="G14" s="322"/>
      <c r="H14" s="322"/>
      <c r="I14" s="322"/>
      <c r="J14" s="322"/>
      <c r="K14" s="322"/>
      <c r="L14" s="322"/>
      <c r="M14" s="322"/>
      <c r="N14" s="322"/>
      <c r="O14" s="322"/>
      <c r="P14" s="322"/>
      <c r="Q14" s="322"/>
      <c r="R14" s="322"/>
      <c r="S14" s="322"/>
      <c r="T14" s="322"/>
      <c r="U14" s="322"/>
      <c r="V14" s="322"/>
      <c r="W14" s="322"/>
      <c r="X14" s="322"/>
      <c r="Y14" s="323"/>
      <c r="Z14" s="324">
        <v>2024</v>
      </c>
      <c r="AA14" s="324"/>
      <c r="AB14" s="324"/>
      <c r="AC14" s="324"/>
      <c r="AD14" s="324"/>
      <c r="AE14" s="324"/>
      <c r="AF14" s="324"/>
      <c r="AG14" s="324"/>
      <c r="AH14" s="324"/>
      <c r="AI14" s="324"/>
      <c r="AJ14" s="324"/>
      <c r="AK14" s="324"/>
      <c r="AL14" s="324"/>
      <c r="AM14" s="324"/>
      <c r="AN14" s="324"/>
      <c r="AO14" s="324"/>
      <c r="AP14" s="324"/>
      <c r="AQ14" s="325"/>
    </row>
    <row r="15" spans="1:43" x14ac:dyDescent="0.35">
      <c r="A15" s="429"/>
      <c r="B15" s="427" t="s">
        <v>873</v>
      </c>
      <c r="C15" s="428"/>
      <c r="D15" s="427" t="s">
        <v>874</v>
      </c>
      <c r="E15" s="428"/>
      <c r="F15" s="427" t="s">
        <v>875</v>
      </c>
      <c r="G15" s="428"/>
      <c r="H15" s="427" t="s">
        <v>876</v>
      </c>
      <c r="I15" s="428"/>
      <c r="J15" s="427" t="s">
        <v>803</v>
      </c>
      <c r="K15" s="428"/>
      <c r="L15" s="427" t="s">
        <v>877</v>
      </c>
      <c r="M15" s="428"/>
      <c r="N15" s="427" t="s">
        <v>878</v>
      </c>
      <c r="O15" s="428"/>
      <c r="P15" s="427" t="s">
        <v>879</v>
      </c>
      <c r="Q15" s="428"/>
      <c r="R15" s="427" t="s">
        <v>880</v>
      </c>
      <c r="S15" s="428"/>
      <c r="T15" s="427" t="s">
        <v>881</v>
      </c>
      <c r="U15" s="428"/>
      <c r="V15" s="427" t="s">
        <v>882</v>
      </c>
      <c r="W15" s="428"/>
      <c r="X15" s="427" t="s">
        <v>883</v>
      </c>
      <c r="Y15" s="428"/>
      <c r="Z15" s="425" t="s">
        <v>873</v>
      </c>
      <c r="AA15" s="426"/>
      <c r="AB15" s="425" t="s">
        <v>874</v>
      </c>
      <c r="AC15" s="426"/>
      <c r="AD15" s="425" t="s">
        <v>875</v>
      </c>
      <c r="AE15" s="426"/>
      <c r="AF15" s="425" t="s">
        <v>876</v>
      </c>
      <c r="AG15" s="426"/>
      <c r="AH15" s="425" t="s">
        <v>803</v>
      </c>
      <c r="AI15" s="426"/>
      <c r="AJ15" s="425" t="s">
        <v>877</v>
      </c>
      <c r="AK15" s="426"/>
      <c r="AL15" s="425" t="s">
        <v>878</v>
      </c>
      <c r="AM15" s="426"/>
      <c r="AN15" s="425" t="s">
        <v>879</v>
      </c>
      <c r="AO15" s="426"/>
      <c r="AP15" s="425" t="s">
        <v>880</v>
      </c>
      <c r="AQ15" s="426"/>
    </row>
    <row r="16" spans="1:43" x14ac:dyDescent="0.35">
      <c r="A16" s="429"/>
      <c r="B16" s="326" t="s">
        <v>884</v>
      </c>
      <c r="C16" s="326" t="s">
        <v>885</v>
      </c>
      <c r="D16" s="326" t="s">
        <v>884</v>
      </c>
      <c r="E16" s="326" t="s">
        <v>885</v>
      </c>
      <c r="F16" s="326" t="s">
        <v>884</v>
      </c>
      <c r="G16" s="326" t="s">
        <v>885</v>
      </c>
      <c r="H16" s="326" t="s">
        <v>884</v>
      </c>
      <c r="I16" s="326" t="s">
        <v>885</v>
      </c>
      <c r="J16" s="326" t="s">
        <v>884</v>
      </c>
      <c r="K16" s="326" t="s">
        <v>885</v>
      </c>
      <c r="L16" s="326" t="s">
        <v>884</v>
      </c>
      <c r="M16" s="326" t="s">
        <v>885</v>
      </c>
      <c r="N16" s="326" t="s">
        <v>884</v>
      </c>
      <c r="O16" s="326" t="s">
        <v>885</v>
      </c>
      <c r="P16" s="326" t="s">
        <v>884</v>
      </c>
      <c r="Q16" s="326" t="s">
        <v>885</v>
      </c>
      <c r="R16" s="326" t="s">
        <v>884</v>
      </c>
      <c r="S16" s="326" t="s">
        <v>885</v>
      </c>
      <c r="T16" s="326" t="s">
        <v>884</v>
      </c>
      <c r="U16" s="326" t="s">
        <v>885</v>
      </c>
      <c r="V16" s="326" t="s">
        <v>884</v>
      </c>
      <c r="W16" s="326" t="s">
        <v>885</v>
      </c>
      <c r="X16" s="326" t="s">
        <v>884</v>
      </c>
      <c r="Y16" s="326" t="s">
        <v>885</v>
      </c>
      <c r="Z16" s="327" t="s">
        <v>884</v>
      </c>
      <c r="AA16" s="327" t="s">
        <v>885</v>
      </c>
      <c r="AB16" s="327" t="s">
        <v>884</v>
      </c>
      <c r="AC16" s="327" t="s">
        <v>885</v>
      </c>
      <c r="AD16" s="327" t="s">
        <v>884</v>
      </c>
      <c r="AE16" s="327" t="s">
        <v>885</v>
      </c>
      <c r="AF16" s="327" t="s">
        <v>884</v>
      </c>
      <c r="AG16" s="327" t="s">
        <v>885</v>
      </c>
      <c r="AH16" s="327" t="s">
        <v>884</v>
      </c>
      <c r="AI16" s="327" t="s">
        <v>885</v>
      </c>
      <c r="AJ16" s="327" t="s">
        <v>884</v>
      </c>
      <c r="AK16" s="327" t="s">
        <v>885</v>
      </c>
      <c r="AL16" s="327" t="s">
        <v>884</v>
      </c>
      <c r="AM16" s="327" t="s">
        <v>885</v>
      </c>
      <c r="AN16" s="327" t="s">
        <v>884</v>
      </c>
      <c r="AO16" s="327" t="s">
        <v>885</v>
      </c>
      <c r="AP16" s="327" t="s">
        <v>884</v>
      </c>
      <c r="AQ16" s="327" t="s">
        <v>885</v>
      </c>
    </row>
    <row r="17" spans="1:43" x14ac:dyDescent="0.35">
      <c r="A17" s="333" t="s">
        <v>886</v>
      </c>
      <c r="B17" s="334"/>
      <c r="C17" s="334"/>
      <c r="D17" s="334"/>
      <c r="E17" s="334"/>
      <c r="F17" s="334"/>
      <c r="G17" s="334"/>
      <c r="H17" s="334"/>
      <c r="I17" s="334"/>
      <c r="J17" s="334"/>
      <c r="K17" s="334"/>
      <c r="L17" s="334"/>
      <c r="M17" s="334"/>
      <c r="N17" s="334"/>
      <c r="O17" s="334"/>
      <c r="P17" s="334"/>
      <c r="Q17" s="334"/>
      <c r="R17" s="334"/>
      <c r="S17" s="334"/>
      <c r="T17" s="334"/>
      <c r="U17" s="334"/>
      <c r="V17" s="334"/>
      <c r="W17" s="334"/>
      <c r="X17" s="334"/>
      <c r="Y17" s="334"/>
      <c r="Z17" s="334"/>
      <c r="AA17" s="334"/>
      <c r="AB17" s="334"/>
      <c r="AC17" s="334"/>
      <c r="AD17" s="334"/>
      <c r="AE17" s="334"/>
      <c r="AF17" s="334"/>
      <c r="AG17" s="334"/>
      <c r="AH17" s="334"/>
      <c r="AI17" s="334"/>
      <c r="AJ17" s="334"/>
      <c r="AK17" s="334"/>
      <c r="AL17" s="334"/>
      <c r="AM17" s="334"/>
      <c r="AN17" s="334"/>
      <c r="AO17" s="334"/>
      <c r="AP17" s="334"/>
      <c r="AQ17" s="334"/>
    </row>
    <row r="18" spans="1:43" x14ac:dyDescent="0.35">
      <c r="A18" s="335" t="s">
        <v>889</v>
      </c>
      <c r="B18" s="335">
        <v>18356</v>
      </c>
      <c r="C18" s="335">
        <v>22026</v>
      </c>
      <c r="D18" s="335">
        <v>23176</v>
      </c>
      <c r="E18" s="335">
        <v>23562</v>
      </c>
      <c r="F18" s="335">
        <v>23326</v>
      </c>
      <c r="G18" s="335">
        <v>21987</v>
      </c>
      <c r="H18" s="335">
        <v>20755</v>
      </c>
      <c r="I18" s="335">
        <v>18911</v>
      </c>
      <c r="J18" s="335">
        <v>20705</v>
      </c>
      <c r="K18" s="335">
        <v>26752</v>
      </c>
      <c r="L18" s="335">
        <v>26400</v>
      </c>
      <c r="M18" s="335">
        <v>26307</v>
      </c>
      <c r="N18" s="335">
        <v>25999</v>
      </c>
      <c r="O18" s="335">
        <v>26225</v>
      </c>
      <c r="P18" s="335">
        <v>27603</v>
      </c>
      <c r="Q18" s="335">
        <v>29998</v>
      </c>
      <c r="R18" s="335">
        <v>31502</v>
      </c>
      <c r="S18" s="335">
        <v>32067</v>
      </c>
      <c r="T18" s="335">
        <v>34446</v>
      </c>
      <c r="U18" s="335">
        <v>36891</v>
      </c>
      <c r="V18" s="335">
        <v>37429</v>
      </c>
      <c r="W18" s="335">
        <v>35089</v>
      </c>
      <c r="X18" s="335">
        <v>34834</v>
      </c>
      <c r="Y18" s="335">
        <v>34821</v>
      </c>
      <c r="Z18" s="335">
        <v>35896</v>
      </c>
      <c r="AA18" s="335">
        <v>36767</v>
      </c>
      <c r="AB18" s="335">
        <v>37849</v>
      </c>
      <c r="AC18" s="335">
        <v>38602</v>
      </c>
      <c r="AD18" s="335">
        <v>37495</v>
      </c>
      <c r="AE18" s="335">
        <v>34160</v>
      </c>
      <c r="AF18" s="335">
        <v>33174</v>
      </c>
      <c r="AG18" s="335">
        <v>34534</v>
      </c>
      <c r="AH18" s="335">
        <v>35444</v>
      </c>
      <c r="AI18" s="335">
        <v>36499</v>
      </c>
      <c r="AJ18" s="335">
        <v>36390</v>
      </c>
      <c r="AK18" s="335">
        <v>35566</v>
      </c>
      <c r="AL18" s="335">
        <v>35582</v>
      </c>
      <c r="AM18" s="335">
        <v>34861</v>
      </c>
      <c r="AN18" s="335">
        <v>34679</v>
      </c>
      <c r="AO18" s="335">
        <v>34781</v>
      </c>
      <c r="AP18" s="335">
        <v>35862</v>
      </c>
      <c r="AQ18" s="335">
        <v>36277</v>
      </c>
    </row>
    <row r="19" spans="1:43" x14ac:dyDescent="0.35">
      <c r="A19" s="335" t="s">
        <v>890</v>
      </c>
      <c r="B19" s="335">
        <v>801</v>
      </c>
      <c r="C19" s="335">
        <v>769</v>
      </c>
      <c r="D19" s="335">
        <v>773</v>
      </c>
      <c r="E19" s="335">
        <v>766</v>
      </c>
      <c r="F19" s="335">
        <v>782</v>
      </c>
      <c r="G19" s="335">
        <v>794</v>
      </c>
      <c r="H19" s="335">
        <v>791</v>
      </c>
      <c r="I19" s="335">
        <v>820</v>
      </c>
      <c r="J19" s="335">
        <v>822</v>
      </c>
      <c r="K19" s="335">
        <v>779</v>
      </c>
      <c r="L19" s="335">
        <v>753</v>
      </c>
      <c r="M19" s="335">
        <v>757</v>
      </c>
      <c r="N19" s="335">
        <v>795</v>
      </c>
      <c r="O19" s="335">
        <v>803</v>
      </c>
      <c r="P19" s="335">
        <v>804</v>
      </c>
      <c r="Q19" s="335">
        <v>839</v>
      </c>
      <c r="R19" s="335">
        <v>887</v>
      </c>
      <c r="S19" s="335">
        <v>917</v>
      </c>
      <c r="T19" s="335">
        <v>931</v>
      </c>
      <c r="U19" s="335">
        <v>958</v>
      </c>
      <c r="V19" s="335">
        <v>1018</v>
      </c>
      <c r="W19" s="335">
        <v>1053</v>
      </c>
      <c r="X19" s="335">
        <v>1098</v>
      </c>
      <c r="Y19" s="335">
        <v>1161</v>
      </c>
      <c r="Z19" s="335">
        <v>1347</v>
      </c>
      <c r="AA19" s="335">
        <v>1356</v>
      </c>
      <c r="AB19" s="335">
        <v>1391</v>
      </c>
      <c r="AC19" s="335">
        <v>1411</v>
      </c>
      <c r="AD19" s="335">
        <v>1571</v>
      </c>
      <c r="AE19" s="335">
        <v>1696</v>
      </c>
      <c r="AF19" s="335">
        <v>1923</v>
      </c>
      <c r="AG19" s="335">
        <v>2025</v>
      </c>
      <c r="AH19" s="335">
        <v>2060</v>
      </c>
      <c r="AI19" s="335">
        <v>1985</v>
      </c>
      <c r="AJ19" s="335">
        <v>2093</v>
      </c>
      <c r="AK19" s="335">
        <v>2109</v>
      </c>
      <c r="AL19" s="335">
        <v>2180</v>
      </c>
      <c r="AM19" s="335">
        <v>2256</v>
      </c>
      <c r="AN19" s="335">
        <v>2260</v>
      </c>
      <c r="AO19" s="335">
        <v>2162</v>
      </c>
      <c r="AP19" s="335">
        <v>2175</v>
      </c>
      <c r="AQ19" s="335">
        <v>2196</v>
      </c>
    </row>
    <row r="20" spans="1:43" x14ac:dyDescent="0.35">
      <c r="A20" s="335" t="s">
        <v>891</v>
      </c>
      <c r="B20" s="335">
        <v>227</v>
      </c>
      <c r="C20" s="335">
        <v>219</v>
      </c>
      <c r="D20" s="335">
        <v>217</v>
      </c>
      <c r="E20" s="335">
        <v>207</v>
      </c>
      <c r="F20" s="335">
        <v>198</v>
      </c>
      <c r="G20" s="335">
        <v>189</v>
      </c>
      <c r="H20" s="335">
        <v>200</v>
      </c>
      <c r="I20" s="335">
        <v>204</v>
      </c>
      <c r="J20" s="335">
        <v>213</v>
      </c>
      <c r="K20" s="335">
        <v>202</v>
      </c>
      <c r="L20" s="335">
        <v>202</v>
      </c>
      <c r="M20" s="335">
        <v>209</v>
      </c>
      <c r="N20" s="335">
        <v>207</v>
      </c>
      <c r="O20" s="335">
        <v>200</v>
      </c>
      <c r="P20" s="335">
        <v>191</v>
      </c>
      <c r="Q20" s="335">
        <v>185</v>
      </c>
      <c r="R20" s="335">
        <v>201</v>
      </c>
      <c r="S20" s="335">
        <v>201</v>
      </c>
      <c r="T20" s="335">
        <v>217</v>
      </c>
      <c r="U20" s="335">
        <v>230</v>
      </c>
      <c r="V20" s="335">
        <v>244</v>
      </c>
      <c r="W20" s="335">
        <v>238</v>
      </c>
      <c r="X20" s="335">
        <v>229</v>
      </c>
      <c r="Y20" s="335">
        <v>226</v>
      </c>
      <c r="Z20" s="335">
        <v>238</v>
      </c>
      <c r="AA20" s="335">
        <v>247</v>
      </c>
      <c r="AB20" s="335">
        <v>257</v>
      </c>
      <c r="AC20" s="335">
        <v>265</v>
      </c>
      <c r="AD20" s="335">
        <v>275</v>
      </c>
      <c r="AE20" s="335">
        <v>309</v>
      </c>
      <c r="AF20" s="335">
        <v>318</v>
      </c>
      <c r="AG20" s="335">
        <v>314</v>
      </c>
      <c r="AH20" s="335">
        <v>334</v>
      </c>
      <c r="AI20" s="335">
        <v>350</v>
      </c>
      <c r="AJ20" s="335">
        <v>370</v>
      </c>
      <c r="AK20" s="335">
        <v>374</v>
      </c>
      <c r="AL20" s="335">
        <v>406</v>
      </c>
      <c r="AM20" s="335">
        <v>400</v>
      </c>
      <c r="AN20" s="335">
        <v>410</v>
      </c>
      <c r="AO20" s="335">
        <v>407</v>
      </c>
      <c r="AP20" s="335">
        <v>425</v>
      </c>
      <c r="AQ20" s="335">
        <v>443</v>
      </c>
    </row>
    <row r="21" spans="1:43" ht="16" thickBot="1" x14ac:dyDescent="0.4">
      <c r="A21" s="336" t="s">
        <v>892</v>
      </c>
      <c r="B21" s="336">
        <v>73</v>
      </c>
      <c r="C21" s="336">
        <v>75</v>
      </c>
      <c r="D21" s="336">
        <v>69</v>
      </c>
      <c r="E21" s="336">
        <v>67</v>
      </c>
      <c r="F21" s="336">
        <v>62</v>
      </c>
      <c r="G21" s="336">
        <v>60</v>
      </c>
      <c r="H21" s="336">
        <v>57</v>
      </c>
      <c r="I21" s="336">
        <v>56</v>
      </c>
      <c r="J21" s="336">
        <v>57</v>
      </c>
      <c r="K21" s="336">
        <v>54</v>
      </c>
      <c r="L21" s="336">
        <v>56</v>
      </c>
      <c r="M21" s="336">
        <v>51</v>
      </c>
      <c r="N21" s="336">
        <v>54</v>
      </c>
      <c r="O21" s="336">
        <v>55</v>
      </c>
      <c r="P21" s="336">
        <v>55</v>
      </c>
      <c r="Q21" s="336">
        <v>51</v>
      </c>
      <c r="R21" s="336">
        <v>52</v>
      </c>
      <c r="S21" s="336">
        <v>53</v>
      </c>
      <c r="T21" s="336">
        <v>63</v>
      </c>
      <c r="U21" s="336">
        <v>59</v>
      </c>
      <c r="V21" s="336">
        <v>55</v>
      </c>
      <c r="W21" s="336">
        <v>55</v>
      </c>
      <c r="X21" s="336">
        <v>53</v>
      </c>
      <c r="Y21" s="336">
        <v>53</v>
      </c>
      <c r="Z21" s="336">
        <v>57</v>
      </c>
      <c r="AA21" s="336">
        <v>54</v>
      </c>
      <c r="AB21" s="336">
        <v>53</v>
      </c>
      <c r="AC21" s="336">
        <v>53</v>
      </c>
      <c r="AD21" s="336">
        <v>53</v>
      </c>
      <c r="AE21" s="336">
        <v>51</v>
      </c>
      <c r="AF21" s="336">
        <v>52</v>
      </c>
      <c r="AG21" s="336">
        <v>51</v>
      </c>
      <c r="AH21" s="336">
        <v>52</v>
      </c>
      <c r="AI21" s="336">
        <v>51</v>
      </c>
      <c r="AJ21" s="336">
        <v>53</v>
      </c>
      <c r="AK21" s="336">
        <v>51</v>
      </c>
      <c r="AL21" s="336">
        <v>50</v>
      </c>
      <c r="AM21" s="336">
        <v>52</v>
      </c>
      <c r="AN21" s="336">
        <v>51</v>
      </c>
      <c r="AO21" s="336">
        <v>52</v>
      </c>
      <c r="AP21" s="336">
        <v>54</v>
      </c>
      <c r="AQ21" s="336">
        <v>51</v>
      </c>
    </row>
    <row r="22" spans="1:43" x14ac:dyDescent="0.35">
      <c r="A22" s="337" t="s">
        <v>738</v>
      </c>
      <c r="B22" s="337">
        <v>19457</v>
      </c>
      <c r="C22" s="337">
        <v>23089</v>
      </c>
      <c r="D22" s="337">
        <v>24235</v>
      </c>
      <c r="E22" s="337">
        <v>24602</v>
      </c>
      <c r="F22" s="337">
        <v>24368</v>
      </c>
      <c r="G22" s="337">
        <v>23030</v>
      </c>
      <c r="H22" s="337">
        <v>21803</v>
      </c>
      <c r="I22" s="337">
        <v>19991</v>
      </c>
      <c r="J22" s="337">
        <v>21797</v>
      </c>
      <c r="K22" s="337">
        <v>27787</v>
      </c>
      <c r="L22" s="337">
        <v>27411</v>
      </c>
      <c r="M22" s="337">
        <v>27324</v>
      </c>
      <c r="N22" s="337">
        <v>27055</v>
      </c>
      <c r="O22" s="337">
        <v>27283</v>
      </c>
      <c r="P22" s="337">
        <v>28653</v>
      </c>
      <c r="Q22" s="337">
        <v>31073</v>
      </c>
      <c r="R22" s="337">
        <v>32642</v>
      </c>
      <c r="S22" s="337">
        <v>33238</v>
      </c>
      <c r="T22" s="337">
        <v>35657</v>
      </c>
      <c r="U22" s="337">
        <v>38138</v>
      </c>
      <c r="V22" s="337">
        <v>38746</v>
      </c>
      <c r="W22" s="337">
        <v>36435</v>
      </c>
      <c r="X22" s="337">
        <v>36214</v>
      </c>
      <c r="Y22" s="337">
        <v>36261</v>
      </c>
      <c r="Z22" s="337">
        <v>37538</v>
      </c>
      <c r="AA22" s="337">
        <v>38424</v>
      </c>
      <c r="AB22" s="337">
        <v>39550</v>
      </c>
      <c r="AC22" s="337">
        <v>40331</v>
      </c>
      <c r="AD22" s="337">
        <v>39394</v>
      </c>
      <c r="AE22" s="337">
        <v>36216</v>
      </c>
      <c r="AF22" s="337">
        <v>35467</v>
      </c>
      <c r="AG22" s="337">
        <v>36924</v>
      </c>
      <c r="AH22" s="337">
        <v>37890</v>
      </c>
      <c r="AI22" s="337">
        <v>38885</v>
      </c>
      <c r="AJ22" s="337">
        <v>38906</v>
      </c>
      <c r="AK22" s="337">
        <v>38100</v>
      </c>
      <c r="AL22" s="337">
        <v>38218</v>
      </c>
      <c r="AM22" s="337">
        <v>37569</v>
      </c>
      <c r="AN22" s="337">
        <v>37400</v>
      </c>
      <c r="AO22" s="337">
        <v>37402</v>
      </c>
      <c r="AP22" s="337">
        <v>38516</v>
      </c>
      <c r="AQ22" s="337">
        <v>38967</v>
      </c>
    </row>
    <row r="23" spans="1:43" x14ac:dyDescent="0.35">
      <c r="A23" s="333" t="s">
        <v>887</v>
      </c>
      <c r="B23" s="334"/>
      <c r="C23" s="334"/>
      <c r="D23" s="334"/>
      <c r="E23" s="334"/>
      <c r="F23" s="334"/>
      <c r="G23" s="334"/>
      <c r="H23" s="334"/>
      <c r="I23" s="334"/>
      <c r="J23" s="334"/>
      <c r="K23" s="334"/>
      <c r="L23" s="334"/>
      <c r="M23" s="334"/>
      <c r="N23" s="334"/>
      <c r="O23" s="334"/>
      <c r="P23" s="334"/>
      <c r="Q23" s="334"/>
      <c r="R23" s="334"/>
      <c r="S23" s="334"/>
      <c r="T23" s="334"/>
      <c r="U23" s="334"/>
      <c r="V23" s="334"/>
      <c r="W23" s="334"/>
      <c r="X23" s="334"/>
      <c r="Y23" s="334"/>
      <c r="Z23" s="334"/>
      <c r="AA23" s="334"/>
      <c r="AB23" s="334"/>
      <c r="AC23" s="334"/>
      <c r="AD23" s="334"/>
      <c r="AE23" s="334"/>
      <c r="AF23" s="334"/>
      <c r="AG23" s="334"/>
      <c r="AH23" s="334"/>
      <c r="AI23" s="334"/>
      <c r="AJ23" s="334"/>
      <c r="AK23" s="334"/>
      <c r="AL23" s="334"/>
      <c r="AM23" s="334"/>
      <c r="AN23" s="334"/>
      <c r="AO23" s="334"/>
      <c r="AP23" s="334"/>
      <c r="AQ23" s="334"/>
    </row>
    <row r="24" spans="1:43" x14ac:dyDescent="0.35">
      <c r="A24" s="335" t="s">
        <v>889</v>
      </c>
      <c r="B24" s="335">
        <v>2089</v>
      </c>
      <c r="C24" s="335">
        <v>2861</v>
      </c>
      <c r="D24" s="335">
        <v>3122</v>
      </c>
      <c r="E24" s="335">
        <v>3678</v>
      </c>
      <c r="F24" s="335">
        <v>4536</v>
      </c>
      <c r="G24" s="335">
        <v>4211</v>
      </c>
      <c r="H24" s="335">
        <v>3888</v>
      </c>
      <c r="I24" s="335">
        <v>3252</v>
      </c>
      <c r="J24" s="335">
        <v>2737</v>
      </c>
      <c r="K24" s="335">
        <v>3312</v>
      </c>
      <c r="L24" s="335">
        <v>3855</v>
      </c>
      <c r="M24" s="335">
        <v>3889</v>
      </c>
      <c r="N24" s="335">
        <v>4048</v>
      </c>
      <c r="O24" s="335">
        <v>3905</v>
      </c>
      <c r="P24" s="335">
        <v>3590</v>
      </c>
      <c r="Q24" s="335">
        <v>3576</v>
      </c>
      <c r="R24" s="335">
        <v>3476</v>
      </c>
      <c r="S24" s="335">
        <v>3669</v>
      </c>
      <c r="T24" s="335">
        <v>3272</v>
      </c>
      <c r="U24" s="335">
        <v>2536</v>
      </c>
      <c r="V24" s="335">
        <v>2338</v>
      </c>
      <c r="W24" s="335">
        <v>1844</v>
      </c>
      <c r="X24" s="335">
        <v>1360</v>
      </c>
      <c r="Y24" s="335">
        <v>1060</v>
      </c>
      <c r="Z24" s="335">
        <v>850</v>
      </c>
      <c r="AA24" s="335">
        <v>600</v>
      </c>
      <c r="AB24" s="335">
        <v>466</v>
      </c>
      <c r="AC24" s="335">
        <v>337</v>
      </c>
      <c r="AD24" s="335">
        <v>219</v>
      </c>
      <c r="AE24" s="335">
        <v>102</v>
      </c>
      <c r="AF24" s="335">
        <v>62</v>
      </c>
      <c r="AG24" s="335">
        <v>50</v>
      </c>
      <c r="AH24" s="335">
        <v>14</v>
      </c>
      <c r="AI24" s="335">
        <v>11</v>
      </c>
      <c r="AJ24" s="335">
        <v>10</v>
      </c>
      <c r="AK24" s="335">
        <v>9</v>
      </c>
      <c r="AL24" s="335">
        <v>8</v>
      </c>
      <c r="AM24" s="335">
        <v>8</v>
      </c>
      <c r="AN24" s="335">
        <v>7</v>
      </c>
      <c r="AO24" s="335">
        <v>6</v>
      </c>
      <c r="AP24" s="335">
        <v>5</v>
      </c>
      <c r="AQ24" s="335">
        <v>5</v>
      </c>
    </row>
    <row r="25" spans="1:43" x14ac:dyDescent="0.35">
      <c r="A25" s="335" t="s">
        <v>890</v>
      </c>
      <c r="B25" s="335">
        <v>153</v>
      </c>
      <c r="C25" s="335">
        <v>157</v>
      </c>
      <c r="D25" s="335">
        <v>175</v>
      </c>
      <c r="E25" s="335">
        <v>183</v>
      </c>
      <c r="F25" s="335">
        <v>180</v>
      </c>
      <c r="G25" s="335">
        <v>172</v>
      </c>
      <c r="H25" s="335">
        <v>166</v>
      </c>
      <c r="I25" s="335">
        <v>164</v>
      </c>
      <c r="J25" s="335">
        <v>118</v>
      </c>
      <c r="K25" s="335">
        <v>115</v>
      </c>
      <c r="L25" s="335">
        <v>117</v>
      </c>
      <c r="M25" s="335">
        <v>136</v>
      </c>
      <c r="N25" s="335">
        <v>165</v>
      </c>
      <c r="O25" s="335">
        <v>170</v>
      </c>
      <c r="P25" s="335">
        <v>162</v>
      </c>
      <c r="Q25" s="335">
        <v>166</v>
      </c>
      <c r="R25" s="335">
        <v>189</v>
      </c>
      <c r="S25" s="335">
        <v>177</v>
      </c>
      <c r="T25" s="335">
        <v>193</v>
      </c>
      <c r="U25" s="335">
        <v>206</v>
      </c>
      <c r="V25" s="335">
        <v>208</v>
      </c>
      <c r="W25" s="335">
        <v>209</v>
      </c>
      <c r="X25" s="335">
        <v>217</v>
      </c>
      <c r="Y25" s="335">
        <v>249</v>
      </c>
      <c r="Z25" s="335">
        <v>266</v>
      </c>
      <c r="AA25" s="335">
        <v>282</v>
      </c>
      <c r="AB25" s="335">
        <v>307</v>
      </c>
      <c r="AC25" s="335">
        <v>315</v>
      </c>
      <c r="AD25" s="335">
        <v>335</v>
      </c>
      <c r="AE25" s="335">
        <v>331</v>
      </c>
      <c r="AF25" s="335">
        <v>286</v>
      </c>
      <c r="AG25" s="335">
        <v>212</v>
      </c>
      <c r="AH25" s="335">
        <v>198</v>
      </c>
      <c r="AI25" s="335">
        <v>157</v>
      </c>
      <c r="AJ25" s="335">
        <v>132</v>
      </c>
      <c r="AK25" s="335">
        <v>116</v>
      </c>
      <c r="AL25" s="335">
        <v>94</v>
      </c>
      <c r="AM25" s="335">
        <v>66</v>
      </c>
      <c r="AN25" s="335">
        <v>48</v>
      </c>
      <c r="AO25" s="335">
        <v>35</v>
      </c>
      <c r="AP25" s="335">
        <v>24</v>
      </c>
      <c r="AQ25" s="335">
        <v>18</v>
      </c>
    </row>
    <row r="26" spans="1:43" x14ac:dyDescent="0.35">
      <c r="A26" s="335" t="s">
        <v>891</v>
      </c>
      <c r="B26" s="335">
        <v>30</v>
      </c>
      <c r="C26" s="335">
        <v>31</v>
      </c>
      <c r="D26" s="335">
        <v>33</v>
      </c>
      <c r="E26" s="335">
        <v>32</v>
      </c>
      <c r="F26" s="335">
        <v>29</v>
      </c>
      <c r="G26" s="335">
        <v>32</v>
      </c>
      <c r="H26" s="335">
        <v>38</v>
      </c>
      <c r="I26" s="335">
        <v>39</v>
      </c>
      <c r="J26" s="335">
        <v>35</v>
      </c>
      <c r="K26" s="335">
        <v>32</v>
      </c>
      <c r="L26" s="335">
        <v>34</v>
      </c>
      <c r="M26" s="335">
        <v>37</v>
      </c>
      <c r="N26" s="335">
        <v>35</v>
      </c>
      <c r="O26" s="335">
        <v>32</v>
      </c>
      <c r="P26" s="335">
        <v>32</v>
      </c>
      <c r="Q26" s="335">
        <v>35</v>
      </c>
      <c r="R26" s="335">
        <v>34</v>
      </c>
      <c r="S26" s="335">
        <v>37</v>
      </c>
      <c r="T26" s="335">
        <v>39</v>
      </c>
      <c r="U26" s="335">
        <v>35</v>
      </c>
      <c r="V26" s="335">
        <v>34</v>
      </c>
      <c r="W26" s="335">
        <v>36</v>
      </c>
      <c r="X26" s="335">
        <v>35</v>
      </c>
      <c r="Y26" s="335">
        <v>38</v>
      </c>
      <c r="Z26" s="335">
        <v>44</v>
      </c>
      <c r="AA26" s="335">
        <v>46</v>
      </c>
      <c r="AB26" s="335">
        <v>48</v>
      </c>
      <c r="AC26" s="335">
        <v>56</v>
      </c>
      <c r="AD26" s="335">
        <v>52</v>
      </c>
      <c r="AE26" s="335">
        <v>48</v>
      </c>
      <c r="AF26" s="335">
        <v>52</v>
      </c>
      <c r="AG26" s="335">
        <v>57</v>
      </c>
      <c r="AH26" s="335">
        <v>55</v>
      </c>
      <c r="AI26" s="335">
        <v>47</v>
      </c>
      <c r="AJ26" s="335">
        <v>49</v>
      </c>
      <c r="AK26" s="335">
        <v>51</v>
      </c>
      <c r="AL26" s="335">
        <v>58</v>
      </c>
      <c r="AM26" s="335">
        <v>63</v>
      </c>
      <c r="AN26" s="335">
        <v>68</v>
      </c>
      <c r="AO26" s="335">
        <v>63</v>
      </c>
      <c r="AP26" s="335">
        <v>61</v>
      </c>
      <c r="AQ26" s="335">
        <v>59</v>
      </c>
    </row>
    <row r="27" spans="1:43" ht="16" thickBot="1" x14ac:dyDescent="0.4">
      <c r="A27" s="336" t="s">
        <v>892</v>
      </c>
      <c r="B27" s="336">
        <v>6</v>
      </c>
      <c r="C27" s="336">
        <v>6</v>
      </c>
      <c r="D27" s="336">
        <v>6</v>
      </c>
      <c r="E27" s="336">
        <v>6</v>
      </c>
      <c r="F27" s="336">
        <v>6</v>
      </c>
      <c r="G27" s="336">
        <v>6</v>
      </c>
      <c r="H27" s="336">
        <v>5</v>
      </c>
      <c r="I27" s="336">
        <v>5</v>
      </c>
      <c r="J27" s="336">
        <v>5</v>
      </c>
      <c r="K27" s="336">
        <v>5</v>
      </c>
      <c r="L27" s="336">
        <v>5</v>
      </c>
      <c r="M27" s="336">
        <v>5</v>
      </c>
      <c r="N27" s="336">
        <v>6</v>
      </c>
      <c r="O27" s="336">
        <v>7</v>
      </c>
      <c r="P27" s="336">
        <v>7</v>
      </c>
      <c r="Q27" s="336">
        <v>7</v>
      </c>
      <c r="R27" s="336">
        <v>6</v>
      </c>
      <c r="S27" s="336">
        <v>8</v>
      </c>
      <c r="T27" s="336">
        <v>2</v>
      </c>
      <c r="U27" s="336">
        <v>2</v>
      </c>
      <c r="V27" s="336">
        <v>1</v>
      </c>
      <c r="W27" s="336">
        <v>1</v>
      </c>
      <c r="X27" s="336">
        <v>1</v>
      </c>
      <c r="Y27" s="336">
        <v>2</v>
      </c>
      <c r="Z27" s="336">
        <v>3</v>
      </c>
      <c r="AA27" s="336">
        <v>2</v>
      </c>
      <c r="AB27" s="336">
        <v>2</v>
      </c>
      <c r="AC27" s="336">
        <v>2</v>
      </c>
      <c r="AD27" s="336">
        <v>2</v>
      </c>
      <c r="AE27" s="336">
        <v>3</v>
      </c>
      <c r="AF27" s="336">
        <v>3</v>
      </c>
      <c r="AG27" s="336">
        <v>3</v>
      </c>
      <c r="AH27" s="336">
        <v>5</v>
      </c>
      <c r="AI27" s="336">
        <v>5</v>
      </c>
      <c r="AJ27" s="336">
        <v>5</v>
      </c>
      <c r="AK27" s="336">
        <v>6</v>
      </c>
      <c r="AL27" s="336">
        <v>6</v>
      </c>
      <c r="AM27" s="336">
        <v>5</v>
      </c>
      <c r="AN27" s="336">
        <v>5</v>
      </c>
      <c r="AO27" s="336">
        <v>8</v>
      </c>
      <c r="AP27" s="336">
        <v>8</v>
      </c>
      <c r="AQ27" s="336">
        <v>8</v>
      </c>
    </row>
    <row r="28" spans="1:43" x14ac:dyDescent="0.35">
      <c r="A28" s="337" t="s">
        <v>738</v>
      </c>
      <c r="B28" s="337">
        <v>2278</v>
      </c>
      <c r="C28" s="337">
        <v>3055</v>
      </c>
      <c r="D28" s="337">
        <v>3336</v>
      </c>
      <c r="E28" s="337">
        <v>3899</v>
      </c>
      <c r="F28" s="337">
        <v>4751</v>
      </c>
      <c r="G28" s="337">
        <v>4421</v>
      </c>
      <c r="H28" s="337">
        <v>4097</v>
      </c>
      <c r="I28" s="337">
        <v>3460</v>
      </c>
      <c r="J28" s="337">
        <v>2895</v>
      </c>
      <c r="K28" s="337">
        <v>3464</v>
      </c>
      <c r="L28" s="337">
        <v>4011</v>
      </c>
      <c r="M28" s="337">
        <v>4067</v>
      </c>
      <c r="N28" s="337">
        <v>4254</v>
      </c>
      <c r="O28" s="337">
        <v>4114</v>
      </c>
      <c r="P28" s="337">
        <v>3791</v>
      </c>
      <c r="Q28" s="337">
        <v>3784</v>
      </c>
      <c r="R28" s="337">
        <v>3705</v>
      </c>
      <c r="S28" s="337">
        <v>3891</v>
      </c>
      <c r="T28" s="337">
        <v>3506</v>
      </c>
      <c r="U28" s="337">
        <v>2779</v>
      </c>
      <c r="V28" s="337">
        <v>2581</v>
      </c>
      <c r="W28" s="337">
        <v>2090</v>
      </c>
      <c r="X28" s="337">
        <v>1613</v>
      </c>
      <c r="Y28" s="337">
        <v>1349</v>
      </c>
      <c r="Z28" s="337">
        <v>1163</v>
      </c>
      <c r="AA28" s="337">
        <v>930</v>
      </c>
      <c r="AB28" s="337">
        <v>823</v>
      </c>
      <c r="AC28" s="337">
        <v>710</v>
      </c>
      <c r="AD28" s="337">
        <v>608</v>
      </c>
      <c r="AE28" s="337">
        <v>484</v>
      </c>
      <c r="AF28" s="337">
        <v>403</v>
      </c>
      <c r="AG28" s="337">
        <v>322</v>
      </c>
      <c r="AH28" s="337">
        <v>272</v>
      </c>
      <c r="AI28" s="337">
        <v>220</v>
      </c>
      <c r="AJ28" s="337">
        <v>196</v>
      </c>
      <c r="AK28" s="337">
        <v>182</v>
      </c>
      <c r="AL28" s="337">
        <v>166</v>
      </c>
      <c r="AM28" s="337">
        <v>142</v>
      </c>
      <c r="AN28" s="337">
        <v>128</v>
      </c>
      <c r="AO28" s="337">
        <v>112</v>
      </c>
      <c r="AP28" s="337">
        <v>98</v>
      </c>
      <c r="AQ28" s="337">
        <v>90</v>
      </c>
    </row>
    <row r="29" spans="1:43" x14ac:dyDescent="0.35">
      <c r="A29" s="333" t="s">
        <v>738</v>
      </c>
      <c r="B29" s="334"/>
      <c r="C29" s="334"/>
      <c r="D29" s="334"/>
      <c r="E29" s="334"/>
      <c r="F29" s="334"/>
      <c r="G29" s="334"/>
      <c r="H29" s="334"/>
      <c r="I29" s="334"/>
      <c r="J29" s="334"/>
      <c r="K29" s="334"/>
      <c r="L29" s="334"/>
      <c r="M29" s="334"/>
      <c r="N29" s="334"/>
      <c r="O29" s="334"/>
      <c r="P29" s="334"/>
      <c r="Q29" s="334"/>
      <c r="R29" s="334"/>
      <c r="S29" s="334"/>
      <c r="T29" s="334"/>
      <c r="U29" s="334"/>
      <c r="V29" s="334"/>
      <c r="W29" s="334"/>
      <c r="X29" s="334"/>
      <c r="Y29" s="334"/>
      <c r="Z29" s="334"/>
      <c r="AA29" s="334"/>
      <c r="AB29" s="334"/>
      <c r="AC29" s="334"/>
      <c r="AD29" s="334"/>
      <c r="AE29" s="334"/>
      <c r="AF29" s="334"/>
      <c r="AG29" s="334"/>
      <c r="AH29" s="334"/>
      <c r="AI29" s="334"/>
      <c r="AJ29" s="334"/>
      <c r="AK29" s="334"/>
      <c r="AL29" s="334"/>
      <c r="AM29" s="334"/>
      <c r="AN29" s="334"/>
      <c r="AO29" s="334"/>
      <c r="AP29" s="334"/>
      <c r="AQ29" s="334"/>
    </row>
    <row r="30" spans="1:43" x14ac:dyDescent="0.35">
      <c r="A30" s="335" t="s">
        <v>889</v>
      </c>
      <c r="B30" s="335">
        <f t="shared" ref="B30:AK33" si="0">SUM(B18,B24)</f>
        <v>20445</v>
      </c>
      <c r="C30" s="335">
        <f t="shared" si="0"/>
        <v>24887</v>
      </c>
      <c r="D30" s="335">
        <f t="shared" si="0"/>
        <v>26298</v>
      </c>
      <c r="E30" s="335">
        <f t="shared" si="0"/>
        <v>27240</v>
      </c>
      <c r="F30" s="335">
        <f t="shared" si="0"/>
        <v>27862</v>
      </c>
      <c r="G30" s="335">
        <f t="shared" si="0"/>
        <v>26198</v>
      </c>
      <c r="H30" s="335">
        <f t="shared" si="0"/>
        <v>24643</v>
      </c>
      <c r="I30" s="335">
        <f t="shared" si="0"/>
        <v>22163</v>
      </c>
      <c r="J30" s="335">
        <f t="shared" si="0"/>
        <v>23442</v>
      </c>
      <c r="K30" s="335">
        <f t="shared" si="0"/>
        <v>30064</v>
      </c>
      <c r="L30" s="335">
        <f t="shared" si="0"/>
        <v>30255</v>
      </c>
      <c r="M30" s="335">
        <f t="shared" si="0"/>
        <v>30196</v>
      </c>
      <c r="N30" s="335">
        <f t="shared" si="0"/>
        <v>30047</v>
      </c>
      <c r="O30" s="335">
        <f t="shared" si="0"/>
        <v>30130</v>
      </c>
      <c r="P30" s="335">
        <f t="shared" si="0"/>
        <v>31193</v>
      </c>
      <c r="Q30" s="335">
        <f t="shared" si="0"/>
        <v>33574</v>
      </c>
      <c r="R30" s="335">
        <f t="shared" si="0"/>
        <v>34978</v>
      </c>
      <c r="S30" s="335">
        <f t="shared" si="0"/>
        <v>35736</v>
      </c>
      <c r="T30" s="335">
        <f t="shared" si="0"/>
        <v>37718</v>
      </c>
      <c r="U30" s="335">
        <f t="shared" si="0"/>
        <v>39427</v>
      </c>
      <c r="V30" s="335">
        <f t="shared" si="0"/>
        <v>39767</v>
      </c>
      <c r="W30" s="335">
        <f t="shared" si="0"/>
        <v>36933</v>
      </c>
      <c r="X30" s="335">
        <f t="shared" si="0"/>
        <v>36194</v>
      </c>
      <c r="Y30" s="335">
        <f t="shared" si="0"/>
        <v>35881</v>
      </c>
      <c r="Z30" s="335">
        <f t="shared" si="0"/>
        <v>36746</v>
      </c>
      <c r="AA30" s="335">
        <f t="shared" si="0"/>
        <v>37367</v>
      </c>
      <c r="AB30" s="335">
        <f t="shared" si="0"/>
        <v>38315</v>
      </c>
      <c r="AC30" s="335">
        <f t="shared" si="0"/>
        <v>38939</v>
      </c>
      <c r="AD30" s="335">
        <f t="shared" si="0"/>
        <v>37714</v>
      </c>
      <c r="AE30" s="335">
        <f t="shared" si="0"/>
        <v>34262</v>
      </c>
      <c r="AF30" s="335">
        <f t="shared" si="0"/>
        <v>33236</v>
      </c>
      <c r="AG30" s="335">
        <f t="shared" si="0"/>
        <v>34584</v>
      </c>
      <c r="AH30" s="335">
        <f t="shared" si="0"/>
        <v>35458</v>
      </c>
      <c r="AI30" s="335">
        <f t="shared" si="0"/>
        <v>36510</v>
      </c>
      <c r="AJ30" s="335">
        <f t="shared" si="0"/>
        <v>36400</v>
      </c>
      <c r="AK30" s="335">
        <f t="shared" si="0"/>
        <v>35575</v>
      </c>
      <c r="AL30" s="335">
        <f>SUM(AL18,AL24)</f>
        <v>35590</v>
      </c>
      <c r="AM30" s="335">
        <f t="shared" ref="AM30:AO30" si="1">SUM(AM18,AM24)</f>
        <v>34869</v>
      </c>
      <c r="AN30" s="335">
        <f>SUM(AN18,AN24)</f>
        <v>34686</v>
      </c>
      <c r="AO30" s="335">
        <f t="shared" si="1"/>
        <v>34787</v>
      </c>
      <c r="AP30" s="335">
        <f>SUM(AP18,AP24)</f>
        <v>35867</v>
      </c>
      <c r="AQ30" s="335">
        <f t="shared" ref="AQ30" si="2">SUM(AQ18,AQ24)</f>
        <v>36282</v>
      </c>
    </row>
    <row r="31" spans="1:43" x14ac:dyDescent="0.35">
      <c r="A31" s="335" t="s">
        <v>890</v>
      </c>
      <c r="B31" s="335">
        <f t="shared" si="0"/>
        <v>954</v>
      </c>
      <c r="C31" s="335">
        <f t="shared" si="0"/>
        <v>926</v>
      </c>
      <c r="D31" s="335">
        <f t="shared" si="0"/>
        <v>948</v>
      </c>
      <c r="E31" s="335">
        <f t="shared" si="0"/>
        <v>949</v>
      </c>
      <c r="F31" s="335">
        <f t="shared" si="0"/>
        <v>962</v>
      </c>
      <c r="G31" s="335">
        <f t="shared" si="0"/>
        <v>966</v>
      </c>
      <c r="H31" s="335">
        <f t="shared" si="0"/>
        <v>957</v>
      </c>
      <c r="I31" s="335">
        <f t="shared" si="0"/>
        <v>984</v>
      </c>
      <c r="J31" s="335">
        <f t="shared" si="0"/>
        <v>940</v>
      </c>
      <c r="K31" s="335">
        <f t="shared" si="0"/>
        <v>894</v>
      </c>
      <c r="L31" s="335">
        <f t="shared" si="0"/>
        <v>870</v>
      </c>
      <c r="M31" s="335">
        <f t="shared" si="0"/>
        <v>893</v>
      </c>
      <c r="N31" s="335">
        <f t="shared" si="0"/>
        <v>960</v>
      </c>
      <c r="O31" s="335">
        <f t="shared" si="0"/>
        <v>973</v>
      </c>
      <c r="P31" s="335">
        <f t="shared" si="0"/>
        <v>966</v>
      </c>
      <c r="Q31" s="335">
        <f t="shared" si="0"/>
        <v>1005</v>
      </c>
      <c r="R31" s="335">
        <f t="shared" si="0"/>
        <v>1076</v>
      </c>
      <c r="S31" s="335">
        <f t="shared" si="0"/>
        <v>1094</v>
      </c>
      <c r="T31" s="335">
        <f t="shared" si="0"/>
        <v>1124</v>
      </c>
      <c r="U31" s="335">
        <f t="shared" si="0"/>
        <v>1164</v>
      </c>
      <c r="V31" s="335">
        <f t="shared" si="0"/>
        <v>1226</v>
      </c>
      <c r="W31" s="335">
        <f t="shared" si="0"/>
        <v>1262</v>
      </c>
      <c r="X31" s="335">
        <f t="shared" si="0"/>
        <v>1315</v>
      </c>
      <c r="Y31" s="335">
        <f t="shared" si="0"/>
        <v>1410</v>
      </c>
      <c r="Z31" s="335">
        <f t="shared" si="0"/>
        <v>1613</v>
      </c>
      <c r="AA31" s="335">
        <f t="shared" si="0"/>
        <v>1638</v>
      </c>
      <c r="AB31" s="335">
        <f t="shared" si="0"/>
        <v>1698</v>
      </c>
      <c r="AC31" s="335">
        <f t="shared" si="0"/>
        <v>1726</v>
      </c>
      <c r="AD31" s="335">
        <f t="shared" si="0"/>
        <v>1906</v>
      </c>
      <c r="AE31" s="335">
        <f t="shared" si="0"/>
        <v>2027</v>
      </c>
      <c r="AF31" s="335">
        <f t="shared" si="0"/>
        <v>2209</v>
      </c>
      <c r="AG31" s="335">
        <f t="shared" si="0"/>
        <v>2237</v>
      </c>
      <c r="AH31" s="335">
        <f t="shared" si="0"/>
        <v>2258</v>
      </c>
      <c r="AI31" s="335">
        <f t="shared" si="0"/>
        <v>2142</v>
      </c>
      <c r="AJ31" s="335">
        <f t="shared" si="0"/>
        <v>2225</v>
      </c>
      <c r="AK31" s="335">
        <f t="shared" si="0"/>
        <v>2225</v>
      </c>
      <c r="AL31" s="335">
        <f t="shared" ref="AL31:AQ33" si="3">SUM(AL19,AL25)</f>
        <v>2274</v>
      </c>
      <c r="AM31" s="335">
        <f t="shared" si="3"/>
        <v>2322</v>
      </c>
      <c r="AN31" s="335">
        <f t="shared" si="3"/>
        <v>2308</v>
      </c>
      <c r="AO31" s="335">
        <f t="shared" si="3"/>
        <v>2197</v>
      </c>
      <c r="AP31" s="335">
        <f t="shared" si="3"/>
        <v>2199</v>
      </c>
      <c r="AQ31" s="335">
        <f t="shared" si="3"/>
        <v>2214</v>
      </c>
    </row>
    <row r="32" spans="1:43" x14ac:dyDescent="0.35">
      <c r="A32" s="335" t="s">
        <v>891</v>
      </c>
      <c r="B32" s="335">
        <f t="shared" si="0"/>
        <v>257</v>
      </c>
      <c r="C32" s="335">
        <f t="shared" si="0"/>
        <v>250</v>
      </c>
      <c r="D32" s="335">
        <f t="shared" si="0"/>
        <v>250</v>
      </c>
      <c r="E32" s="335">
        <f t="shared" si="0"/>
        <v>239</v>
      </c>
      <c r="F32" s="335">
        <f t="shared" si="0"/>
        <v>227</v>
      </c>
      <c r="G32" s="335">
        <f t="shared" si="0"/>
        <v>221</v>
      </c>
      <c r="H32" s="335">
        <f t="shared" si="0"/>
        <v>238</v>
      </c>
      <c r="I32" s="335">
        <f t="shared" si="0"/>
        <v>243</v>
      </c>
      <c r="J32" s="335">
        <f t="shared" si="0"/>
        <v>248</v>
      </c>
      <c r="K32" s="335">
        <f t="shared" si="0"/>
        <v>234</v>
      </c>
      <c r="L32" s="335">
        <f t="shared" si="0"/>
        <v>236</v>
      </c>
      <c r="M32" s="335">
        <f t="shared" si="0"/>
        <v>246</v>
      </c>
      <c r="N32" s="335">
        <f t="shared" si="0"/>
        <v>242</v>
      </c>
      <c r="O32" s="335">
        <f t="shared" si="0"/>
        <v>232</v>
      </c>
      <c r="P32" s="335">
        <f t="shared" si="0"/>
        <v>223</v>
      </c>
      <c r="Q32" s="335">
        <f t="shared" si="0"/>
        <v>220</v>
      </c>
      <c r="R32" s="335">
        <f t="shared" si="0"/>
        <v>235</v>
      </c>
      <c r="S32" s="335">
        <f t="shared" si="0"/>
        <v>238</v>
      </c>
      <c r="T32" s="335">
        <f t="shared" si="0"/>
        <v>256</v>
      </c>
      <c r="U32" s="335">
        <f t="shared" si="0"/>
        <v>265</v>
      </c>
      <c r="V32" s="335">
        <f t="shared" si="0"/>
        <v>278</v>
      </c>
      <c r="W32" s="335">
        <f t="shared" si="0"/>
        <v>274</v>
      </c>
      <c r="X32" s="335">
        <f t="shared" si="0"/>
        <v>264</v>
      </c>
      <c r="Y32" s="335">
        <f t="shared" si="0"/>
        <v>264</v>
      </c>
      <c r="Z32" s="335">
        <f t="shared" si="0"/>
        <v>282</v>
      </c>
      <c r="AA32" s="335">
        <f t="shared" si="0"/>
        <v>293</v>
      </c>
      <c r="AB32" s="335">
        <f t="shared" si="0"/>
        <v>305</v>
      </c>
      <c r="AC32" s="335">
        <f t="shared" si="0"/>
        <v>321</v>
      </c>
      <c r="AD32" s="335">
        <f t="shared" si="0"/>
        <v>327</v>
      </c>
      <c r="AE32" s="335">
        <f t="shared" si="0"/>
        <v>357</v>
      </c>
      <c r="AF32" s="335">
        <f t="shared" si="0"/>
        <v>370</v>
      </c>
      <c r="AG32" s="335">
        <f t="shared" si="0"/>
        <v>371</v>
      </c>
      <c r="AH32" s="335">
        <f t="shared" si="0"/>
        <v>389</v>
      </c>
      <c r="AI32" s="335">
        <f t="shared" si="0"/>
        <v>397</v>
      </c>
      <c r="AJ32" s="335">
        <f t="shared" si="0"/>
        <v>419</v>
      </c>
      <c r="AK32" s="335">
        <f t="shared" si="0"/>
        <v>425</v>
      </c>
      <c r="AL32" s="335">
        <f t="shared" si="3"/>
        <v>464</v>
      </c>
      <c r="AM32" s="335">
        <f t="shared" si="3"/>
        <v>463</v>
      </c>
      <c r="AN32" s="335">
        <f t="shared" si="3"/>
        <v>478</v>
      </c>
      <c r="AO32" s="335">
        <f t="shared" si="3"/>
        <v>470</v>
      </c>
      <c r="AP32" s="335">
        <f t="shared" si="3"/>
        <v>486</v>
      </c>
      <c r="AQ32" s="335">
        <f t="shared" si="3"/>
        <v>502</v>
      </c>
    </row>
    <row r="33" spans="1:43" ht="16" thickBot="1" x14ac:dyDescent="0.4">
      <c r="A33" s="336" t="s">
        <v>892</v>
      </c>
      <c r="B33" s="335">
        <f t="shared" si="0"/>
        <v>79</v>
      </c>
      <c r="C33" s="335">
        <f t="shared" si="0"/>
        <v>81</v>
      </c>
      <c r="D33" s="335">
        <f t="shared" si="0"/>
        <v>75</v>
      </c>
      <c r="E33" s="335">
        <f t="shared" si="0"/>
        <v>73</v>
      </c>
      <c r="F33" s="335">
        <f t="shared" si="0"/>
        <v>68</v>
      </c>
      <c r="G33" s="335">
        <f t="shared" si="0"/>
        <v>66</v>
      </c>
      <c r="H33" s="335">
        <f t="shared" si="0"/>
        <v>62</v>
      </c>
      <c r="I33" s="335">
        <f t="shared" si="0"/>
        <v>61</v>
      </c>
      <c r="J33" s="335">
        <f t="shared" si="0"/>
        <v>62</v>
      </c>
      <c r="K33" s="335">
        <f t="shared" si="0"/>
        <v>59</v>
      </c>
      <c r="L33" s="335">
        <f t="shared" si="0"/>
        <v>61</v>
      </c>
      <c r="M33" s="335">
        <f t="shared" si="0"/>
        <v>56</v>
      </c>
      <c r="N33" s="335">
        <f t="shared" si="0"/>
        <v>60</v>
      </c>
      <c r="O33" s="335">
        <f t="shared" si="0"/>
        <v>62</v>
      </c>
      <c r="P33" s="335">
        <f t="shared" si="0"/>
        <v>62</v>
      </c>
      <c r="Q33" s="335">
        <f t="shared" si="0"/>
        <v>58</v>
      </c>
      <c r="R33" s="335">
        <f t="shared" si="0"/>
        <v>58</v>
      </c>
      <c r="S33" s="335">
        <f t="shared" si="0"/>
        <v>61</v>
      </c>
      <c r="T33" s="335">
        <f t="shared" si="0"/>
        <v>65</v>
      </c>
      <c r="U33" s="335">
        <f t="shared" si="0"/>
        <v>61</v>
      </c>
      <c r="V33" s="335">
        <f t="shared" si="0"/>
        <v>56</v>
      </c>
      <c r="W33" s="335">
        <f t="shared" si="0"/>
        <v>56</v>
      </c>
      <c r="X33" s="335">
        <f t="shared" si="0"/>
        <v>54</v>
      </c>
      <c r="Y33" s="335">
        <f t="shared" si="0"/>
        <v>55</v>
      </c>
      <c r="Z33" s="335">
        <f t="shared" si="0"/>
        <v>60</v>
      </c>
      <c r="AA33" s="335">
        <f t="shared" si="0"/>
        <v>56</v>
      </c>
      <c r="AB33" s="335">
        <f t="shared" si="0"/>
        <v>55</v>
      </c>
      <c r="AC33" s="335">
        <f t="shared" si="0"/>
        <v>55</v>
      </c>
      <c r="AD33" s="335">
        <f t="shared" si="0"/>
        <v>55</v>
      </c>
      <c r="AE33" s="335">
        <f t="shared" si="0"/>
        <v>54</v>
      </c>
      <c r="AF33" s="335">
        <f t="shared" si="0"/>
        <v>55</v>
      </c>
      <c r="AG33" s="335">
        <f t="shared" si="0"/>
        <v>54</v>
      </c>
      <c r="AH33" s="335">
        <f t="shared" si="0"/>
        <v>57</v>
      </c>
      <c r="AI33" s="335">
        <f t="shared" si="0"/>
        <v>56</v>
      </c>
      <c r="AJ33" s="335">
        <f t="shared" si="0"/>
        <v>58</v>
      </c>
      <c r="AK33" s="335">
        <f t="shared" si="0"/>
        <v>57</v>
      </c>
      <c r="AL33" s="335">
        <f t="shared" si="3"/>
        <v>56</v>
      </c>
      <c r="AM33" s="335">
        <f t="shared" si="3"/>
        <v>57</v>
      </c>
      <c r="AN33" s="335">
        <f t="shared" si="3"/>
        <v>56</v>
      </c>
      <c r="AO33" s="335">
        <f t="shared" si="3"/>
        <v>60</v>
      </c>
      <c r="AP33" s="335">
        <f t="shared" si="3"/>
        <v>62</v>
      </c>
      <c r="AQ33" s="335">
        <f t="shared" si="3"/>
        <v>59</v>
      </c>
    </row>
    <row r="34" spans="1:43" x14ac:dyDescent="0.35">
      <c r="A34" s="337" t="s">
        <v>738</v>
      </c>
      <c r="B34" s="337">
        <f t="shared" ref="B34:C34" si="4">SUM(B30:B33)</f>
        <v>21735</v>
      </c>
      <c r="C34" s="337">
        <f t="shared" si="4"/>
        <v>26144</v>
      </c>
      <c r="D34" s="337">
        <f t="shared" ref="D34:AQ34" si="5">SUM(D30:D33)</f>
        <v>27571</v>
      </c>
      <c r="E34" s="337">
        <f t="shared" si="5"/>
        <v>28501</v>
      </c>
      <c r="F34" s="337">
        <f t="shared" si="5"/>
        <v>29119</v>
      </c>
      <c r="G34" s="337">
        <f t="shared" si="5"/>
        <v>27451</v>
      </c>
      <c r="H34" s="337">
        <f t="shared" si="5"/>
        <v>25900</v>
      </c>
      <c r="I34" s="337">
        <f t="shared" si="5"/>
        <v>23451</v>
      </c>
      <c r="J34" s="337">
        <f t="shared" si="5"/>
        <v>24692</v>
      </c>
      <c r="K34" s="337">
        <f t="shared" si="5"/>
        <v>31251</v>
      </c>
      <c r="L34" s="337">
        <f t="shared" si="5"/>
        <v>31422</v>
      </c>
      <c r="M34" s="337">
        <f t="shared" si="5"/>
        <v>31391</v>
      </c>
      <c r="N34" s="337">
        <f t="shared" si="5"/>
        <v>31309</v>
      </c>
      <c r="O34" s="337">
        <f t="shared" si="5"/>
        <v>31397</v>
      </c>
      <c r="P34" s="337">
        <f t="shared" si="5"/>
        <v>32444</v>
      </c>
      <c r="Q34" s="337">
        <f t="shared" si="5"/>
        <v>34857</v>
      </c>
      <c r="R34" s="337">
        <f t="shared" si="5"/>
        <v>36347</v>
      </c>
      <c r="S34" s="337">
        <f t="shared" si="5"/>
        <v>37129</v>
      </c>
      <c r="T34" s="337">
        <f t="shared" si="5"/>
        <v>39163</v>
      </c>
      <c r="U34" s="337">
        <f t="shared" si="5"/>
        <v>40917</v>
      </c>
      <c r="V34" s="337">
        <f t="shared" si="5"/>
        <v>41327</v>
      </c>
      <c r="W34" s="337">
        <f t="shared" si="5"/>
        <v>38525</v>
      </c>
      <c r="X34" s="337">
        <f t="shared" si="5"/>
        <v>37827</v>
      </c>
      <c r="Y34" s="337">
        <f t="shared" si="5"/>
        <v>37610</v>
      </c>
      <c r="Z34" s="337">
        <f t="shared" si="5"/>
        <v>38701</v>
      </c>
      <c r="AA34" s="337">
        <f t="shared" si="5"/>
        <v>39354</v>
      </c>
      <c r="AB34" s="337">
        <f t="shared" si="5"/>
        <v>40373</v>
      </c>
      <c r="AC34" s="337">
        <f t="shared" si="5"/>
        <v>41041</v>
      </c>
      <c r="AD34" s="337">
        <f t="shared" si="5"/>
        <v>40002</v>
      </c>
      <c r="AE34" s="337">
        <f t="shared" si="5"/>
        <v>36700</v>
      </c>
      <c r="AF34" s="337">
        <f t="shared" si="5"/>
        <v>35870</v>
      </c>
      <c r="AG34" s="337">
        <f t="shared" si="5"/>
        <v>37246</v>
      </c>
      <c r="AH34" s="337">
        <f t="shared" si="5"/>
        <v>38162</v>
      </c>
      <c r="AI34" s="337">
        <f t="shared" si="5"/>
        <v>39105</v>
      </c>
      <c r="AJ34" s="337">
        <f t="shared" si="5"/>
        <v>39102</v>
      </c>
      <c r="AK34" s="337">
        <f t="shared" si="5"/>
        <v>38282</v>
      </c>
      <c r="AL34" s="337">
        <f t="shared" si="5"/>
        <v>38384</v>
      </c>
      <c r="AM34" s="337">
        <f t="shared" si="5"/>
        <v>37711</v>
      </c>
      <c r="AN34" s="337">
        <f t="shared" si="5"/>
        <v>37528</v>
      </c>
      <c r="AO34" s="337">
        <f t="shared" si="5"/>
        <v>37514</v>
      </c>
      <c r="AP34" s="337">
        <f t="shared" si="5"/>
        <v>38614</v>
      </c>
      <c r="AQ34" s="337">
        <f t="shared" si="5"/>
        <v>39057</v>
      </c>
    </row>
  </sheetData>
  <mergeCells count="44">
    <mergeCell ref="A4:A6"/>
    <mergeCell ref="B5:C5"/>
    <mergeCell ref="D5:E5"/>
    <mergeCell ref="F5:G5"/>
    <mergeCell ref="H5:I5"/>
    <mergeCell ref="J15:K15"/>
    <mergeCell ref="X5:Y5"/>
    <mergeCell ref="Z5:AA5"/>
    <mergeCell ref="AB5:AC5"/>
    <mergeCell ref="AD5:AE5"/>
    <mergeCell ref="L5:M5"/>
    <mergeCell ref="N5:O5"/>
    <mergeCell ref="P5:Q5"/>
    <mergeCell ref="R5:S5"/>
    <mergeCell ref="T5:U5"/>
    <mergeCell ref="V5:W5"/>
    <mergeCell ref="J5:K5"/>
    <mergeCell ref="A14:A16"/>
    <mergeCell ref="B15:C15"/>
    <mergeCell ref="D15:E15"/>
    <mergeCell ref="F15:G15"/>
    <mergeCell ref="H15:I15"/>
    <mergeCell ref="V15:W15"/>
    <mergeCell ref="AJ5:AK5"/>
    <mergeCell ref="AL5:AM5"/>
    <mergeCell ref="AN5:AO5"/>
    <mergeCell ref="AP5:AQ5"/>
    <mergeCell ref="AF5:AG5"/>
    <mergeCell ref="AH5:AI5"/>
    <mergeCell ref="L15:M15"/>
    <mergeCell ref="N15:O15"/>
    <mergeCell ref="P15:Q15"/>
    <mergeCell ref="R15:S15"/>
    <mergeCell ref="T15:U15"/>
    <mergeCell ref="AJ15:AK15"/>
    <mergeCell ref="AL15:AM15"/>
    <mergeCell ref="AN15:AO15"/>
    <mergeCell ref="AP15:AQ15"/>
    <mergeCell ref="X15:Y15"/>
    <mergeCell ref="Z15:AA15"/>
    <mergeCell ref="AB15:AC15"/>
    <mergeCell ref="AD15:AE15"/>
    <mergeCell ref="AF15:AG15"/>
    <mergeCell ref="AH15:AI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B447-8809-4784-90DF-7575245DCC70}">
  <dimension ref="A1:O8"/>
  <sheetViews>
    <sheetView showGridLines="0" zoomScale="80" zoomScaleNormal="80" workbookViewId="0"/>
  </sheetViews>
  <sheetFormatPr defaultColWidth="8.81640625" defaultRowHeight="15.5" x14ac:dyDescent="0.35"/>
  <cols>
    <col min="1" max="1" width="64" style="55" customWidth="1"/>
    <col min="2" max="2" width="11" style="55" bestFit="1" customWidth="1"/>
    <col min="3" max="3" width="13.81640625" style="55" customWidth="1"/>
    <col min="4" max="4" width="15.1796875" style="55" customWidth="1"/>
    <col min="5" max="5" width="13.54296875" style="55" customWidth="1"/>
    <col min="6" max="6" width="12.1796875" style="55" customWidth="1"/>
    <col min="7" max="7" width="11.54296875" style="55" customWidth="1"/>
    <col min="8" max="8" width="10.1796875" style="55" bestFit="1" customWidth="1"/>
    <col min="9" max="9" width="11" style="55" bestFit="1" customWidth="1"/>
    <col min="10" max="10" width="10.81640625" style="55" bestFit="1" customWidth="1"/>
    <col min="11" max="11" width="11.453125" style="55" customWidth="1"/>
    <col min="12" max="12" width="13.81640625" style="55" customWidth="1"/>
    <col min="13" max="13" width="12.54296875" style="55" customWidth="1"/>
    <col min="14" max="14" width="12.453125" style="55" customWidth="1"/>
    <col min="15" max="15" width="13.81640625" style="55" customWidth="1"/>
    <col min="16" max="16384" width="8.81640625" style="55"/>
  </cols>
  <sheetData>
    <row r="1" spans="1:15" x14ac:dyDescent="0.35">
      <c r="A1" s="320" t="s">
        <v>893</v>
      </c>
    </row>
    <row r="2" spans="1:15" ht="16" thickBot="1" x14ac:dyDescent="0.4"/>
    <row r="3" spans="1:15" x14ac:dyDescent="0.35">
      <c r="A3" s="338"/>
      <c r="B3" s="339">
        <v>45139</v>
      </c>
      <c r="C3" s="340">
        <v>45170</v>
      </c>
      <c r="D3" s="341">
        <v>45200</v>
      </c>
      <c r="E3" s="342">
        <v>45231</v>
      </c>
      <c r="F3" s="342">
        <v>45261</v>
      </c>
      <c r="G3" s="342">
        <v>45292</v>
      </c>
      <c r="H3" s="342">
        <v>45323</v>
      </c>
      <c r="I3" s="342">
        <v>45352</v>
      </c>
      <c r="J3" s="342">
        <v>45383</v>
      </c>
      <c r="K3" s="342">
        <v>45413</v>
      </c>
      <c r="L3" s="342">
        <v>45444</v>
      </c>
      <c r="M3" s="342">
        <v>45474</v>
      </c>
      <c r="N3" s="342">
        <v>45505</v>
      </c>
      <c r="O3" s="343">
        <v>45536</v>
      </c>
    </row>
    <row r="4" spans="1:15" x14ac:dyDescent="0.35">
      <c r="A4" s="344" t="s">
        <v>894</v>
      </c>
      <c r="B4" s="345">
        <v>12344</v>
      </c>
      <c r="C4" s="346">
        <v>10474</v>
      </c>
      <c r="D4" s="347">
        <v>20388</v>
      </c>
      <c r="E4" s="345">
        <v>19638</v>
      </c>
      <c r="F4" s="345">
        <v>20287</v>
      </c>
      <c r="G4" s="345">
        <v>19296</v>
      </c>
      <c r="H4" s="345">
        <v>22137</v>
      </c>
      <c r="I4" s="345">
        <v>24400</v>
      </c>
      <c r="J4" s="345">
        <v>23649</v>
      </c>
      <c r="K4" s="345">
        <v>25963</v>
      </c>
      <c r="L4" s="345">
        <v>23734</v>
      </c>
      <c r="M4" s="345">
        <v>24749</v>
      </c>
      <c r="N4" s="345">
        <v>23626</v>
      </c>
      <c r="O4" s="346">
        <v>20613</v>
      </c>
    </row>
    <row r="5" spans="1:15" x14ac:dyDescent="0.35">
      <c r="A5" s="344" t="s">
        <v>895</v>
      </c>
      <c r="B5" s="345">
        <v>1446</v>
      </c>
      <c r="C5" s="346">
        <v>1201</v>
      </c>
      <c r="D5" s="347">
        <v>1161</v>
      </c>
      <c r="E5" s="345">
        <v>1145</v>
      </c>
      <c r="F5" s="345">
        <v>1038</v>
      </c>
      <c r="G5" s="345">
        <v>780</v>
      </c>
      <c r="H5" s="345">
        <v>907</v>
      </c>
      <c r="I5" s="345">
        <v>1023</v>
      </c>
      <c r="J5" s="345">
        <v>1110</v>
      </c>
      <c r="K5" s="345">
        <v>1023</v>
      </c>
      <c r="L5" s="345">
        <v>952</v>
      </c>
      <c r="M5" s="345">
        <v>1006</v>
      </c>
      <c r="N5" s="345">
        <v>910</v>
      </c>
      <c r="O5" s="346">
        <v>820</v>
      </c>
    </row>
    <row r="6" spans="1:15" x14ac:dyDescent="0.35">
      <c r="A6" s="344" t="s">
        <v>896</v>
      </c>
      <c r="B6" s="348">
        <f t="shared" ref="B6:O6" si="0">IF(ISERROR(B5/B4),0,B5/B4)</f>
        <v>0.11714193130265717</v>
      </c>
      <c r="C6" s="349">
        <f t="shared" si="0"/>
        <v>0.11466488447584496</v>
      </c>
      <c r="D6" s="350">
        <f t="shared" si="0"/>
        <v>5.6945261918775754E-2</v>
      </c>
      <c r="E6" s="348">
        <f t="shared" si="0"/>
        <v>5.8305326407984519E-2</v>
      </c>
      <c r="F6" s="348">
        <f t="shared" si="0"/>
        <v>5.1165771183516541E-2</v>
      </c>
      <c r="G6" s="348">
        <f t="shared" si="0"/>
        <v>4.0422885572139307E-2</v>
      </c>
      <c r="H6" s="348">
        <f t="shared" si="0"/>
        <v>4.0972128111306863E-2</v>
      </c>
      <c r="I6" s="348">
        <f t="shared" si="0"/>
        <v>4.1926229508196723E-2</v>
      </c>
      <c r="J6" s="348">
        <f t="shared" si="0"/>
        <v>4.6936445515666628E-2</v>
      </c>
      <c r="K6" s="348">
        <f t="shared" si="0"/>
        <v>3.9402226245041021E-2</v>
      </c>
      <c r="L6" s="348">
        <f t="shared" si="0"/>
        <v>4.0111232830538468E-2</v>
      </c>
      <c r="M6" s="348">
        <f t="shared" si="0"/>
        <v>4.0648106994221986E-2</v>
      </c>
      <c r="N6" s="348">
        <f t="shared" si="0"/>
        <v>3.8516888174045541E-2</v>
      </c>
      <c r="O6" s="349">
        <f t="shared" si="0"/>
        <v>3.9780720904283702E-2</v>
      </c>
    </row>
    <row r="7" spans="1:15" x14ac:dyDescent="0.35">
      <c r="A7" s="344" t="s">
        <v>897</v>
      </c>
      <c r="B7" s="351">
        <v>6818.7070151306698</v>
      </c>
      <c r="C7" s="352">
        <v>6917.0357751277697</v>
      </c>
      <c r="D7" s="353">
        <v>6569.9145299145302</v>
      </c>
      <c r="E7" s="351">
        <v>6332.73862622658</v>
      </c>
      <c r="F7" s="351">
        <v>6730.5801376597801</v>
      </c>
      <c r="G7" s="351">
        <v>6621.484375</v>
      </c>
      <c r="H7" s="351">
        <v>7039.4304490690001</v>
      </c>
      <c r="I7" s="351">
        <v>6625.0761421319803</v>
      </c>
      <c r="J7" s="351">
        <v>6584.8375451263501</v>
      </c>
      <c r="K7" s="351">
        <v>6563.0693069306899</v>
      </c>
      <c r="L7" s="351">
        <v>6740.6724511930597</v>
      </c>
      <c r="M7" s="351">
        <v>6993.9439439439402</v>
      </c>
      <c r="N7" s="351">
        <v>6690.2125279642096</v>
      </c>
      <c r="O7" s="352">
        <v>6693.9024390243903</v>
      </c>
    </row>
    <row r="8" spans="1:15" ht="16" thickBot="1" x14ac:dyDescent="0.4">
      <c r="A8" s="354" t="s">
        <v>898</v>
      </c>
      <c r="B8" s="355">
        <v>47.914246196403901</v>
      </c>
      <c r="C8" s="356">
        <v>48.601998334721102</v>
      </c>
      <c r="D8" s="357">
        <v>56.530577088699999</v>
      </c>
      <c r="E8" s="355">
        <v>61.793013100400003</v>
      </c>
      <c r="F8" s="355">
        <v>65.184971098299997</v>
      </c>
      <c r="G8" s="355">
        <v>73.330769230800001</v>
      </c>
      <c r="H8" s="355">
        <v>76.910694597599999</v>
      </c>
      <c r="I8" s="355">
        <v>79.219941348999996</v>
      </c>
      <c r="J8" s="355">
        <v>73.424324324300002</v>
      </c>
      <c r="K8" s="355">
        <v>74.375366568900006</v>
      </c>
      <c r="L8" s="355">
        <v>70.710084033599998</v>
      </c>
      <c r="M8" s="355">
        <v>69.788270377700002</v>
      </c>
      <c r="N8" s="355">
        <v>69.443956044000004</v>
      </c>
      <c r="O8" s="356">
        <v>69.189024390200004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51CD8-CC66-4EEA-AC5F-AFFE621AAD7E}">
  <dimension ref="A1:L148"/>
  <sheetViews>
    <sheetView showGridLines="0" zoomScale="80" zoomScaleNormal="80" workbookViewId="0">
      <selection sqref="A1:L1"/>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31" t="s">
        <v>899</v>
      </c>
      <c r="B1" s="432"/>
      <c r="C1" s="432"/>
      <c r="D1" s="432"/>
      <c r="E1" s="432"/>
      <c r="F1" s="432"/>
      <c r="G1" s="432"/>
      <c r="H1" s="432"/>
      <c r="I1" s="432"/>
      <c r="J1" s="432"/>
      <c r="K1" s="432"/>
      <c r="L1" s="432"/>
    </row>
    <row r="2" spans="1:12" ht="12.65" customHeight="1" x14ac:dyDescent="0.35"/>
    <row r="3" spans="1:12" ht="16" thickBot="1" x14ac:dyDescent="0.4">
      <c r="A3" s="320" t="s">
        <v>900</v>
      </c>
      <c r="B3" s="55"/>
      <c r="C3" s="55"/>
    </row>
    <row r="4" spans="1:12" ht="15" x14ac:dyDescent="0.35">
      <c r="A4" s="338" t="s">
        <v>840</v>
      </c>
      <c r="B4" s="340" t="s">
        <v>901</v>
      </c>
    </row>
    <row r="5" spans="1:12" ht="15.5" x14ac:dyDescent="0.35">
      <c r="A5" s="344" t="s">
        <v>902</v>
      </c>
      <c r="B5" s="358">
        <v>15</v>
      </c>
    </row>
    <row r="6" spans="1:12" ht="15.5" x14ac:dyDescent="0.35">
      <c r="A6" s="344" t="s">
        <v>903</v>
      </c>
      <c r="B6" s="358">
        <v>9</v>
      </c>
    </row>
    <row r="7" spans="1:12" ht="15.5" x14ac:dyDescent="0.35">
      <c r="A7" s="344" t="s">
        <v>904</v>
      </c>
      <c r="B7" s="358">
        <v>10</v>
      </c>
    </row>
    <row r="8" spans="1:12" ht="15.5" x14ac:dyDescent="0.35">
      <c r="A8" s="344" t="s">
        <v>905</v>
      </c>
      <c r="B8" s="358">
        <v>25</v>
      </c>
    </row>
    <row r="9" spans="1:12" ht="15.5" x14ac:dyDescent="0.35">
      <c r="A9" s="344" t="s">
        <v>906</v>
      </c>
      <c r="B9" s="358">
        <v>17</v>
      </c>
    </row>
    <row r="10" spans="1:12" ht="15.5" x14ac:dyDescent="0.35">
      <c r="A10" s="344" t="s">
        <v>841</v>
      </c>
      <c r="B10" s="358">
        <v>25</v>
      </c>
    </row>
    <row r="11" spans="1:12" ht="16" thickBot="1" x14ac:dyDescent="0.4">
      <c r="A11" s="354" t="s">
        <v>785</v>
      </c>
      <c r="B11" s="359">
        <v>24</v>
      </c>
    </row>
    <row r="13" spans="1:12" ht="16" thickBot="1" x14ac:dyDescent="0.4">
      <c r="A13" s="320" t="s">
        <v>907</v>
      </c>
      <c r="B13" s="55"/>
    </row>
    <row r="14" spans="1:12" ht="15" x14ac:dyDescent="0.35">
      <c r="A14" s="338" t="s">
        <v>840</v>
      </c>
      <c r="B14" s="340" t="s">
        <v>908</v>
      </c>
    </row>
    <row r="15" spans="1:12" ht="15.5" x14ac:dyDescent="0.35">
      <c r="A15" s="344" t="s">
        <v>902</v>
      </c>
      <c r="B15" s="358">
        <v>22</v>
      </c>
    </row>
    <row r="16" spans="1:12" ht="15.5" x14ac:dyDescent="0.35">
      <c r="A16" s="344" t="s">
        <v>903</v>
      </c>
      <c r="B16" s="358">
        <v>21</v>
      </c>
    </row>
    <row r="17" spans="1:2" ht="15.5" x14ac:dyDescent="0.35">
      <c r="A17" s="344" t="s">
        <v>904</v>
      </c>
      <c r="B17" s="358">
        <v>19</v>
      </c>
    </row>
    <row r="18" spans="1:2" ht="15.5" x14ac:dyDescent="0.35">
      <c r="A18" s="344" t="s">
        <v>905</v>
      </c>
      <c r="B18" s="358">
        <v>19</v>
      </c>
    </row>
    <row r="19" spans="1:2" ht="15.5" x14ac:dyDescent="0.35">
      <c r="A19" s="344" t="s">
        <v>906</v>
      </c>
      <c r="B19" s="358">
        <v>19</v>
      </c>
    </row>
    <row r="20" spans="1:2" ht="15.5" x14ac:dyDescent="0.35">
      <c r="A20" s="360" t="s">
        <v>841</v>
      </c>
      <c r="B20" s="361">
        <v>20</v>
      </c>
    </row>
    <row r="21" spans="1:2" ht="16" thickBot="1" x14ac:dyDescent="0.4">
      <c r="A21" s="354" t="s">
        <v>785</v>
      </c>
      <c r="B21" s="359">
        <v>22</v>
      </c>
    </row>
    <row r="22" spans="1:2" ht="15.5" x14ac:dyDescent="0.35">
      <c r="B22" s="362"/>
    </row>
    <row r="23" spans="1:2" ht="16" thickBot="1" x14ac:dyDescent="0.4">
      <c r="A23" s="320" t="s">
        <v>909</v>
      </c>
      <c r="B23" s="55"/>
    </row>
    <row r="24" spans="1:2" ht="15" x14ac:dyDescent="0.35">
      <c r="A24" s="338" t="s">
        <v>840</v>
      </c>
      <c r="B24" s="340" t="s">
        <v>816</v>
      </c>
    </row>
    <row r="25" spans="1:2" ht="15.5" x14ac:dyDescent="0.35">
      <c r="A25" s="344" t="s">
        <v>902</v>
      </c>
      <c r="B25" s="346">
        <v>12</v>
      </c>
    </row>
    <row r="26" spans="1:2" ht="15.5" x14ac:dyDescent="0.35">
      <c r="A26" s="344" t="s">
        <v>903</v>
      </c>
      <c r="B26" s="346">
        <v>3</v>
      </c>
    </row>
    <row r="27" spans="1:2" ht="15.5" x14ac:dyDescent="0.35">
      <c r="A27" s="344" t="s">
        <v>904</v>
      </c>
      <c r="B27" s="346">
        <v>9</v>
      </c>
    </row>
    <row r="28" spans="1:2" ht="15.5" x14ac:dyDescent="0.35">
      <c r="A28" s="344" t="s">
        <v>905</v>
      </c>
      <c r="B28" s="346">
        <v>11</v>
      </c>
    </row>
    <row r="29" spans="1:2" ht="15.5" x14ac:dyDescent="0.35">
      <c r="A29" s="344" t="s">
        <v>906</v>
      </c>
      <c r="B29" s="346">
        <v>8</v>
      </c>
    </row>
    <row r="30" spans="1:2" ht="15.5" x14ac:dyDescent="0.35">
      <c r="A30" s="344" t="s">
        <v>841</v>
      </c>
      <c r="B30" s="346">
        <v>14</v>
      </c>
    </row>
    <row r="31" spans="1:2" ht="16" thickBot="1" x14ac:dyDescent="0.4">
      <c r="A31" s="354" t="s">
        <v>785</v>
      </c>
      <c r="B31" s="359">
        <v>11</v>
      </c>
    </row>
    <row r="32" spans="1:2" ht="15.5" x14ac:dyDescent="0.35">
      <c r="B32" s="362"/>
    </row>
    <row r="33" spans="1:2" ht="16" thickBot="1" x14ac:dyDescent="0.4">
      <c r="A33" s="320" t="s">
        <v>910</v>
      </c>
      <c r="B33" s="55"/>
    </row>
    <row r="34" spans="1:2" ht="15" x14ac:dyDescent="0.35">
      <c r="A34" s="338" t="s">
        <v>840</v>
      </c>
      <c r="B34" s="340" t="s">
        <v>901</v>
      </c>
    </row>
    <row r="35" spans="1:2" ht="15.5" x14ac:dyDescent="0.35">
      <c r="A35" s="344" t="s">
        <v>902</v>
      </c>
      <c r="B35" s="346">
        <v>30</v>
      </c>
    </row>
    <row r="36" spans="1:2" ht="15.5" x14ac:dyDescent="0.35">
      <c r="A36" s="344" t="s">
        <v>903</v>
      </c>
      <c r="B36" s="346">
        <v>12</v>
      </c>
    </row>
    <row r="37" spans="1:2" ht="15.5" x14ac:dyDescent="0.35">
      <c r="A37" s="344" t="s">
        <v>904</v>
      </c>
      <c r="B37" s="346">
        <v>11</v>
      </c>
    </row>
    <row r="38" spans="1:2" ht="15.5" x14ac:dyDescent="0.35">
      <c r="A38" s="344" t="s">
        <v>905</v>
      </c>
      <c r="B38" s="346">
        <v>6</v>
      </c>
    </row>
    <row r="39" spans="1:2" ht="15.5" x14ac:dyDescent="0.35">
      <c r="A39" s="344" t="s">
        <v>842</v>
      </c>
      <c r="B39" s="346">
        <v>1</v>
      </c>
    </row>
    <row r="40" spans="1:2" ht="15.5" x14ac:dyDescent="0.35">
      <c r="A40" s="344" t="s">
        <v>841</v>
      </c>
      <c r="B40" s="346">
        <v>7</v>
      </c>
    </row>
    <row r="41" spans="1:2" ht="16" thickBot="1" x14ac:dyDescent="0.4">
      <c r="A41" s="354" t="s">
        <v>785</v>
      </c>
      <c r="B41" s="359">
        <v>13</v>
      </c>
    </row>
    <row r="43" spans="1:2" ht="16" thickBot="1" x14ac:dyDescent="0.4">
      <c r="A43" s="320" t="s">
        <v>911</v>
      </c>
      <c r="B43" s="55"/>
    </row>
    <row r="44" spans="1:2" ht="15" x14ac:dyDescent="0.35">
      <c r="A44" s="338" t="s">
        <v>840</v>
      </c>
      <c r="B44" s="340" t="s">
        <v>908</v>
      </c>
    </row>
    <row r="45" spans="1:2" ht="15.5" x14ac:dyDescent="0.35">
      <c r="A45" s="344" t="s">
        <v>902</v>
      </c>
      <c r="B45" s="346">
        <v>19</v>
      </c>
    </row>
    <row r="46" spans="1:2" ht="15.5" x14ac:dyDescent="0.35">
      <c r="A46" s="344" t="s">
        <v>903</v>
      </c>
      <c r="B46" s="346">
        <v>8</v>
      </c>
    </row>
    <row r="47" spans="1:2" ht="15.5" x14ac:dyDescent="0.35">
      <c r="A47" s="344" t="s">
        <v>904</v>
      </c>
      <c r="B47" s="346">
        <v>9</v>
      </c>
    </row>
    <row r="48" spans="1:2" ht="15.5" x14ac:dyDescent="0.35">
      <c r="A48" s="344" t="s">
        <v>905</v>
      </c>
      <c r="B48" s="346">
        <v>4</v>
      </c>
    </row>
    <row r="49" spans="1:2" ht="15.5" x14ac:dyDescent="0.35">
      <c r="A49" s="344" t="s">
        <v>842</v>
      </c>
      <c r="B49" s="346">
        <v>1</v>
      </c>
    </row>
    <row r="50" spans="1:2" ht="15.5" x14ac:dyDescent="0.35">
      <c r="A50" s="344" t="s">
        <v>841</v>
      </c>
      <c r="B50" s="346">
        <v>4</v>
      </c>
    </row>
    <row r="51" spans="1:2" ht="16" thickBot="1" x14ac:dyDescent="0.4">
      <c r="A51" s="354" t="s">
        <v>785</v>
      </c>
      <c r="B51" s="359">
        <v>7</v>
      </c>
    </row>
    <row r="52" spans="1:2" ht="15.5" x14ac:dyDescent="0.35">
      <c r="B52" s="362"/>
    </row>
    <row r="53" spans="1:2" ht="16" thickBot="1" x14ac:dyDescent="0.4">
      <c r="A53" s="320" t="s">
        <v>912</v>
      </c>
      <c r="B53" s="55"/>
    </row>
    <row r="54" spans="1:2" ht="15" x14ac:dyDescent="0.35">
      <c r="A54" s="338" t="s">
        <v>840</v>
      </c>
      <c r="B54" s="340" t="s">
        <v>816</v>
      </c>
    </row>
    <row r="55" spans="1:2" ht="15.5" x14ac:dyDescent="0.35">
      <c r="A55" s="344" t="s">
        <v>902</v>
      </c>
      <c r="B55" s="346">
        <v>2</v>
      </c>
    </row>
    <row r="56" spans="1:2" ht="15.5" x14ac:dyDescent="0.35">
      <c r="A56" s="344" t="s">
        <v>903</v>
      </c>
      <c r="B56" s="346">
        <v>1</v>
      </c>
    </row>
    <row r="57" spans="1:2" ht="15.5" x14ac:dyDescent="0.35">
      <c r="A57" s="344" t="s">
        <v>904</v>
      </c>
      <c r="B57" s="346">
        <v>0</v>
      </c>
    </row>
    <row r="58" spans="1:2" ht="15.5" x14ac:dyDescent="0.35">
      <c r="A58" s="344" t="s">
        <v>905</v>
      </c>
      <c r="B58" s="346">
        <v>0</v>
      </c>
    </row>
    <row r="59" spans="1:2" ht="15.5" x14ac:dyDescent="0.35">
      <c r="A59" s="344" t="s">
        <v>906</v>
      </c>
      <c r="B59" s="346">
        <v>0</v>
      </c>
    </row>
    <row r="60" spans="1:2" ht="15.5" x14ac:dyDescent="0.35">
      <c r="A60" s="344" t="s">
        <v>841</v>
      </c>
      <c r="B60" s="346">
        <v>0</v>
      </c>
    </row>
    <row r="61" spans="1:2" ht="16" thickBot="1" x14ac:dyDescent="0.4">
      <c r="A61" s="354" t="s">
        <v>785</v>
      </c>
      <c r="B61" s="363">
        <v>0</v>
      </c>
    </row>
    <row r="62" spans="1:2" ht="15.5" x14ac:dyDescent="0.35">
      <c r="B62" s="362"/>
    </row>
    <row r="63" spans="1:2" ht="16" thickBot="1" x14ac:dyDescent="0.4">
      <c r="A63" s="320" t="s">
        <v>913</v>
      </c>
      <c r="B63" s="55"/>
    </row>
    <row r="64" spans="1:2" ht="15" x14ac:dyDescent="0.35">
      <c r="A64" s="338" t="s">
        <v>840</v>
      </c>
      <c r="B64" s="340" t="s">
        <v>901</v>
      </c>
    </row>
    <row r="65" spans="1:2" ht="15.5" x14ac:dyDescent="0.35">
      <c r="A65" s="344" t="s">
        <v>902</v>
      </c>
      <c r="B65" s="346">
        <v>24545</v>
      </c>
    </row>
    <row r="66" spans="1:2" ht="15.5" x14ac:dyDescent="0.35">
      <c r="A66" s="344" t="s">
        <v>903</v>
      </c>
      <c r="B66" s="346">
        <v>22976</v>
      </c>
    </row>
    <row r="67" spans="1:2" ht="15.5" x14ac:dyDescent="0.35">
      <c r="A67" s="344" t="s">
        <v>904</v>
      </c>
      <c r="B67" s="346">
        <v>16174</v>
      </c>
    </row>
    <row r="68" spans="1:2" ht="15.5" x14ac:dyDescent="0.35">
      <c r="A68" s="344" t="s">
        <v>905</v>
      </c>
      <c r="B68" s="346">
        <v>6941</v>
      </c>
    </row>
    <row r="69" spans="1:2" ht="15.5" x14ac:dyDescent="0.35">
      <c r="A69" s="344" t="s">
        <v>906</v>
      </c>
      <c r="B69" s="346">
        <v>5977</v>
      </c>
    </row>
    <row r="70" spans="1:2" ht="15.5" x14ac:dyDescent="0.35">
      <c r="A70" s="344" t="s">
        <v>841</v>
      </c>
      <c r="B70" s="346">
        <v>9042</v>
      </c>
    </row>
    <row r="71" spans="1:2" ht="16" thickBot="1" x14ac:dyDescent="0.4">
      <c r="A71" s="354" t="s">
        <v>785</v>
      </c>
      <c r="B71" s="359">
        <v>9739</v>
      </c>
    </row>
    <row r="73" spans="1:2" ht="16" thickBot="1" x14ac:dyDescent="0.4">
      <c r="A73" s="320" t="s">
        <v>914</v>
      </c>
      <c r="B73" s="55"/>
    </row>
    <row r="74" spans="1:2" ht="15" x14ac:dyDescent="0.35">
      <c r="A74" s="338" t="s">
        <v>840</v>
      </c>
      <c r="B74" s="340" t="s">
        <v>908</v>
      </c>
    </row>
    <row r="75" spans="1:2" ht="15.5" x14ac:dyDescent="0.35">
      <c r="A75" s="344" t="s">
        <v>902</v>
      </c>
      <c r="B75" s="346">
        <v>25793</v>
      </c>
    </row>
    <row r="76" spans="1:2" ht="15.5" x14ac:dyDescent="0.35">
      <c r="A76" s="344" t="s">
        <v>903</v>
      </c>
      <c r="B76" s="346">
        <v>24371</v>
      </c>
    </row>
    <row r="77" spans="1:2" ht="15.5" x14ac:dyDescent="0.35">
      <c r="A77" s="344" t="s">
        <v>904</v>
      </c>
      <c r="B77" s="346">
        <v>17657</v>
      </c>
    </row>
    <row r="78" spans="1:2" ht="15.5" x14ac:dyDescent="0.35">
      <c r="A78" s="344" t="s">
        <v>905</v>
      </c>
      <c r="B78" s="346">
        <v>7422</v>
      </c>
    </row>
    <row r="79" spans="1:2" ht="15.5" x14ac:dyDescent="0.35">
      <c r="A79" s="344" t="s">
        <v>906</v>
      </c>
      <c r="B79" s="346">
        <v>6468</v>
      </c>
    </row>
    <row r="80" spans="1:2" ht="15.5" x14ac:dyDescent="0.35">
      <c r="A80" s="344" t="s">
        <v>841</v>
      </c>
      <c r="B80" s="346">
        <v>9470</v>
      </c>
    </row>
    <row r="81" spans="1:8" ht="16" thickBot="1" x14ac:dyDescent="0.4">
      <c r="A81" s="354" t="s">
        <v>785</v>
      </c>
      <c r="B81" s="359">
        <v>9977</v>
      </c>
    </row>
    <row r="82" spans="1:8" ht="15.5" x14ac:dyDescent="0.35">
      <c r="B82" s="362"/>
    </row>
    <row r="83" spans="1:8" ht="16" thickBot="1" x14ac:dyDescent="0.4">
      <c r="A83" s="320" t="s">
        <v>915</v>
      </c>
      <c r="B83" s="55"/>
    </row>
    <row r="84" spans="1:8" ht="15" x14ac:dyDescent="0.35">
      <c r="A84" s="338" t="s">
        <v>840</v>
      </c>
      <c r="B84" s="340" t="s">
        <v>816</v>
      </c>
    </row>
    <row r="85" spans="1:8" ht="15.5" x14ac:dyDescent="0.35">
      <c r="A85" s="344" t="s">
        <v>902</v>
      </c>
      <c r="B85" s="346">
        <v>13632</v>
      </c>
    </row>
    <row r="86" spans="1:8" ht="15.5" x14ac:dyDescent="0.35">
      <c r="A86" s="344" t="s">
        <v>903</v>
      </c>
      <c r="B86" s="346">
        <v>13203</v>
      </c>
    </row>
    <row r="87" spans="1:8" ht="15.5" x14ac:dyDescent="0.35">
      <c r="A87" s="344" t="s">
        <v>904</v>
      </c>
      <c r="B87" s="346">
        <v>10998</v>
      </c>
    </row>
    <row r="88" spans="1:8" ht="15.5" x14ac:dyDescent="0.35">
      <c r="A88" s="344" t="s">
        <v>905</v>
      </c>
      <c r="B88" s="346">
        <v>64</v>
      </c>
    </row>
    <row r="89" spans="1:8" ht="15.5" x14ac:dyDescent="0.35">
      <c r="A89" s="344" t="s">
        <v>906</v>
      </c>
      <c r="B89" s="346">
        <v>4065</v>
      </c>
    </row>
    <row r="90" spans="1:8" ht="15.5" x14ac:dyDescent="0.35">
      <c r="A90" s="344" t="s">
        <v>841</v>
      </c>
      <c r="B90" s="346">
        <v>5801</v>
      </c>
    </row>
    <row r="91" spans="1:8" ht="16" thickBot="1" x14ac:dyDescent="0.4">
      <c r="A91" s="354" t="s">
        <v>785</v>
      </c>
      <c r="B91" s="359">
        <v>6458</v>
      </c>
    </row>
    <row r="92" spans="1:8" ht="15.5" x14ac:dyDescent="0.35">
      <c r="B92" s="362"/>
    </row>
    <row r="93" spans="1:8" ht="16" thickBot="1" x14ac:dyDescent="0.4">
      <c r="A93" s="320" t="s">
        <v>916</v>
      </c>
      <c r="B93" s="55"/>
    </row>
    <row r="94" spans="1:8" ht="15" x14ac:dyDescent="0.35">
      <c r="A94" s="338" t="s">
        <v>917</v>
      </c>
      <c r="B94" s="339" t="s">
        <v>902</v>
      </c>
      <c r="C94" s="339" t="s">
        <v>903</v>
      </c>
      <c r="D94" s="339" t="s">
        <v>904</v>
      </c>
      <c r="E94" s="339" t="s">
        <v>905</v>
      </c>
      <c r="F94" s="339" t="s">
        <v>842</v>
      </c>
      <c r="G94" s="339" t="s">
        <v>841</v>
      </c>
      <c r="H94" s="340" t="s">
        <v>785</v>
      </c>
    </row>
    <row r="95" spans="1:8" ht="15.5" x14ac:dyDescent="0.35">
      <c r="A95" s="344" t="s">
        <v>918</v>
      </c>
      <c r="B95" s="364"/>
      <c r="C95" s="364"/>
      <c r="D95" s="364"/>
      <c r="E95" s="364"/>
      <c r="F95" s="345">
        <v>23</v>
      </c>
      <c r="G95" s="345">
        <v>123</v>
      </c>
      <c r="H95" s="346">
        <v>70</v>
      </c>
    </row>
    <row r="96" spans="1:8" ht="15.5" x14ac:dyDescent="0.35">
      <c r="A96" s="344" t="s">
        <v>919</v>
      </c>
      <c r="B96" s="364">
        <v>0</v>
      </c>
      <c r="C96" s="364">
        <v>0</v>
      </c>
      <c r="D96" s="364">
        <v>0</v>
      </c>
      <c r="E96" s="345">
        <v>10</v>
      </c>
      <c r="F96" s="345">
        <v>37</v>
      </c>
      <c r="G96" s="345">
        <v>69</v>
      </c>
      <c r="H96" s="346">
        <v>56</v>
      </c>
    </row>
    <row r="97" spans="1:8" ht="15.5" x14ac:dyDescent="0.35">
      <c r="A97" s="344" t="s">
        <v>920</v>
      </c>
      <c r="B97" s="364"/>
      <c r="C97" s="364"/>
      <c r="D97" s="364"/>
      <c r="E97" s="364"/>
      <c r="F97" s="345">
        <v>54</v>
      </c>
      <c r="G97" s="345">
        <v>129</v>
      </c>
      <c r="H97" s="346">
        <v>70</v>
      </c>
    </row>
    <row r="98" spans="1:8" ht="15.5" x14ac:dyDescent="0.35">
      <c r="A98" s="344" t="s">
        <v>921</v>
      </c>
      <c r="B98" s="345">
        <v>10119</v>
      </c>
      <c r="C98" s="345">
        <v>9164</v>
      </c>
      <c r="D98" s="345">
        <v>6123</v>
      </c>
      <c r="E98" s="345">
        <v>5270</v>
      </c>
      <c r="F98" s="345">
        <v>6607</v>
      </c>
      <c r="G98" s="345">
        <v>5089</v>
      </c>
      <c r="H98" s="346">
        <v>4958</v>
      </c>
    </row>
    <row r="99" spans="1:8" ht="15.5" x14ac:dyDescent="0.35">
      <c r="A99" s="344" t="s">
        <v>922</v>
      </c>
      <c r="B99" s="364"/>
      <c r="C99" s="364"/>
      <c r="D99" s="364"/>
      <c r="E99" s="364"/>
      <c r="F99" s="364"/>
      <c r="G99" s="345">
        <v>39</v>
      </c>
      <c r="H99" s="346">
        <v>34</v>
      </c>
    </row>
    <row r="100" spans="1:8" ht="15.5" x14ac:dyDescent="0.35">
      <c r="A100" s="344" t="s">
        <v>923</v>
      </c>
      <c r="B100" s="364">
        <v>0</v>
      </c>
      <c r="C100" s="364">
        <v>0</v>
      </c>
      <c r="D100" s="364">
        <v>0</v>
      </c>
      <c r="E100" s="345">
        <v>1303</v>
      </c>
      <c r="F100" s="345">
        <v>4296</v>
      </c>
      <c r="G100" s="345">
        <v>1008</v>
      </c>
      <c r="H100" s="346">
        <v>551</v>
      </c>
    </row>
    <row r="101" spans="1:8" ht="15.5" x14ac:dyDescent="0.35">
      <c r="A101" s="344" t="s">
        <v>924</v>
      </c>
      <c r="B101" s="345">
        <v>13597</v>
      </c>
      <c r="C101" s="345">
        <v>13716</v>
      </c>
      <c r="D101" s="345">
        <v>9950</v>
      </c>
      <c r="E101" s="345">
        <v>10790</v>
      </c>
      <c r="F101" s="345">
        <v>16487</v>
      </c>
      <c r="G101" s="345">
        <v>11532</v>
      </c>
      <c r="H101" s="346">
        <v>12273</v>
      </c>
    </row>
    <row r="102" spans="1:8" ht="15.5" x14ac:dyDescent="0.35">
      <c r="A102" s="344" t="s">
        <v>925</v>
      </c>
      <c r="B102" s="345">
        <v>53</v>
      </c>
      <c r="C102" s="345">
        <v>34</v>
      </c>
      <c r="D102" s="345">
        <v>36</v>
      </c>
      <c r="E102" s="345">
        <v>11</v>
      </c>
      <c r="F102" s="345">
        <v>30</v>
      </c>
      <c r="G102" s="345">
        <v>58</v>
      </c>
      <c r="H102" s="346">
        <v>35</v>
      </c>
    </row>
    <row r="103" spans="1:8" ht="15.5" x14ac:dyDescent="0.35">
      <c r="A103" s="344" t="s">
        <v>926</v>
      </c>
      <c r="B103" s="345">
        <v>637</v>
      </c>
      <c r="C103" s="345">
        <v>823</v>
      </c>
      <c r="D103" s="345">
        <v>543</v>
      </c>
      <c r="E103" s="345">
        <v>2222</v>
      </c>
      <c r="F103" s="345">
        <v>10858</v>
      </c>
      <c r="G103" s="345">
        <v>21525</v>
      </c>
      <c r="H103" s="346">
        <v>8651</v>
      </c>
    </row>
    <row r="104" spans="1:8" ht="15.5" x14ac:dyDescent="0.35">
      <c r="A104" s="344" t="s">
        <v>927</v>
      </c>
      <c r="B104" s="345">
        <v>236</v>
      </c>
      <c r="C104" s="345">
        <v>132</v>
      </c>
      <c r="D104" s="345">
        <v>105</v>
      </c>
      <c r="E104" s="345">
        <v>52</v>
      </c>
      <c r="F104" s="345">
        <v>88</v>
      </c>
      <c r="G104" s="345">
        <v>194</v>
      </c>
      <c r="H104" s="346">
        <v>68</v>
      </c>
    </row>
    <row r="105" spans="1:8" ht="15.5" x14ac:dyDescent="0.35">
      <c r="A105" s="344" t="s">
        <v>928</v>
      </c>
      <c r="B105" s="345">
        <v>81</v>
      </c>
      <c r="C105" s="345">
        <v>40</v>
      </c>
      <c r="D105" s="345">
        <v>29</v>
      </c>
      <c r="E105" s="345">
        <v>12</v>
      </c>
      <c r="F105" s="345">
        <v>5</v>
      </c>
      <c r="G105" s="345">
        <v>8</v>
      </c>
      <c r="H105" s="346">
        <v>4</v>
      </c>
    </row>
    <row r="106" spans="1:8" ht="15.5" x14ac:dyDescent="0.35">
      <c r="A106" s="344" t="s">
        <v>929</v>
      </c>
      <c r="B106" s="345">
        <v>134</v>
      </c>
      <c r="C106" s="345">
        <v>82</v>
      </c>
      <c r="D106" s="345">
        <v>72</v>
      </c>
      <c r="E106" s="345">
        <v>29</v>
      </c>
      <c r="F106" s="345">
        <v>26</v>
      </c>
      <c r="G106" s="345">
        <v>38</v>
      </c>
      <c r="H106" s="346">
        <v>58</v>
      </c>
    </row>
    <row r="107" spans="1:8" ht="15.5" x14ac:dyDescent="0.35">
      <c r="A107" s="344" t="s">
        <v>930</v>
      </c>
      <c r="B107" s="345">
        <v>27</v>
      </c>
      <c r="C107" s="345">
        <v>19</v>
      </c>
      <c r="D107" s="345">
        <v>17</v>
      </c>
      <c r="E107" s="345">
        <v>7</v>
      </c>
      <c r="F107" s="345">
        <v>12</v>
      </c>
      <c r="G107" s="345">
        <v>25</v>
      </c>
      <c r="H107" s="346">
        <v>40</v>
      </c>
    </row>
    <row r="108" spans="1:8" ht="15.5" x14ac:dyDescent="0.35">
      <c r="A108" s="344" t="s">
        <v>931</v>
      </c>
      <c r="B108" s="364"/>
      <c r="C108" s="364"/>
      <c r="D108" s="364"/>
      <c r="E108" s="364"/>
      <c r="F108" s="345">
        <v>86</v>
      </c>
      <c r="G108" s="345">
        <v>199</v>
      </c>
      <c r="H108" s="346">
        <v>38</v>
      </c>
    </row>
    <row r="109" spans="1:8" ht="15.5" x14ac:dyDescent="0.35">
      <c r="A109" s="344" t="s">
        <v>932</v>
      </c>
      <c r="B109" s="364">
        <v>0</v>
      </c>
      <c r="C109" s="364">
        <v>0</v>
      </c>
      <c r="D109" s="364">
        <v>0</v>
      </c>
      <c r="E109" s="345">
        <v>2452</v>
      </c>
      <c r="F109" s="345">
        <v>17061</v>
      </c>
      <c r="G109" s="345">
        <v>17048</v>
      </c>
      <c r="H109" s="346">
        <v>4979</v>
      </c>
    </row>
    <row r="110" spans="1:8" ht="16" thickBot="1" x14ac:dyDescent="0.4">
      <c r="A110" s="354" t="s">
        <v>933</v>
      </c>
      <c r="B110" s="365">
        <v>51</v>
      </c>
      <c r="C110" s="365">
        <v>32</v>
      </c>
      <c r="D110" s="365">
        <v>14</v>
      </c>
      <c r="E110" s="365">
        <v>5</v>
      </c>
      <c r="F110" s="365">
        <v>24</v>
      </c>
      <c r="G110" s="365">
        <v>9</v>
      </c>
      <c r="H110" s="363">
        <v>11</v>
      </c>
    </row>
    <row r="112" spans="1:8" ht="16" thickBot="1" x14ac:dyDescent="0.4">
      <c r="A112" s="320" t="s">
        <v>934</v>
      </c>
      <c r="B112" s="55"/>
    </row>
    <row r="113" spans="1:8" ht="15" x14ac:dyDescent="0.35">
      <c r="A113" s="338" t="s">
        <v>917</v>
      </c>
      <c r="B113" s="339" t="s">
        <v>902</v>
      </c>
      <c r="C113" s="339" t="s">
        <v>903</v>
      </c>
      <c r="D113" s="339" t="s">
        <v>904</v>
      </c>
      <c r="E113" s="339" t="s">
        <v>905</v>
      </c>
      <c r="F113" s="339" t="s">
        <v>842</v>
      </c>
      <c r="G113" s="339" t="s">
        <v>841</v>
      </c>
      <c r="H113" s="340" t="s">
        <v>785</v>
      </c>
    </row>
    <row r="114" spans="1:8" ht="15.5" x14ac:dyDescent="0.35">
      <c r="A114" s="344" t="s">
        <v>918</v>
      </c>
      <c r="B114" s="364"/>
      <c r="C114" s="364"/>
      <c r="D114" s="364"/>
      <c r="E114" s="364"/>
      <c r="F114" s="345">
        <v>173</v>
      </c>
      <c r="G114" s="345">
        <v>649</v>
      </c>
      <c r="H114" s="346">
        <v>491</v>
      </c>
    </row>
    <row r="115" spans="1:8" ht="15.5" x14ac:dyDescent="0.35">
      <c r="A115" s="344" t="s">
        <v>919</v>
      </c>
      <c r="B115" s="364">
        <v>0</v>
      </c>
      <c r="C115" s="364">
        <v>0</v>
      </c>
      <c r="D115" s="364">
        <v>0</v>
      </c>
      <c r="E115" s="345">
        <v>10</v>
      </c>
      <c r="F115" s="345">
        <v>36</v>
      </c>
      <c r="G115" s="345">
        <v>49</v>
      </c>
      <c r="H115" s="346">
        <v>55</v>
      </c>
    </row>
    <row r="116" spans="1:8" ht="15.5" x14ac:dyDescent="0.35">
      <c r="A116" s="344" t="s">
        <v>920</v>
      </c>
      <c r="B116" s="364"/>
      <c r="C116" s="364"/>
      <c r="D116" s="364"/>
      <c r="E116" s="364"/>
      <c r="F116" s="345">
        <v>108</v>
      </c>
      <c r="G116" s="345">
        <v>689</v>
      </c>
      <c r="H116" s="346">
        <v>551</v>
      </c>
    </row>
    <row r="117" spans="1:8" ht="15.5" x14ac:dyDescent="0.35">
      <c r="A117" s="344" t="s">
        <v>921</v>
      </c>
      <c r="B117" s="345">
        <v>33169</v>
      </c>
      <c r="C117" s="345">
        <v>43408</v>
      </c>
      <c r="D117" s="345">
        <v>11108</v>
      </c>
      <c r="E117" s="345">
        <v>5137</v>
      </c>
      <c r="F117" s="345">
        <v>5367</v>
      </c>
      <c r="G117" s="345">
        <v>8904</v>
      </c>
      <c r="H117" s="346">
        <v>10786</v>
      </c>
    </row>
    <row r="118" spans="1:8" ht="15.5" x14ac:dyDescent="0.35">
      <c r="A118" s="344" t="s">
        <v>922</v>
      </c>
      <c r="B118" s="364"/>
      <c r="C118" s="364"/>
      <c r="D118" s="364"/>
      <c r="E118" s="364"/>
      <c r="F118" s="364"/>
      <c r="G118" s="345">
        <v>200</v>
      </c>
      <c r="H118" s="346">
        <v>282</v>
      </c>
    </row>
    <row r="119" spans="1:8" ht="15.5" x14ac:dyDescent="0.35">
      <c r="A119" s="344" t="s">
        <v>923</v>
      </c>
      <c r="B119" s="364">
        <v>0</v>
      </c>
      <c r="C119" s="364">
        <v>0</v>
      </c>
      <c r="D119" s="364">
        <v>0</v>
      </c>
      <c r="E119" s="345">
        <v>12331</v>
      </c>
      <c r="F119" s="345">
        <v>3926</v>
      </c>
      <c r="G119" s="345">
        <v>1684</v>
      </c>
      <c r="H119" s="346">
        <v>2239</v>
      </c>
    </row>
    <row r="120" spans="1:8" ht="15.5" x14ac:dyDescent="0.35">
      <c r="A120" s="344" t="s">
        <v>924</v>
      </c>
      <c r="B120" s="345">
        <v>62461</v>
      </c>
      <c r="C120" s="345">
        <v>104166</v>
      </c>
      <c r="D120" s="345">
        <v>16860</v>
      </c>
      <c r="E120" s="345">
        <v>13106</v>
      </c>
      <c r="F120" s="345">
        <v>11239</v>
      </c>
      <c r="G120" s="345">
        <v>21610</v>
      </c>
      <c r="H120" s="346">
        <v>27895</v>
      </c>
    </row>
    <row r="121" spans="1:8" ht="15.5" x14ac:dyDescent="0.35">
      <c r="A121" s="344" t="s">
        <v>925</v>
      </c>
      <c r="B121" s="345">
        <v>777</v>
      </c>
      <c r="C121" s="345">
        <v>371</v>
      </c>
      <c r="D121" s="345">
        <v>152</v>
      </c>
      <c r="E121" s="345">
        <v>384</v>
      </c>
      <c r="F121" s="345">
        <v>962</v>
      </c>
      <c r="G121" s="345">
        <v>835</v>
      </c>
      <c r="H121" s="346">
        <v>693</v>
      </c>
    </row>
    <row r="122" spans="1:8" ht="15.5" x14ac:dyDescent="0.35">
      <c r="A122" s="344" t="s">
        <v>926</v>
      </c>
      <c r="B122" s="345">
        <v>3428</v>
      </c>
      <c r="C122" s="345">
        <v>7893</v>
      </c>
      <c r="D122" s="345">
        <v>1467</v>
      </c>
      <c r="E122" s="345">
        <v>26920</v>
      </c>
      <c r="F122" s="345">
        <v>48045</v>
      </c>
      <c r="G122" s="345">
        <v>4448</v>
      </c>
      <c r="H122" s="346">
        <v>10335</v>
      </c>
    </row>
    <row r="123" spans="1:8" ht="15.5" x14ac:dyDescent="0.35">
      <c r="A123" s="344" t="s">
        <v>927</v>
      </c>
      <c r="B123" s="345">
        <v>290</v>
      </c>
      <c r="C123" s="345">
        <v>155</v>
      </c>
      <c r="D123" s="345">
        <v>129</v>
      </c>
      <c r="E123" s="345">
        <v>106</v>
      </c>
      <c r="F123" s="345">
        <v>502</v>
      </c>
      <c r="G123" s="345">
        <v>496</v>
      </c>
      <c r="H123" s="346">
        <v>191</v>
      </c>
    </row>
    <row r="124" spans="1:8" ht="15.5" x14ac:dyDescent="0.35">
      <c r="A124" s="344" t="s">
        <v>928</v>
      </c>
      <c r="B124" s="345">
        <v>113</v>
      </c>
      <c r="C124" s="345">
        <v>61</v>
      </c>
      <c r="D124" s="345">
        <v>39</v>
      </c>
      <c r="E124" s="345">
        <v>15</v>
      </c>
      <c r="F124" s="345">
        <v>9</v>
      </c>
      <c r="G124" s="345">
        <v>11</v>
      </c>
      <c r="H124" s="346">
        <v>7</v>
      </c>
    </row>
    <row r="125" spans="1:8" ht="15.5" x14ac:dyDescent="0.35">
      <c r="A125" s="344" t="s">
        <v>929</v>
      </c>
      <c r="B125" s="345">
        <v>121</v>
      </c>
      <c r="C125" s="345">
        <v>73</v>
      </c>
      <c r="D125" s="345">
        <v>68</v>
      </c>
      <c r="E125" s="345">
        <v>46</v>
      </c>
      <c r="F125" s="345">
        <v>58</v>
      </c>
      <c r="G125" s="345">
        <v>125</v>
      </c>
      <c r="H125" s="346">
        <v>508</v>
      </c>
    </row>
    <row r="126" spans="1:8" ht="15.5" x14ac:dyDescent="0.35">
      <c r="A126" s="344" t="s">
        <v>930</v>
      </c>
      <c r="B126" s="345">
        <v>41</v>
      </c>
      <c r="C126" s="345">
        <v>31</v>
      </c>
      <c r="D126" s="345">
        <v>21</v>
      </c>
      <c r="E126" s="345">
        <v>19</v>
      </c>
      <c r="F126" s="345">
        <v>107</v>
      </c>
      <c r="G126" s="345">
        <v>192</v>
      </c>
      <c r="H126" s="346">
        <v>269</v>
      </c>
    </row>
    <row r="127" spans="1:8" ht="15.5" x14ac:dyDescent="0.35">
      <c r="A127" s="344" t="s">
        <v>931</v>
      </c>
      <c r="B127" s="364"/>
      <c r="C127" s="364"/>
      <c r="D127" s="364"/>
      <c r="E127" s="364"/>
      <c r="F127" s="345">
        <v>75</v>
      </c>
      <c r="G127" s="345">
        <v>105</v>
      </c>
      <c r="H127" s="346">
        <v>106</v>
      </c>
    </row>
    <row r="128" spans="1:8" ht="15.5" x14ac:dyDescent="0.35">
      <c r="A128" s="344" t="s">
        <v>932</v>
      </c>
      <c r="B128" s="364">
        <v>0</v>
      </c>
      <c r="C128" s="364">
        <v>0</v>
      </c>
      <c r="D128" s="364">
        <v>0</v>
      </c>
      <c r="E128" s="345">
        <v>3823</v>
      </c>
      <c r="F128" s="345">
        <v>36644</v>
      </c>
      <c r="G128" s="345">
        <v>14918</v>
      </c>
      <c r="H128" s="346">
        <v>18343</v>
      </c>
    </row>
    <row r="129" spans="1:8" ht="16" thickBot="1" x14ac:dyDescent="0.4">
      <c r="A129" s="354" t="s">
        <v>933</v>
      </c>
      <c r="B129" s="365">
        <v>99</v>
      </c>
      <c r="C129" s="365">
        <v>83</v>
      </c>
      <c r="D129" s="365">
        <v>37</v>
      </c>
      <c r="E129" s="365">
        <v>43</v>
      </c>
      <c r="F129" s="365">
        <v>75</v>
      </c>
      <c r="G129" s="365">
        <v>42</v>
      </c>
      <c r="H129" s="363">
        <v>96</v>
      </c>
    </row>
    <row r="130" spans="1:8" ht="15.5" x14ac:dyDescent="0.35">
      <c r="A130" s="366"/>
      <c r="B130" s="367"/>
      <c r="C130" s="367"/>
      <c r="D130" s="367"/>
      <c r="E130" s="367"/>
      <c r="F130" s="367"/>
    </row>
    <row r="131" spans="1:8" ht="16" thickBot="1" x14ac:dyDescent="0.4">
      <c r="A131" s="320" t="s">
        <v>935</v>
      </c>
      <c r="B131" s="55"/>
    </row>
    <row r="132" spans="1:8" ht="15" x14ac:dyDescent="0.35">
      <c r="A132" s="338" t="s">
        <v>917</v>
      </c>
      <c r="B132" s="339" t="s">
        <v>902</v>
      </c>
      <c r="C132" s="339" t="s">
        <v>903</v>
      </c>
      <c r="D132" s="339" t="s">
        <v>904</v>
      </c>
      <c r="E132" s="339" t="s">
        <v>905</v>
      </c>
      <c r="F132" s="339" t="s">
        <v>842</v>
      </c>
      <c r="G132" s="339" t="s">
        <v>841</v>
      </c>
      <c r="H132" s="340" t="s">
        <v>785</v>
      </c>
    </row>
    <row r="133" spans="1:8" ht="15.5" x14ac:dyDescent="0.35">
      <c r="A133" s="344" t="s">
        <v>918</v>
      </c>
      <c r="B133" s="364"/>
      <c r="C133" s="364"/>
      <c r="D133" s="364"/>
      <c r="E133" s="364"/>
      <c r="F133" s="345">
        <v>8</v>
      </c>
      <c r="G133" s="345">
        <v>47</v>
      </c>
      <c r="H133" s="346">
        <v>122</v>
      </c>
    </row>
    <row r="134" spans="1:8" ht="15.5" x14ac:dyDescent="0.35">
      <c r="A134" s="344" t="s">
        <v>919</v>
      </c>
      <c r="B134" s="364">
        <v>0</v>
      </c>
      <c r="C134" s="364">
        <v>0</v>
      </c>
      <c r="D134" s="364">
        <v>0</v>
      </c>
      <c r="E134" s="345">
        <v>0</v>
      </c>
      <c r="F134" s="345">
        <v>1</v>
      </c>
      <c r="G134" s="345">
        <v>2</v>
      </c>
      <c r="H134" s="346">
        <v>1</v>
      </c>
    </row>
    <row r="135" spans="1:8" ht="15.5" x14ac:dyDescent="0.35">
      <c r="A135" s="344" t="s">
        <v>920</v>
      </c>
      <c r="B135" s="364"/>
      <c r="C135" s="364"/>
      <c r="D135" s="364"/>
      <c r="E135" s="364"/>
      <c r="F135" s="345">
        <v>5</v>
      </c>
      <c r="G135" s="345">
        <v>42</v>
      </c>
      <c r="H135" s="346">
        <v>24</v>
      </c>
    </row>
    <row r="136" spans="1:8" ht="15.5" x14ac:dyDescent="0.35">
      <c r="A136" s="344" t="s">
        <v>921</v>
      </c>
      <c r="B136" s="345">
        <v>15445</v>
      </c>
      <c r="C136" s="345">
        <v>18981</v>
      </c>
      <c r="D136" s="345">
        <v>12590</v>
      </c>
      <c r="E136" s="345">
        <v>2872</v>
      </c>
      <c r="F136" s="345">
        <v>7376</v>
      </c>
      <c r="G136" s="345">
        <v>8600</v>
      </c>
      <c r="H136" s="346">
        <v>15255</v>
      </c>
    </row>
    <row r="137" spans="1:8" ht="15.5" x14ac:dyDescent="0.35">
      <c r="A137" s="344" t="s">
        <v>922</v>
      </c>
      <c r="B137" s="364"/>
      <c r="C137" s="364"/>
      <c r="D137" s="364"/>
      <c r="E137" s="364"/>
      <c r="F137" s="364"/>
      <c r="G137" s="345">
        <v>37</v>
      </c>
      <c r="H137" s="346">
        <v>27</v>
      </c>
    </row>
    <row r="138" spans="1:8" ht="15.5" x14ac:dyDescent="0.35">
      <c r="A138" s="344" t="s">
        <v>923</v>
      </c>
      <c r="B138" s="364">
        <v>0</v>
      </c>
      <c r="C138" s="364">
        <v>0</v>
      </c>
      <c r="D138" s="364">
        <v>0</v>
      </c>
      <c r="E138" s="345">
        <v>16</v>
      </c>
      <c r="F138" s="345">
        <v>1612</v>
      </c>
      <c r="G138" s="345">
        <v>1115</v>
      </c>
      <c r="H138" s="346">
        <v>767</v>
      </c>
    </row>
    <row r="139" spans="1:8" ht="15.5" x14ac:dyDescent="0.35">
      <c r="A139" s="344" t="s">
        <v>924</v>
      </c>
      <c r="B139" s="345">
        <v>28894</v>
      </c>
      <c r="C139" s="345">
        <v>41800</v>
      </c>
      <c r="D139" s="345">
        <v>21139</v>
      </c>
      <c r="E139" s="345">
        <v>4904</v>
      </c>
      <c r="F139" s="345">
        <v>6541</v>
      </c>
      <c r="G139" s="345">
        <v>22631</v>
      </c>
      <c r="H139" s="346">
        <v>45535</v>
      </c>
    </row>
    <row r="140" spans="1:8" ht="15.5" x14ac:dyDescent="0.35">
      <c r="A140" s="344" t="s">
        <v>925</v>
      </c>
      <c r="B140" s="345">
        <v>45</v>
      </c>
      <c r="C140" s="345">
        <v>162</v>
      </c>
      <c r="D140" s="345">
        <v>97</v>
      </c>
      <c r="E140" s="345">
        <v>23</v>
      </c>
      <c r="F140" s="345">
        <v>32</v>
      </c>
      <c r="G140" s="345">
        <v>26</v>
      </c>
      <c r="H140" s="346">
        <v>57</v>
      </c>
    </row>
    <row r="141" spans="1:8" ht="15.5" x14ac:dyDescent="0.35">
      <c r="A141" s="344" t="s">
        <v>926</v>
      </c>
      <c r="B141" s="345">
        <v>879</v>
      </c>
      <c r="C141" s="345">
        <v>2240</v>
      </c>
      <c r="D141" s="345">
        <v>1416</v>
      </c>
      <c r="E141" s="345">
        <v>964</v>
      </c>
      <c r="F141" s="345">
        <v>2605</v>
      </c>
      <c r="G141" s="345">
        <v>2408</v>
      </c>
      <c r="H141" s="346">
        <v>3857</v>
      </c>
    </row>
    <row r="142" spans="1:8" ht="15.5" x14ac:dyDescent="0.35">
      <c r="A142" s="344" t="s">
        <v>927</v>
      </c>
      <c r="B142" s="345">
        <v>229</v>
      </c>
      <c r="C142" s="345">
        <v>151</v>
      </c>
      <c r="D142" s="345">
        <v>112</v>
      </c>
      <c r="E142" s="345">
        <v>47</v>
      </c>
      <c r="F142" s="345">
        <v>23</v>
      </c>
      <c r="G142" s="345">
        <v>47</v>
      </c>
      <c r="H142" s="346">
        <v>63</v>
      </c>
    </row>
    <row r="143" spans="1:8" ht="15.5" x14ac:dyDescent="0.35">
      <c r="A143" s="344" t="s">
        <v>928</v>
      </c>
      <c r="B143" s="345">
        <v>61</v>
      </c>
      <c r="C143" s="345">
        <v>65</v>
      </c>
      <c r="D143" s="345">
        <v>41</v>
      </c>
      <c r="E143" s="345">
        <v>22</v>
      </c>
      <c r="F143" s="345">
        <v>0</v>
      </c>
      <c r="G143" s="345">
        <v>4</v>
      </c>
      <c r="H143" s="346">
        <v>0</v>
      </c>
    </row>
    <row r="144" spans="1:8" ht="15.5" x14ac:dyDescent="0.35">
      <c r="A144" s="344" t="s">
        <v>929</v>
      </c>
      <c r="B144" s="345">
        <v>42</v>
      </c>
      <c r="C144" s="345">
        <v>18</v>
      </c>
      <c r="D144" s="345">
        <v>17</v>
      </c>
      <c r="E144" s="345">
        <v>4</v>
      </c>
      <c r="F144" s="345">
        <v>9</v>
      </c>
      <c r="G144" s="345">
        <v>15</v>
      </c>
      <c r="H144" s="346">
        <v>5</v>
      </c>
    </row>
    <row r="145" spans="1:8" ht="15.5" x14ac:dyDescent="0.35">
      <c r="A145" s="344" t="s">
        <v>930</v>
      </c>
      <c r="B145" s="345">
        <v>7</v>
      </c>
      <c r="C145" s="345">
        <v>9</v>
      </c>
      <c r="D145" s="345">
        <v>2</v>
      </c>
      <c r="E145" s="345">
        <v>0</v>
      </c>
      <c r="F145" s="345">
        <v>6</v>
      </c>
      <c r="G145" s="345">
        <v>19</v>
      </c>
      <c r="H145" s="346">
        <v>10</v>
      </c>
    </row>
    <row r="146" spans="1:8" ht="15.5" x14ac:dyDescent="0.35">
      <c r="A146" s="344" t="s">
        <v>931</v>
      </c>
      <c r="B146" s="364"/>
      <c r="C146" s="364"/>
      <c r="D146" s="364"/>
      <c r="E146" s="364"/>
      <c r="F146" s="345">
        <v>10</v>
      </c>
      <c r="G146" s="345">
        <v>41</v>
      </c>
      <c r="H146" s="346">
        <v>53</v>
      </c>
    </row>
    <row r="147" spans="1:8" ht="15.5" x14ac:dyDescent="0.35">
      <c r="A147" s="344" t="s">
        <v>932</v>
      </c>
      <c r="B147" s="364">
        <v>0</v>
      </c>
      <c r="C147" s="364">
        <v>0</v>
      </c>
      <c r="D147" s="364">
        <v>0</v>
      </c>
      <c r="E147" s="345">
        <v>18</v>
      </c>
      <c r="F147" s="345">
        <v>197</v>
      </c>
      <c r="G147" s="345">
        <v>894</v>
      </c>
      <c r="H147" s="346">
        <v>3249</v>
      </c>
    </row>
    <row r="148" spans="1:8" ht="16" thickBot="1" x14ac:dyDescent="0.4">
      <c r="A148" s="354" t="s">
        <v>933</v>
      </c>
      <c r="B148" s="365">
        <v>24</v>
      </c>
      <c r="C148" s="365">
        <v>46</v>
      </c>
      <c r="D148" s="365">
        <v>14</v>
      </c>
      <c r="E148" s="365">
        <v>6</v>
      </c>
      <c r="F148" s="365">
        <v>17</v>
      </c>
      <c r="G148" s="365">
        <v>12</v>
      </c>
      <c r="H148" s="363">
        <v>11</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16A2B-746C-4376-A20C-563A2A3D8BA1}">
  <dimension ref="A1:AB116"/>
  <sheetViews>
    <sheetView zoomScale="70" zoomScaleNormal="70" workbookViewId="0">
      <pane xSplit="1" topLeftCell="B1" activePane="topRight" state="frozen"/>
      <selection pane="topRight" activeCell="A8" sqref="A8"/>
    </sheetView>
  </sheetViews>
  <sheetFormatPr defaultColWidth="9.453125" defaultRowHeight="15.5" x14ac:dyDescent="0.35"/>
  <cols>
    <col min="1" max="1" width="56.7265625" style="55" customWidth="1"/>
    <col min="2" max="2" width="56.81640625" style="55" customWidth="1"/>
    <col min="3" max="3" width="24.54296875" style="55" customWidth="1"/>
    <col min="4" max="4" width="9.54296875" style="55" customWidth="1"/>
    <col min="5" max="5" width="9.54296875" style="88" customWidth="1"/>
    <col min="6" max="6" width="11.1796875" style="55" customWidth="1"/>
    <col min="7" max="7" width="22.81640625" style="55" customWidth="1"/>
    <col min="8" max="8" width="21" style="55" customWidth="1"/>
    <col min="9" max="9" width="14.54296875" style="55" customWidth="1"/>
    <col min="10" max="10" width="11.81640625" style="55" customWidth="1"/>
    <col min="11" max="13" width="14.81640625" style="55" customWidth="1"/>
    <col min="14" max="15" width="18" style="55" customWidth="1"/>
    <col min="16" max="16" width="15.453125" style="55" customWidth="1"/>
    <col min="17" max="17" width="17.1796875" style="55" customWidth="1"/>
    <col min="18" max="18" width="14" style="55" customWidth="1"/>
    <col min="19" max="20" width="14.453125" style="55" customWidth="1"/>
    <col min="21" max="21" width="15.54296875" style="55" customWidth="1"/>
    <col min="22" max="22" width="18.453125" style="55" customWidth="1"/>
    <col min="23" max="23" width="18.1796875" style="55" customWidth="1"/>
    <col min="24" max="24" width="15.54296875" style="55" bestFit="1" customWidth="1"/>
    <col min="25" max="25" width="18.54296875" style="89" bestFit="1" customWidth="1"/>
    <col min="26" max="26" width="18.54296875" style="89" customWidth="1"/>
    <col min="27" max="27" width="34" style="55" bestFit="1" customWidth="1"/>
    <col min="28" max="28" width="43.54296875" style="55" customWidth="1"/>
    <col min="29" max="29" width="22.1796875" style="55" customWidth="1"/>
    <col min="30" max="16384" width="9.453125" style="55"/>
  </cols>
  <sheetData>
    <row r="1" spans="1:28" ht="41.9" customHeight="1" x14ac:dyDescent="0.35">
      <c r="A1" s="436" t="s">
        <v>5</v>
      </c>
      <c r="B1" s="436"/>
      <c r="C1" s="436"/>
      <c r="D1" s="436"/>
      <c r="E1" s="69"/>
      <c r="F1" s="3"/>
      <c r="G1" s="3"/>
      <c r="H1" s="3"/>
      <c r="I1" s="3"/>
      <c r="J1" s="3"/>
      <c r="K1" s="3"/>
      <c r="L1" s="3"/>
      <c r="M1" s="3"/>
      <c r="N1" s="3"/>
      <c r="O1" s="3"/>
      <c r="P1" s="3"/>
      <c r="Q1" s="3"/>
      <c r="R1" s="3"/>
      <c r="S1" s="3"/>
      <c r="T1" s="3"/>
      <c r="U1" s="3"/>
      <c r="V1" s="3"/>
      <c r="W1" s="70"/>
      <c r="X1" s="3"/>
      <c r="Y1" s="100"/>
      <c r="Z1" s="71"/>
      <c r="AA1" s="16"/>
      <c r="AB1" s="103"/>
    </row>
    <row r="2" spans="1:28" ht="45" customHeight="1" x14ac:dyDescent="0.35">
      <c r="A2" s="437" t="s">
        <v>6</v>
      </c>
      <c r="B2" s="437"/>
      <c r="C2" s="437"/>
      <c r="D2" s="437"/>
      <c r="E2" s="69"/>
      <c r="F2" s="3"/>
      <c r="G2" s="3"/>
      <c r="H2" s="3"/>
      <c r="I2" s="3"/>
      <c r="J2" s="3"/>
      <c r="K2" s="3"/>
      <c r="L2" s="3"/>
      <c r="M2" s="3"/>
      <c r="N2" s="3"/>
      <c r="O2" s="3"/>
      <c r="P2" s="3"/>
      <c r="Q2" s="3"/>
      <c r="R2" s="3"/>
      <c r="S2" s="3"/>
      <c r="T2" s="3"/>
      <c r="U2" s="3"/>
      <c r="V2" s="3"/>
      <c r="W2" s="70"/>
      <c r="X2" s="3"/>
      <c r="Y2" s="100"/>
      <c r="Z2" s="71"/>
      <c r="AA2" s="16"/>
      <c r="AB2" s="103"/>
    </row>
    <row r="3" spans="1:28" ht="48.65" customHeight="1" x14ac:dyDescent="0.35">
      <c r="A3" s="433" t="s">
        <v>7</v>
      </c>
      <c r="B3" s="433"/>
      <c r="C3" s="433"/>
      <c r="D3" s="433"/>
      <c r="E3" s="433"/>
      <c r="F3" s="433"/>
      <c r="G3" s="433"/>
      <c r="H3" s="433"/>
      <c r="I3" s="433"/>
      <c r="J3" s="433"/>
      <c r="K3" s="433"/>
      <c r="L3" s="433"/>
      <c r="M3" s="433"/>
      <c r="N3" s="433"/>
      <c r="O3" s="433"/>
      <c r="P3" s="433"/>
      <c r="Q3" s="433"/>
      <c r="R3" s="433"/>
      <c r="S3" s="433"/>
      <c r="T3" s="433"/>
      <c r="U3" s="433"/>
      <c r="V3" s="433"/>
      <c r="W3" s="433"/>
      <c r="X3" s="433"/>
      <c r="Y3" s="433"/>
      <c r="Z3" s="433"/>
      <c r="AA3" s="433"/>
      <c r="AB3" s="433"/>
    </row>
    <row r="4" spans="1:28" customFormat="1" ht="30.75" customHeight="1" x14ac:dyDescent="0.35">
      <c r="A4" s="72" t="s">
        <v>8</v>
      </c>
      <c r="B4" s="73"/>
      <c r="C4" s="73"/>
      <c r="D4" s="73"/>
      <c r="E4" s="74"/>
      <c r="F4" s="73"/>
      <c r="G4" s="73"/>
      <c r="H4" s="73"/>
    </row>
    <row r="5" spans="1:28" ht="87.65" customHeight="1" x14ac:dyDescent="0.35">
      <c r="A5" s="75" t="s">
        <v>9</v>
      </c>
      <c r="B5" s="75"/>
      <c r="C5" s="75"/>
      <c r="D5" s="75"/>
      <c r="E5" s="76"/>
      <c r="F5" s="75"/>
      <c r="G5" s="75"/>
      <c r="H5" s="75"/>
      <c r="I5" s="75" t="s">
        <v>10</v>
      </c>
      <c r="J5" s="434" t="s">
        <v>11</v>
      </c>
      <c r="K5" s="434"/>
      <c r="L5" s="434"/>
      <c r="M5" s="434"/>
      <c r="N5" s="434" t="s">
        <v>12</v>
      </c>
      <c r="O5" s="434"/>
      <c r="P5" s="434"/>
      <c r="Q5" s="434"/>
      <c r="R5" s="435" t="s">
        <v>13</v>
      </c>
      <c r="S5" s="435"/>
      <c r="T5" s="435"/>
      <c r="U5" s="435"/>
      <c r="V5" s="77" t="s">
        <v>14</v>
      </c>
      <c r="W5" s="435" t="s">
        <v>15</v>
      </c>
      <c r="X5" s="435"/>
      <c r="Y5" s="435"/>
      <c r="Z5" s="435"/>
      <c r="AA5" s="435"/>
      <c r="AB5" s="435"/>
    </row>
    <row r="6" spans="1:28" ht="52.4" customHeight="1" x14ac:dyDescent="0.35">
      <c r="A6" s="78" t="s">
        <v>16</v>
      </c>
      <c r="B6" s="78"/>
      <c r="C6" s="78"/>
      <c r="D6" s="78"/>
      <c r="E6" s="79"/>
      <c r="F6" s="78"/>
      <c r="G6" s="78"/>
      <c r="H6" s="78"/>
      <c r="I6" s="80"/>
      <c r="J6" s="78"/>
      <c r="K6" s="78"/>
      <c r="L6" s="78"/>
      <c r="M6" s="78"/>
      <c r="N6" s="78"/>
      <c r="O6" s="78"/>
      <c r="P6" s="78"/>
      <c r="Q6" s="78"/>
      <c r="R6" s="81"/>
      <c r="S6" s="81"/>
      <c r="T6" s="81"/>
      <c r="U6" s="81"/>
      <c r="V6" s="82"/>
      <c r="W6" s="83"/>
      <c r="X6" s="81"/>
      <c r="Y6" s="101"/>
      <c r="Z6" s="81"/>
      <c r="AA6" s="81"/>
      <c r="AB6" s="104"/>
    </row>
    <row r="7" spans="1:28" ht="48" customHeight="1" x14ac:dyDescent="0.35">
      <c r="A7" s="84" t="s">
        <v>17</v>
      </c>
      <c r="B7" s="84" t="s">
        <v>18</v>
      </c>
      <c r="C7" s="84" t="s">
        <v>19</v>
      </c>
      <c r="D7" s="84" t="s">
        <v>20</v>
      </c>
      <c r="E7" s="85" t="s">
        <v>21</v>
      </c>
      <c r="F7" s="84" t="s">
        <v>22</v>
      </c>
      <c r="G7" s="84" t="s">
        <v>23</v>
      </c>
      <c r="H7" s="84" t="s">
        <v>24</v>
      </c>
      <c r="I7" s="86" t="s">
        <v>25</v>
      </c>
      <c r="J7" s="84" t="s">
        <v>26</v>
      </c>
      <c r="K7" s="84" t="s">
        <v>27</v>
      </c>
      <c r="L7" s="84" t="s">
        <v>28</v>
      </c>
      <c r="M7" s="84" t="s">
        <v>29</v>
      </c>
      <c r="N7" s="84" t="s">
        <v>30</v>
      </c>
      <c r="O7" s="84" t="s">
        <v>31</v>
      </c>
      <c r="P7" s="84" t="s">
        <v>32</v>
      </c>
      <c r="Q7" s="84" t="s">
        <v>33</v>
      </c>
      <c r="R7" s="84" t="s">
        <v>34</v>
      </c>
      <c r="S7" s="84" t="s">
        <v>35</v>
      </c>
      <c r="T7" s="84" t="s">
        <v>36</v>
      </c>
      <c r="U7" s="84" t="s">
        <v>37</v>
      </c>
      <c r="V7" s="84" t="s">
        <v>38</v>
      </c>
      <c r="W7" s="84" t="s">
        <v>39</v>
      </c>
      <c r="X7" s="84" t="s">
        <v>40</v>
      </c>
      <c r="Y7" s="102" t="s">
        <v>41</v>
      </c>
      <c r="Z7" s="87" t="s">
        <v>42</v>
      </c>
      <c r="AA7" s="87" t="s">
        <v>43</v>
      </c>
      <c r="AB7" s="105" t="s">
        <v>44</v>
      </c>
    </row>
    <row r="8" spans="1:28" ht="16.399999999999999" customHeight="1" x14ac:dyDescent="0.4">
      <c r="A8" s="90" t="s">
        <v>45</v>
      </c>
      <c r="B8" s="90" t="s">
        <v>46</v>
      </c>
      <c r="C8" s="90" t="s">
        <v>47</v>
      </c>
      <c r="D8" s="90" t="s">
        <v>48</v>
      </c>
      <c r="E8" s="91">
        <v>39120</v>
      </c>
      <c r="F8" s="90" t="s">
        <v>49</v>
      </c>
      <c r="G8" s="90" t="s">
        <v>50</v>
      </c>
      <c r="H8" s="90" t="s">
        <v>51</v>
      </c>
      <c r="I8" s="92">
        <v>38.496154404295503</v>
      </c>
      <c r="J8" s="92">
        <v>1440.3715846995142</v>
      </c>
      <c r="K8" s="92">
        <v>93.122950819671544</v>
      </c>
      <c r="L8" s="92">
        <v>0.96994535519125702</v>
      </c>
      <c r="M8" s="92">
        <v>1.0792349726775956</v>
      </c>
      <c r="N8" s="92">
        <v>13.702185792349727</v>
      </c>
      <c r="O8" s="92">
        <v>1521.7978142077006</v>
      </c>
      <c r="P8" s="92">
        <v>0</v>
      </c>
      <c r="Q8" s="92">
        <v>4.3715846994535519E-2</v>
      </c>
      <c r="R8" s="92">
        <v>0.43169398907103829</v>
      </c>
      <c r="S8" s="92">
        <v>9.8360655737704916E-2</v>
      </c>
      <c r="T8" s="92">
        <v>0.65300546448087426</v>
      </c>
      <c r="U8" s="92">
        <v>1534.3606557377559</v>
      </c>
      <c r="V8" s="92">
        <v>643.69945355193101</v>
      </c>
      <c r="W8" s="93">
        <v>1100</v>
      </c>
      <c r="X8" s="90" t="s">
        <v>52</v>
      </c>
      <c r="Y8" s="94">
        <v>45498</v>
      </c>
      <c r="Z8" s="90"/>
      <c r="AA8" s="90" t="s">
        <v>53</v>
      </c>
      <c r="AB8" s="90" t="s">
        <v>54</v>
      </c>
    </row>
    <row r="9" spans="1:28" ht="16.399999999999999" customHeight="1" x14ac:dyDescent="0.4">
      <c r="A9" s="90" t="s">
        <v>55</v>
      </c>
      <c r="B9" s="90" t="s">
        <v>56</v>
      </c>
      <c r="C9" s="90" t="s">
        <v>57</v>
      </c>
      <c r="D9" s="90" t="s">
        <v>58</v>
      </c>
      <c r="E9" s="91">
        <v>92301</v>
      </c>
      <c r="F9" s="90" t="s">
        <v>59</v>
      </c>
      <c r="G9" s="90" t="s">
        <v>60</v>
      </c>
      <c r="H9" s="90" t="s">
        <v>51</v>
      </c>
      <c r="I9" s="92">
        <v>1335.5</v>
      </c>
      <c r="J9" s="92">
        <v>0</v>
      </c>
      <c r="K9" s="92">
        <v>0.13934426229508196</v>
      </c>
      <c r="L9" s="92">
        <v>0.7103825136612022</v>
      </c>
      <c r="M9" s="92">
        <v>4.6092896174863389</v>
      </c>
      <c r="N9" s="92">
        <v>5.3196721311475414</v>
      </c>
      <c r="O9" s="92">
        <v>0</v>
      </c>
      <c r="P9" s="92">
        <v>0.13934426229508196</v>
      </c>
      <c r="Q9" s="92">
        <v>0</v>
      </c>
      <c r="R9" s="92">
        <v>3.7513661202185791</v>
      </c>
      <c r="S9" s="92">
        <v>0</v>
      </c>
      <c r="T9" s="92">
        <v>0</v>
      </c>
      <c r="U9" s="92">
        <v>1.7076502732240439</v>
      </c>
      <c r="V9" s="92">
        <v>5.4590163934426199</v>
      </c>
      <c r="W9" s="93">
        <v>640</v>
      </c>
      <c r="X9" s="90" t="s">
        <v>52</v>
      </c>
      <c r="Y9" s="94">
        <v>45491</v>
      </c>
      <c r="Z9" s="90"/>
      <c r="AA9" s="90" t="s">
        <v>53</v>
      </c>
      <c r="AB9" s="90" t="s">
        <v>54</v>
      </c>
    </row>
    <row r="10" spans="1:28" ht="16.399999999999999" customHeight="1" x14ac:dyDescent="0.4">
      <c r="A10" s="90" t="s">
        <v>61</v>
      </c>
      <c r="B10" s="90" t="s">
        <v>62</v>
      </c>
      <c r="C10" s="90" t="s">
        <v>63</v>
      </c>
      <c r="D10" s="90" t="s">
        <v>64</v>
      </c>
      <c r="E10" s="91">
        <v>27253</v>
      </c>
      <c r="F10" s="90" t="s">
        <v>65</v>
      </c>
      <c r="G10" s="90" t="s">
        <v>66</v>
      </c>
      <c r="H10" s="90" t="s">
        <v>51</v>
      </c>
      <c r="I10" s="92">
        <v>4.8687185929648198</v>
      </c>
      <c r="J10" s="92">
        <v>2.8961748633879743</v>
      </c>
      <c r="K10" s="92">
        <v>4.0573770491803227</v>
      </c>
      <c r="L10" s="92">
        <v>6.9808743169398637</v>
      </c>
      <c r="M10" s="92">
        <v>7.2213114754098058</v>
      </c>
      <c r="N10" s="92">
        <v>17.002732240437084</v>
      </c>
      <c r="O10" s="92">
        <v>3.9781420765027287</v>
      </c>
      <c r="P10" s="92">
        <v>0.10382513661202192</v>
      </c>
      <c r="Q10" s="92">
        <v>7.1038251366120242E-2</v>
      </c>
      <c r="R10" s="92">
        <v>0.37978142076502736</v>
      </c>
      <c r="S10" s="92">
        <v>7.3770491803278687E-2</v>
      </c>
      <c r="T10" s="92">
        <v>3.2786885245901641E-2</v>
      </c>
      <c r="U10" s="92">
        <v>20.669398907103716</v>
      </c>
      <c r="V10" s="92">
        <v>17.581967213114702</v>
      </c>
      <c r="W10" s="93">
        <v>40</v>
      </c>
      <c r="X10" s="90" t="s">
        <v>52</v>
      </c>
      <c r="Y10" s="94">
        <v>45554</v>
      </c>
      <c r="Z10" s="90"/>
      <c r="AA10" s="90" t="s">
        <v>67</v>
      </c>
      <c r="AB10" s="90" t="s">
        <v>68</v>
      </c>
    </row>
    <row r="11" spans="1:28" ht="17" x14ac:dyDescent="0.4">
      <c r="A11" s="90" t="s">
        <v>69</v>
      </c>
      <c r="B11" s="90" t="s">
        <v>70</v>
      </c>
      <c r="C11" s="90" t="s">
        <v>71</v>
      </c>
      <c r="D11" s="90" t="s">
        <v>72</v>
      </c>
      <c r="E11" s="91">
        <v>71303</v>
      </c>
      <c r="F11" s="90" t="s">
        <v>49</v>
      </c>
      <c r="G11" s="90" t="s">
        <v>73</v>
      </c>
      <c r="H11" s="90" t="s">
        <v>74</v>
      </c>
      <c r="I11" s="92">
        <v>3.7257185669527302</v>
      </c>
      <c r="J11" s="92">
        <v>152.7213114754075</v>
      </c>
      <c r="K11" s="92">
        <v>35.756830601092744</v>
      </c>
      <c r="L11" s="92">
        <v>60.150273224046025</v>
      </c>
      <c r="M11" s="92">
        <v>49.34972677595735</v>
      </c>
      <c r="N11" s="92">
        <v>127.24590163934667</v>
      </c>
      <c r="O11" s="92">
        <v>170.65846994535065</v>
      </c>
      <c r="P11" s="92">
        <v>2.7322404371584702E-2</v>
      </c>
      <c r="Q11" s="92">
        <v>4.6448087431693985E-2</v>
      </c>
      <c r="R11" s="92">
        <v>45.598360655738617</v>
      </c>
      <c r="S11" s="92">
        <v>21.617486338797594</v>
      </c>
      <c r="T11" s="92">
        <v>25.920765027322041</v>
      </c>
      <c r="U11" s="92">
        <v>204.8415300546383</v>
      </c>
      <c r="V11" s="92">
        <v>294.05191256830199</v>
      </c>
      <c r="W11" s="93" t="s">
        <v>75</v>
      </c>
      <c r="X11" s="90" t="s">
        <v>52</v>
      </c>
      <c r="Y11" s="94">
        <v>45531</v>
      </c>
      <c r="Z11" s="90"/>
      <c r="AA11" s="90" t="s">
        <v>76</v>
      </c>
      <c r="AB11" s="90" t="s">
        <v>68</v>
      </c>
    </row>
    <row r="12" spans="1:28" ht="16.399999999999999" customHeight="1" x14ac:dyDescent="0.4">
      <c r="A12" s="90" t="s">
        <v>77</v>
      </c>
      <c r="B12" s="90" t="s">
        <v>78</v>
      </c>
      <c r="C12" s="90" t="s">
        <v>79</v>
      </c>
      <c r="D12" s="90" t="s">
        <v>72</v>
      </c>
      <c r="E12" s="91">
        <v>70655</v>
      </c>
      <c r="F12" s="90" t="s">
        <v>49</v>
      </c>
      <c r="G12" s="90" t="s">
        <v>66</v>
      </c>
      <c r="H12" s="90" t="s">
        <v>74</v>
      </c>
      <c r="I12" s="92">
        <v>42.478383458646597</v>
      </c>
      <c r="J12" s="92">
        <v>96.461748633879736</v>
      </c>
      <c r="K12" s="92">
        <v>12.680327868852453</v>
      </c>
      <c r="L12" s="92">
        <v>22.16393442622952</v>
      </c>
      <c r="M12" s="92">
        <v>7.4945355191256828</v>
      </c>
      <c r="N12" s="92">
        <v>28.937158469945341</v>
      </c>
      <c r="O12" s="92">
        <v>109.86338797814199</v>
      </c>
      <c r="P12" s="92">
        <v>0</v>
      </c>
      <c r="Q12" s="92">
        <v>0</v>
      </c>
      <c r="R12" s="92">
        <v>15.437158469945354</v>
      </c>
      <c r="S12" s="92">
        <v>5.002732240437159</v>
      </c>
      <c r="T12" s="92">
        <v>3.3715846994535519</v>
      </c>
      <c r="U12" s="92">
        <v>114.98907103825127</v>
      </c>
      <c r="V12" s="92">
        <v>100.631147540984</v>
      </c>
      <c r="W12" s="93">
        <v>170</v>
      </c>
      <c r="X12" s="90" t="s">
        <v>52</v>
      </c>
      <c r="Y12" s="94">
        <v>45491</v>
      </c>
      <c r="Z12" s="90"/>
      <c r="AA12" s="90" t="s">
        <v>53</v>
      </c>
      <c r="AB12" s="90" t="s">
        <v>54</v>
      </c>
    </row>
    <row r="13" spans="1:28" ht="16.399999999999999" customHeight="1" x14ac:dyDescent="0.4">
      <c r="A13" s="90" t="s">
        <v>80</v>
      </c>
      <c r="B13" s="90" t="s">
        <v>81</v>
      </c>
      <c r="C13" s="90" t="s">
        <v>82</v>
      </c>
      <c r="D13" s="90" t="s">
        <v>83</v>
      </c>
      <c r="E13" s="91">
        <v>32063</v>
      </c>
      <c r="F13" s="90" t="s">
        <v>84</v>
      </c>
      <c r="G13" s="90" t="s">
        <v>66</v>
      </c>
      <c r="H13" s="90" t="s">
        <v>51</v>
      </c>
      <c r="I13" s="92">
        <v>53.4702602230483</v>
      </c>
      <c r="J13" s="92">
        <v>23.480874316939882</v>
      </c>
      <c r="K13" s="92">
        <v>27.259562841530041</v>
      </c>
      <c r="L13" s="92">
        <v>88.437158469945302</v>
      </c>
      <c r="M13" s="92">
        <v>93.535519125683066</v>
      </c>
      <c r="N13" s="92">
        <v>156.33879781420779</v>
      </c>
      <c r="O13" s="92">
        <v>47.677595628415325</v>
      </c>
      <c r="P13" s="92">
        <v>19.58469945355192</v>
      </c>
      <c r="Q13" s="92">
        <v>9.1120218579234926</v>
      </c>
      <c r="R13" s="92">
        <v>41.792349726775953</v>
      </c>
      <c r="S13" s="92">
        <v>14.046448087431687</v>
      </c>
      <c r="T13" s="92">
        <v>14.928961748633883</v>
      </c>
      <c r="U13" s="92">
        <v>161.94535519125694</v>
      </c>
      <c r="V13" s="92">
        <v>183.32786885245901</v>
      </c>
      <c r="W13" s="93">
        <v>192</v>
      </c>
      <c r="X13" s="90" t="s">
        <v>52</v>
      </c>
      <c r="Y13" s="94">
        <v>45407</v>
      </c>
      <c r="Z13" s="90"/>
      <c r="AA13" s="90" t="s">
        <v>67</v>
      </c>
      <c r="AB13" s="90" t="s">
        <v>54</v>
      </c>
    </row>
    <row r="14" spans="1:28" ht="17" x14ac:dyDescent="0.4">
      <c r="A14" s="90" t="s">
        <v>85</v>
      </c>
      <c r="B14" s="90" t="s">
        <v>86</v>
      </c>
      <c r="C14" s="90" t="s">
        <v>87</v>
      </c>
      <c r="D14" s="90" t="s">
        <v>88</v>
      </c>
      <c r="E14" s="91">
        <v>36507</v>
      </c>
      <c r="F14" s="90" t="s">
        <v>49</v>
      </c>
      <c r="G14" s="90" t="s">
        <v>89</v>
      </c>
      <c r="H14" s="90" t="s">
        <v>51</v>
      </c>
      <c r="I14" s="92">
        <v>1.70764119601329</v>
      </c>
      <c r="J14" s="92">
        <v>0.19125683060109305</v>
      </c>
      <c r="K14" s="92">
        <v>0.56284153005464532</v>
      </c>
      <c r="L14" s="92">
        <v>0.48633879781420808</v>
      </c>
      <c r="M14" s="92">
        <v>0.16939890710382524</v>
      </c>
      <c r="N14" s="92">
        <v>0.51639344262295117</v>
      </c>
      <c r="O14" s="92">
        <v>0.84699453551912651</v>
      </c>
      <c r="P14" s="92">
        <v>1.6393442622950821E-2</v>
      </c>
      <c r="Q14" s="92">
        <v>3.0054644808743168E-2</v>
      </c>
      <c r="R14" s="92">
        <v>3.5519125683060107E-2</v>
      </c>
      <c r="S14" s="92">
        <v>1.3661202185792349E-2</v>
      </c>
      <c r="T14" s="92">
        <v>0</v>
      </c>
      <c r="U14" s="92">
        <v>1.3606557377049127</v>
      </c>
      <c r="V14" s="92">
        <v>1.16120218579235</v>
      </c>
      <c r="W14" s="93" t="s">
        <v>75</v>
      </c>
      <c r="X14" s="90" t="s">
        <v>52</v>
      </c>
      <c r="Y14" s="94">
        <v>45561</v>
      </c>
      <c r="Z14" s="90"/>
      <c r="AA14" s="90" t="s">
        <v>67</v>
      </c>
      <c r="AB14" s="90" t="s">
        <v>68</v>
      </c>
    </row>
    <row r="15" spans="1:28" ht="16.399999999999999" customHeight="1" x14ac:dyDescent="0.4">
      <c r="A15" s="90" t="s">
        <v>90</v>
      </c>
      <c r="B15" s="90" t="s">
        <v>91</v>
      </c>
      <c r="C15" s="90" t="s">
        <v>92</v>
      </c>
      <c r="D15" s="90" t="s">
        <v>93</v>
      </c>
      <c r="E15" s="91">
        <v>79501</v>
      </c>
      <c r="F15" s="90" t="s">
        <v>94</v>
      </c>
      <c r="G15" s="90" t="s">
        <v>50</v>
      </c>
      <c r="H15" s="90" t="s">
        <v>74</v>
      </c>
      <c r="I15" s="92">
        <v>52.3573762251822</v>
      </c>
      <c r="J15" s="92">
        <v>338.03825136611982</v>
      </c>
      <c r="K15" s="92">
        <v>106.56284153005473</v>
      </c>
      <c r="L15" s="92">
        <v>135.72677595628409</v>
      </c>
      <c r="M15" s="92">
        <v>76.183060109289642</v>
      </c>
      <c r="N15" s="92">
        <v>232.37431693989072</v>
      </c>
      <c r="O15" s="92">
        <v>343.01366120218597</v>
      </c>
      <c r="P15" s="92">
        <v>4.3770491803278668</v>
      </c>
      <c r="Q15" s="92">
        <v>76.745901639344567</v>
      </c>
      <c r="R15" s="92">
        <v>47.262295081967224</v>
      </c>
      <c r="S15" s="92">
        <v>28.781420765027313</v>
      </c>
      <c r="T15" s="92">
        <v>38.232240437158481</v>
      </c>
      <c r="U15" s="92">
        <v>542.23497267759592</v>
      </c>
      <c r="V15" s="92">
        <v>443.54918032786998</v>
      </c>
      <c r="W15" s="93">
        <v>750</v>
      </c>
      <c r="X15" s="90" t="s">
        <v>52</v>
      </c>
      <c r="Y15" s="94">
        <v>45456</v>
      </c>
      <c r="Z15" s="90"/>
      <c r="AA15" s="90" t="s">
        <v>53</v>
      </c>
      <c r="AB15" s="90" t="s">
        <v>54</v>
      </c>
    </row>
    <row r="16" spans="1:28" ht="17" x14ac:dyDescent="0.4">
      <c r="A16" s="90" t="s">
        <v>95</v>
      </c>
      <c r="B16" s="90" t="s">
        <v>96</v>
      </c>
      <c r="C16" s="90" t="s">
        <v>97</v>
      </c>
      <c r="D16" s="90" t="s">
        <v>98</v>
      </c>
      <c r="E16" s="91">
        <v>41005</v>
      </c>
      <c r="F16" s="90" t="s">
        <v>99</v>
      </c>
      <c r="G16" s="90" t="s">
        <v>89</v>
      </c>
      <c r="H16" s="90" t="s">
        <v>51</v>
      </c>
      <c r="I16" s="92">
        <v>36.920318725099598</v>
      </c>
      <c r="J16" s="92">
        <v>18.778688524590148</v>
      </c>
      <c r="K16" s="92">
        <v>15.661202185792346</v>
      </c>
      <c r="L16" s="92">
        <v>41.546448087431692</v>
      </c>
      <c r="M16" s="92">
        <v>53.650273224043708</v>
      </c>
      <c r="N16" s="92">
        <v>101.73224043715837</v>
      </c>
      <c r="O16" s="92">
        <v>25.278688524590123</v>
      </c>
      <c r="P16" s="92">
        <v>1.7759562841530057</v>
      </c>
      <c r="Q16" s="92">
        <v>0.8497267759562841</v>
      </c>
      <c r="R16" s="92">
        <v>33.112021857923501</v>
      </c>
      <c r="S16" s="92">
        <v>11.71311475409836</v>
      </c>
      <c r="T16" s="92">
        <v>8.7677595628415297</v>
      </c>
      <c r="U16" s="92">
        <v>76.043715846994559</v>
      </c>
      <c r="V16" s="92">
        <v>100.70491803278701</v>
      </c>
      <c r="W16" s="93" t="s">
        <v>75</v>
      </c>
      <c r="X16" s="90" t="s">
        <v>52</v>
      </c>
      <c r="Y16" s="94">
        <v>45428</v>
      </c>
      <c r="Z16" s="90"/>
      <c r="AA16" s="90" t="s">
        <v>67</v>
      </c>
      <c r="AB16" s="90" t="s">
        <v>54</v>
      </c>
    </row>
    <row r="17" spans="1:28" ht="17" x14ac:dyDescent="0.4">
      <c r="A17" s="90" t="s">
        <v>100</v>
      </c>
      <c r="B17" s="90" t="s">
        <v>101</v>
      </c>
      <c r="C17" s="90" t="s">
        <v>102</v>
      </c>
      <c r="D17" s="90" t="s">
        <v>83</v>
      </c>
      <c r="E17" s="91">
        <v>33073</v>
      </c>
      <c r="F17" s="90" t="s">
        <v>84</v>
      </c>
      <c r="G17" s="90" t="s">
        <v>60</v>
      </c>
      <c r="H17" s="90" t="s">
        <v>51</v>
      </c>
      <c r="I17" s="92">
        <v>39.536774193548403</v>
      </c>
      <c r="J17" s="92">
        <v>467.33606557377914</v>
      </c>
      <c r="K17" s="92">
        <v>130.63661202185796</v>
      </c>
      <c r="L17" s="92">
        <v>1.4754098360655734</v>
      </c>
      <c r="M17" s="92">
        <v>0.43989071038251365</v>
      </c>
      <c r="N17" s="92">
        <v>125.91530054644802</v>
      </c>
      <c r="O17" s="92">
        <v>388.46448087432526</v>
      </c>
      <c r="P17" s="92">
        <v>12.021857923497267</v>
      </c>
      <c r="Q17" s="92">
        <v>73.486338797814483</v>
      </c>
      <c r="R17" s="92">
        <v>10.073770491803282</v>
      </c>
      <c r="S17" s="92">
        <v>31.833333333333329</v>
      </c>
      <c r="T17" s="92">
        <v>27.715846994535507</v>
      </c>
      <c r="U17" s="92">
        <v>530.26502732240954</v>
      </c>
      <c r="V17" s="92">
        <v>433.37704918033597</v>
      </c>
      <c r="W17" s="93">
        <v>700</v>
      </c>
      <c r="X17" s="90" t="s">
        <v>52</v>
      </c>
      <c r="Y17" s="94">
        <v>45456</v>
      </c>
      <c r="Z17" s="90"/>
      <c r="AA17" s="90" t="s">
        <v>53</v>
      </c>
      <c r="AB17" s="90" t="s">
        <v>54</v>
      </c>
    </row>
    <row r="18" spans="1:28" ht="16.399999999999999" customHeight="1" x14ac:dyDescent="0.4">
      <c r="A18" s="90" t="s">
        <v>103</v>
      </c>
      <c r="B18" s="90" t="s">
        <v>104</v>
      </c>
      <c r="C18" s="90" t="s">
        <v>105</v>
      </c>
      <c r="D18" s="90" t="s">
        <v>106</v>
      </c>
      <c r="E18" s="91">
        <v>14020</v>
      </c>
      <c r="F18" s="90" t="s">
        <v>107</v>
      </c>
      <c r="G18" s="90" t="s">
        <v>108</v>
      </c>
      <c r="H18" s="90" t="s">
        <v>51</v>
      </c>
      <c r="I18" s="92">
        <v>56.667959427207599</v>
      </c>
      <c r="J18" s="92">
        <v>236.28961748633964</v>
      </c>
      <c r="K18" s="92">
        <v>38.628415300546436</v>
      </c>
      <c r="L18" s="92">
        <v>110.65300546448098</v>
      </c>
      <c r="M18" s="92">
        <v>163.44808743169389</v>
      </c>
      <c r="N18" s="92">
        <v>251.03005464480879</v>
      </c>
      <c r="O18" s="92">
        <v>297.83060109289761</v>
      </c>
      <c r="P18" s="92">
        <v>0</v>
      </c>
      <c r="Q18" s="92">
        <v>0.15846994535519127</v>
      </c>
      <c r="R18" s="92">
        <v>120.33060109289617</v>
      </c>
      <c r="S18" s="92">
        <v>15.724043715846989</v>
      </c>
      <c r="T18" s="92">
        <v>7.5655737704917998</v>
      </c>
      <c r="U18" s="92">
        <v>405.39890710382468</v>
      </c>
      <c r="V18" s="92">
        <v>409.01366120218501</v>
      </c>
      <c r="W18" s="93">
        <v>400</v>
      </c>
      <c r="X18" s="90" t="s">
        <v>52</v>
      </c>
      <c r="Y18" s="94">
        <v>45421</v>
      </c>
      <c r="Z18" s="90"/>
      <c r="AA18" s="90" t="s">
        <v>53</v>
      </c>
      <c r="AB18" s="90" t="s">
        <v>54</v>
      </c>
    </row>
    <row r="19" spans="1:28" ht="16.399999999999999" customHeight="1" x14ac:dyDescent="0.4">
      <c r="A19" s="90" t="s">
        <v>109</v>
      </c>
      <c r="B19" s="90" t="s">
        <v>110</v>
      </c>
      <c r="C19" s="90" t="s">
        <v>111</v>
      </c>
      <c r="D19" s="90" t="s">
        <v>112</v>
      </c>
      <c r="E19" s="91">
        <v>49014</v>
      </c>
      <c r="F19" s="90" t="s">
        <v>113</v>
      </c>
      <c r="G19" s="90" t="s">
        <v>66</v>
      </c>
      <c r="H19" s="90" t="s">
        <v>51</v>
      </c>
      <c r="I19" s="92">
        <v>52.497155858930597</v>
      </c>
      <c r="J19" s="92">
        <v>63.84972677595615</v>
      </c>
      <c r="K19" s="92">
        <v>13.937158469945359</v>
      </c>
      <c r="L19" s="92">
        <v>28.467213114754092</v>
      </c>
      <c r="M19" s="92">
        <v>17.734972677595625</v>
      </c>
      <c r="N19" s="92">
        <v>54.765027322404372</v>
      </c>
      <c r="O19" s="92">
        <v>49.103825136611945</v>
      </c>
      <c r="P19" s="92">
        <v>4.4125683060109298</v>
      </c>
      <c r="Q19" s="92">
        <v>15.707650273224045</v>
      </c>
      <c r="R19" s="92">
        <v>16.019125683060103</v>
      </c>
      <c r="S19" s="92">
        <v>7.6366120218579221</v>
      </c>
      <c r="T19" s="92">
        <v>11.622950819672131</v>
      </c>
      <c r="U19" s="92">
        <v>88.710382513661159</v>
      </c>
      <c r="V19" s="92">
        <v>107.060109289617</v>
      </c>
      <c r="W19" s="93">
        <v>75</v>
      </c>
      <c r="X19" s="90" t="s">
        <v>52</v>
      </c>
      <c r="Y19" s="94">
        <v>45526</v>
      </c>
      <c r="Z19" s="90"/>
      <c r="AA19" s="90" t="s">
        <v>67</v>
      </c>
      <c r="AB19" s="90" t="s">
        <v>54</v>
      </c>
    </row>
    <row r="20" spans="1:28" ht="17" x14ac:dyDescent="0.4">
      <c r="A20" s="90" t="s">
        <v>114</v>
      </c>
      <c r="B20" s="90" t="s">
        <v>115</v>
      </c>
      <c r="C20" s="90" t="s">
        <v>116</v>
      </c>
      <c r="D20" s="90" t="s">
        <v>117</v>
      </c>
      <c r="E20" s="91">
        <v>22427</v>
      </c>
      <c r="F20" s="90" t="s">
        <v>118</v>
      </c>
      <c r="G20" s="90" t="s">
        <v>50</v>
      </c>
      <c r="H20" s="90" t="s">
        <v>51</v>
      </c>
      <c r="I20" s="92">
        <v>57.6671061305208</v>
      </c>
      <c r="J20" s="92">
        <v>87.614754098360692</v>
      </c>
      <c r="K20" s="92">
        <v>31.412568306010911</v>
      </c>
      <c r="L20" s="92">
        <v>49.008196721311492</v>
      </c>
      <c r="M20" s="92">
        <v>72.866120218579198</v>
      </c>
      <c r="N20" s="92">
        <v>139.49453551912572</v>
      </c>
      <c r="O20" s="92">
        <v>100.43169398907122</v>
      </c>
      <c r="P20" s="92">
        <v>0.90710382513661214</v>
      </c>
      <c r="Q20" s="92">
        <v>6.8306010928961755E-2</v>
      </c>
      <c r="R20" s="92">
        <v>25.306010928961751</v>
      </c>
      <c r="S20" s="92">
        <v>13.560109289617483</v>
      </c>
      <c r="T20" s="92">
        <v>11.05464480874317</v>
      </c>
      <c r="U20" s="92">
        <v>190.98087431694032</v>
      </c>
      <c r="V20" s="92">
        <v>175.860655737706</v>
      </c>
      <c r="W20" s="93">
        <v>224</v>
      </c>
      <c r="X20" s="90" t="s">
        <v>52</v>
      </c>
      <c r="Y20" s="94">
        <v>45484</v>
      </c>
      <c r="Z20" s="90"/>
      <c r="AA20" s="90" t="s">
        <v>53</v>
      </c>
      <c r="AB20" s="90" t="s">
        <v>54</v>
      </c>
    </row>
    <row r="21" spans="1:28" ht="17" x14ac:dyDescent="0.4">
      <c r="A21" s="90" t="s">
        <v>119</v>
      </c>
      <c r="B21" s="90" t="s">
        <v>120</v>
      </c>
      <c r="C21" s="90" t="s">
        <v>121</v>
      </c>
      <c r="D21" s="90" t="s">
        <v>122</v>
      </c>
      <c r="E21" s="91">
        <v>85132</v>
      </c>
      <c r="F21" s="90" t="s">
        <v>123</v>
      </c>
      <c r="G21" s="90" t="s">
        <v>89</v>
      </c>
      <c r="H21" s="90" t="s">
        <v>74</v>
      </c>
      <c r="I21" s="92">
        <v>49.128419452887499</v>
      </c>
      <c r="J21" s="92">
        <v>59.448087431693963</v>
      </c>
      <c r="K21" s="92">
        <v>34.229508196721312</v>
      </c>
      <c r="L21" s="92">
        <v>144.34972677595636</v>
      </c>
      <c r="M21" s="92">
        <v>137.92622950819674</v>
      </c>
      <c r="N21" s="92">
        <v>258.11475409836146</v>
      </c>
      <c r="O21" s="92">
        <v>117.52732240437153</v>
      </c>
      <c r="P21" s="92">
        <v>0.31147540983606559</v>
      </c>
      <c r="Q21" s="92">
        <v>0</v>
      </c>
      <c r="R21" s="92">
        <v>51.322404371584724</v>
      </c>
      <c r="S21" s="92">
        <v>13.081967213114751</v>
      </c>
      <c r="T21" s="92">
        <v>10.639344262295079</v>
      </c>
      <c r="U21" s="92">
        <v>300.90983606557518</v>
      </c>
      <c r="V21" s="92">
        <v>275.86885245901698</v>
      </c>
      <c r="W21" s="93" t="s">
        <v>75</v>
      </c>
      <c r="X21" s="90" t="s">
        <v>52</v>
      </c>
      <c r="Y21" s="94">
        <v>45421</v>
      </c>
      <c r="Z21" s="90"/>
      <c r="AA21" s="90" t="s">
        <v>67</v>
      </c>
      <c r="AB21" s="90" t="s">
        <v>54</v>
      </c>
    </row>
    <row r="22" spans="1:28" ht="16.399999999999999" customHeight="1" x14ac:dyDescent="0.4">
      <c r="A22" s="90" t="s">
        <v>124</v>
      </c>
      <c r="B22" s="90" t="s">
        <v>125</v>
      </c>
      <c r="C22" s="90" t="s">
        <v>126</v>
      </c>
      <c r="D22" s="90" t="s">
        <v>72</v>
      </c>
      <c r="E22" s="91">
        <v>71342</v>
      </c>
      <c r="F22" s="90" t="s">
        <v>49</v>
      </c>
      <c r="G22" s="90" t="s">
        <v>50</v>
      </c>
      <c r="H22" s="90" t="s">
        <v>51</v>
      </c>
      <c r="I22" s="92">
        <v>41.929255379069502</v>
      </c>
      <c r="J22" s="92">
        <v>410.97814207650578</v>
      </c>
      <c r="K22" s="92">
        <v>201.08196721311481</v>
      </c>
      <c r="L22" s="92">
        <v>313.75136612021976</v>
      </c>
      <c r="M22" s="92">
        <v>190.39617486338798</v>
      </c>
      <c r="N22" s="92">
        <v>536.15300546448714</v>
      </c>
      <c r="O22" s="92">
        <v>579.15300546447997</v>
      </c>
      <c r="P22" s="92">
        <v>6.2841530054644809E-2</v>
      </c>
      <c r="Q22" s="92">
        <v>0.83879781420765032</v>
      </c>
      <c r="R22" s="92">
        <v>203.79781420765022</v>
      </c>
      <c r="S22" s="92">
        <v>96.008196721311464</v>
      </c>
      <c r="T22" s="92">
        <v>119.03551912568311</v>
      </c>
      <c r="U22" s="92">
        <v>697.3661202185807</v>
      </c>
      <c r="V22" s="92">
        <v>902.28142076504002</v>
      </c>
      <c r="W22" s="93">
        <v>1170</v>
      </c>
      <c r="X22" s="90" t="s">
        <v>52</v>
      </c>
      <c r="Y22" s="94">
        <v>45456</v>
      </c>
      <c r="Z22" s="90"/>
      <c r="AA22" s="90" t="s">
        <v>53</v>
      </c>
      <c r="AB22" s="90" t="s">
        <v>54</v>
      </c>
    </row>
    <row r="23" spans="1:28" ht="17" x14ac:dyDescent="0.4">
      <c r="A23" s="90" t="s">
        <v>127</v>
      </c>
      <c r="B23" s="90" t="s">
        <v>128</v>
      </c>
      <c r="C23" s="90" t="s">
        <v>129</v>
      </c>
      <c r="D23" s="90" t="s">
        <v>130</v>
      </c>
      <c r="E23" s="91">
        <v>66845</v>
      </c>
      <c r="F23" s="90" t="s">
        <v>99</v>
      </c>
      <c r="G23" s="90" t="s">
        <v>66</v>
      </c>
      <c r="H23" s="90" t="s">
        <v>51</v>
      </c>
      <c r="I23" s="92">
        <v>29.9011815252417</v>
      </c>
      <c r="J23" s="92">
        <v>7.557377049180328</v>
      </c>
      <c r="K23" s="92">
        <v>15.486338797814215</v>
      </c>
      <c r="L23" s="92">
        <v>33.726775956284136</v>
      </c>
      <c r="M23" s="92">
        <v>21.106557377049175</v>
      </c>
      <c r="N23" s="92">
        <v>52.355191256830636</v>
      </c>
      <c r="O23" s="92">
        <v>19.491803278688547</v>
      </c>
      <c r="P23" s="92">
        <v>4.7513661202185791</v>
      </c>
      <c r="Q23" s="92">
        <v>1.278688524590164</v>
      </c>
      <c r="R23" s="92">
        <v>18.234972677595618</v>
      </c>
      <c r="S23" s="92">
        <v>6.5901639344262293</v>
      </c>
      <c r="T23" s="92">
        <v>7.9344262295081949</v>
      </c>
      <c r="U23" s="92">
        <v>45.117486338797768</v>
      </c>
      <c r="V23" s="92">
        <v>71.360655737704803</v>
      </c>
      <c r="W23" s="93" t="s">
        <v>75</v>
      </c>
      <c r="X23" s="90" t="s">
        <v>52</v>
      </c>
      <c r="Y23" s="94">
        <v>45525</v>
      </c>
      <c r="Z23" s="90"/>
      <c r="AA23" s="90" t="s">
        <v>67</v>
      </c>
      <c r="AB23" s="90" t="s">
        <v>54</v>
      </c>
    </row>
    <row r="24" spans="1:28" ht="17" x14ac:dyDescent="0.4">
      <c r="A24" s="90" t="s">
        <v>131</v>
      </c>
      <c r="B24" s="90" t="s">
        <v>132</v>
      </c>
      <c r="C24" s="90" t="s">
        <v>133</v>
      </c>
      <c r="D24" s="90" t="s">
        <v>112</v>
      </c>
      <c r="E24" s="91">
        <v>49783</v>
      </c>
      <c r="F24" s="90" t="s">
        <v>113</v>
      </c>
      <c r="G24" s="90" t="s">
        <v>66</v>
      </c>
      <c r="H24" s="90" t="s">
        <v>51</v>
      </c>
      <c r="I24" s="92">
        <v>65.633802816901394</v>
      </c>
      <c r="J24" s="92">
        <v>5.9262295081967222</v>
      </c>
      <c r="K24" s="92">
        <v>1.1366120218579234</v>
      </c>
      <c r="L24" s="92">
        <v>2.3989071038251368</v>
      </c>
      <c r="M24" s="92">
        <v>2.8032786885245904</v>
      </c>
      <c r="N24" s="92">
        <v>5.1530054644808736</v>
      </c>
      <c r="O24" s="92">
        <v>7.1120218579234979</v>
      </c>
      <c r="P24" s="92">
        <v>0</v>
      </c>
      <c r="Q24" s="92">
        <v>0</v>
      </c>
      <c r="R24" s="92">
        <v>1.7021857923497266</v>
      </c>
      <c r="S24" s="92">
        <v>0.22677595628415301</v>
      </c>
      <c r="T24" s="92">
        <v>0.45901639344262296</v>
      </c>
      <c r="U24" s="92">
        <v>9.8770491803278659</v>
      </c>
      <c r="V24" s="92">
        <v>10.8224043715847</v>
      </c>
      <c r="W24" s="93" t="s">
        <v>75</v>
      </c>
      <c r="X24" s="90" t="s">
        <v>52</v>
      </c>
      <c r="Y24" s="94">
        <v>45407</v>
      </c>
      <c r="Z24" s="90"/>
      <c r="AA24" s="90" t="s">
        <v>67</v>
      </c>
      <c r="AB24" s="90" t="s">
        <v>54</v>
      </c>
    </row>
    <row r="25" spans="1:28" ht="17" x14ac:dyDescent="0.4">
      <c r="A25" s="90" t="s">
        <v>134</v>
      </c>
      <c r="B25" s="90" t="s">
        <v>135</v>
      </c>
      <c r="C25" s="90" t="s">
        <v>136</v>
      </c>
      <c r="D25" s="90" t="s">
        <v>137</v>
      </c>
      <c r="E25" s="91">
        <v>87021</v>
      </c>
      <c r="F25" s="90" t="s">
        <v>138</v>
      </c>
      <c r="G25" s="90" t="s">
        <v>66</v>
      </c>
      <c r="H25" s="90" t="s">
        <v>74</v>
      </c>
      <c r="I25" s="92">
        <v>40.473254086181299</v>
      </c>
      <c r="J25" s="92">
        <v>173.17759562841519</v>
      </c>
      <c r="K25" s="92">
        <v>13.024590163934441</v>
      </c>
      <c r="L25" s="92">
        <v>0.36885245901639341</v>
      </c>
      <c r="M25" s="92">
        <v>0.13114754098360656</v>
      </c>
      <c r="N25" s="92">
        <v>7.1666666666666661</v>
      </c>
      <c r="O25" s="92">
        <v>179.53551912568344</v>
      </c>
      <c r="P25" s="92">
        <v>0</v>
      </c>
      <c r="Q25" s="92">
        <v>0</v>
      </c>
      <c r="R25" s="92">
        <v>5.737704918032787E-2</v>
      </c>
      <c r="S25" s="92">
        <v>0.75409836065573776</v>
      </c>
      <c r="T25" s="92">
        <v>2.8469945355191242</v>
      </c>
      <c r="U25" s="92">
        <v>183.04371584699479</v>
      </c>
      <c r="V25" s="92">
        <v>176.82240437158501</v>
      </c>
      <c r="W25" s="93" t="s">
        <v>75</v>
      </c>
      <c r="X25" s="90" t="s">
        <v>52</v>
      </c>
      <c r="Y25" s="94">
        <v>45533</v>
      </c>
      <c r="Z25" s="90"/>
      <c r="AA25" s="90" t="s">
        <v>53</v>
      </c>
      <c r="AB25" s="90" t="s">
        <v>68</v>
      </c>
    </row>
    <row r="26" spans="1:28" ht="16.399999999999999" customHeight="1" x14ac:dyDescent="0.4">
      <c r="A26" s="90" t="s">
        <v>139</v>
      </c>
      <c r="B26" s="90" t="s">
        <v>140</v>
      </c>
      <c r="C26" s="90" t="s">
        <v>141</v>
      </c>
      <c r="D26" s="90" t="s">
        <v>142</v>
      </c>
      <c r="E26" s="91">
        <v>47834</v>
      </c>
      <c r="F26" s="90" t="s">
        <v>99</v>
      </c>
      <c r="G26" s="90" t="s">
        <v>89</v>
      </c>
      <c r="H26" s="90" t="s">
        <v>51</v>
      </c>
      <c r="I26" s="92">
        <v>12.0653266331658</v>
      </c>
      <c r="J26" s="92">
        <v>15.445355191256763</v>
      </c>
      <c r="K26" s="92">
        <v>12.918032786885222</v>
      </c>
      <c r="L26" s="92">
        <v>29.256830601092776</v>
      </c>
      <c r="M26" s="92">
        <v>24.147540983606497</v>
      </c>
      <c r="N26" s="92">
        <v>53.338797814207922</v>
      </c>
      <c r="O26" s="92">
        <v>24.475409836065499</v>
      </c>
      <c r="P26" s="92">
        <v>1.8606557377049173</v>
      </c>
      <c r="Q26" s="92">
        <v>2.0928961748633879</v>
      </c>
      <c r="R26" s="92">
        <v>12.816939890710385</v>
      </c>
      <c r="S26" s="92">
        <v>6.7213114754098369</v>
      </c>
      <c r="T26" s="92">
        <v>6.2213114754098315</v>
      </c>
      <c r="U26" s="92">
        <v>56.008196721312046</v>
      </c>
      <c r="V26" s="92">
        <v>59.513661202186398</v>
      </c>
      <c r="W26" s="93" t="s">
        <v>75</v>
      </c>
      <c r="X26" s="90" t="s">
        <v>52</v>
      </c>
      <c r="Y26" s="94">
        <v>45470</v>
      </c>
      <c r="Z26" s="90"/>
      <c r="AA26" s="90" t="s">
        <v>67</v>
      </c>
      <c r="AB26" s="90" t="s">
        <v>54</v>
      </c>
    </row>
    <row r="27" spans="1:28" ht="16.399999999999999" customHeight="1" x14ac:dyDescent="0.4">
      <c r="A27" s="90" t="s">
        <v>143</v>
      </c>
      <c r="B27" s="90" t="s">
        <v>144</v>
      </c>
      <c r="C27" s="90" t="s">
        <v>145</v>
      </c>
      <c r="D27" s="90" t="s">
        <v>146</v>
      </c>
      <c r="E27" s="91">
        <v>17748</v>
      </c>
      <c r="F27" s="90" t="s">
        <v>147</v>
      </c>
      <c r="G27" s="90" t="s">
        <v>89</v>
      </c>
      <c r="H27" s="90" t="s">
        <v>74</v>
      </c>
      <c r="I27" s="92">
        <v>64.058282208589006</v>
      </c>
      <c r="J27" s="92">
        <v>2.721311475409836</v>
      </c>
      <c r="K27" s="92">
        <v>13.284153005464479</v>
      </c>
      <c r="L27" s="92">
        <v>30.557377049180346</v>
      </c>
      <c r="M27" s="92">
        <v>14.540983606557376</v>
      </c>
      <c r="N27" s="92">
        <v>57.639344262295033</v>
      </c>
      <c r="O27" s="92">
        <v>2.1256830601092895</v>
      </c>
      <c r="P27" s="92">
        <v>0.54371584699453557</v>
      </c>
      <c r="Q27" s="92">
        <v>0.79508196721311475</v>
      </c>
      <c r="R27" s="92">
        <v>18.882513661202186</v>
      </c>
      <c r="S27" s="92">
        <v>12.696721311475411</v>
      </c>
      <c r="T27" s="92">
        <v>1.1256830601092895</v>
      </c>
      <c r="U27" s="92">
        <v>28.398907103825138</v>
      </c>
      <c r="V27" s="92">
        <v>56.8715846994535</v>
      </c>
      <c r="W27" s="93" t="s">
        <v>75</v>
      </c>
      <c r="X27" s="90" t="s">
        <v>52</v>
      </c>
      <c r="Y27" s="94">
        <v>45491</v>
      </c>
      <c r="Z27" s="90"/>
      <c r="AA27" s="90" t="s">
        <v>67</v>
      </c>
      <c r="AB27" s="90" t="s">
        <v>54</v>
      </c>
    </row>
    <row r="28" spans="1:28" ht="16.399999999999999" customHeight="1" x14ac:dyDescent="0.4">
      <c r="A28" s="90" t="s">
        <v>148</v>
      </c>
      <c r="B28" s="90" t="s">
        <v>149</v>
      </c>
      <c r="C28" s="90" t="s">
        <v>150</v>
      </c>
      <c r="D28" s="90" t="s">
        <v>106</v>
      </c>
      <c r="E28" s="91">
        <v>12901</v>
      </c>
      <c r="F28" s="90" t="s">
        <v>107</v>
      </c>
      <c r="G28" s="90" t="s">
        <v>89</v>
      </c>
      <c r="H28" s="90" t="s">
        <v>51</v>
      </c>
      <c r="I28" s="92">
        <v>6.4044117647058796</v>
      </c>
      <c r="J28" s="92">
        <v>0.33879781420765037</v>
      </c>
      <c r="K28" s="92">
        <v>0.43989071038251393</v>
      </c>
      <c r="L28" s="92">
        <v>1.2267759562841534</v>
      </c>
      <c r="M28" s="92">
        <v>0.38251366120218583</v>
      </c>
      <c r="N28" s="92">
        <v>0.62841530054644845</v>
      </c>
      <c r="O28" s="92">
        <v>0.97814207650273288</v>
      </c>
      <c r="P28" s="92">
        <v>0.60655737704918034</v>
      </c>
      <c r="Q28" s="92">
        <v>0.17486338797814208</v>
      </c>
      <c r="R28" s="92">
        <v>0</v>
      </c>
      <c r="S28" s="92">
        <v>8.1967213114754103E-3</v>
      </c>
      <c r="T28" s="92">
        <v>8.1967213114754103E-3</v>
      </c>
      <c r="U28" s="92">
        <v>2.371584699453547</v>
      </c>
      <c r="V28" s="92">
        <v>1.8142076502732201</v>
      </c>
      <c r="W28" s="93" t="s">
        <v>75</v>
      </c>
      <c r="X28" s="90" t="s">
        <v>52</v>
      </c>
      <c r="Y28" s="94">
        <v>45449</v>
      </c>
      <c r="Z28" s="90"/>
      <c r="AA28" s="90" t="s">
        <v>67</v>
      </c>
      <c r="AB28" s="90" t="s">
        <v>54</v>
      </c>
    </row>
    <row r="29" spans="1:28" ht="16.399999999999999" customHeight="1" x14ac:dyDescent="0.4">
      <c r="A29" s="90" t="s">
        <v>151</v>
      </c>
      <c r="B29" s="90" t="s">
        <v>152</v>
      </c>
      <c r="C29" s="90" t="s">
        <v>153</v>
      </c>
      <c r="D29" s="90" t="s">
        <v>93</v>
      </c>
      <c r="E29" s="91">
        <v>78380</v>
      </c>
      <c r="F29" s="90" t="s">
        <v>154</v>
      </c>
      <c r="G29" s="90" t="s">
        <v>89</v>
      </c>
      <c r="H29" s="90" t="s">
        <v>74</v>
      </c>
      <c r="I29" s="92">
        <v>1.39578947368421</v>
      </c>
      <c r="J29" s="92">
        <v>1.5846994535519059</v>
      </c>
      <c r="K29" s="92">
        <v>1.3797814207650227</v>
      </c>
      <c r="L29" s="92">
        <v>0.47540983606557413</v>
      </c>
      <c r="M29" s="92">
        <v>0.1038251366120219</v>
      </c>
      <c r="N29" s="92">
        <v>1.4590163934426161</v>
      </c>
      <c r="O29" s="92">
        <v>1.475409836065567</v>
      </c>
      <c r="P29" s="92">
        <v>0.13114754098360659</v>
      </c>
      <c r="Q29" s="92">
        <v>0.47814207650273249</v>
      </c>
      <c r="R29" s="92">
        <v>0.34699453551912596</v>
      </c>
      <c r="S29" s="92">
        <v>0.16666666666666674</v>
      </c>
      <c r="T29" s="92">
        <v>0.14480874316939898</v>
      </c>
      <c r="U29" s="92">
        <v>2.8852459016393355</v>
      </c>
      <c r="V29" s="92">
        <v>3.0245901639344099</v>
      </c>
      <c r="W29" s="93" t="s">
        <v>75</v>
      </c>
      <c r="X29" s="90" t="s">
        <v>52</v>
      </c>
      <c r="Y29" s="94">
        <v>45330</v>
      </c>
      <c r="Z29" s="90"/>
      <c r="AA29" s="90" t="s">
        <v>67</v>
      </c>
      <c r="AB29" s="90" t="s">
        <v>54</v>
      </c>
    </row>
    <row r="30" spans="1:28" ht="17" x14ac:dyDescent="0.4">
      <c r="A30" s="90" t="s">
        <v>155</v>
      </c>
      <c r="B30" s="90" t="s">
        <v>156</v>
      </c>
      <c r="C30" s="90" t="s">
        <v>157</v>
      </c>
      <c r="D30" s="90" t="s">
        <v>83</v>
      </c>
      <c r="E30" s="91">
        <v>34112</v>
      </c>
      <c r="F30" s="90" t="s">
        <v>84</v>
      </c>
      <c r="G30" s="90" t="s">
        <v>66</v>
      </c>
      <c r="H30" s="90" t="s">
        <v>51</v>
      </c>
      <c r="I30" s="92">
        <v>3.10673076923077</v>
      </c>
      <c r="J30" s="92">
        <v>3.3278688524590034</v>
      </c>
      <c r="K30" s="92">
        <v>1.3442622950819658</v>
      </c>
      <c r="L30" s="92">
        <v>2.5819672131147491</v>
      </c>
      <c r="M30" s="92">
        <v>1.6502732240437135</v>
      </c>
      <c r="N30" s="92">
        <v>5.9426229508196373</v>
      </c>
      <c r="O30" s="92">
        <v>2.4480874316939825</v>
      </c>
      <c r="P30" s="92">
        <v>0.20765027322404372</v>
      </c>
      <c r="Q30" s="92">
        <v>0.3060109289617487</v>
      </c>
      <c r="R30" s="92">
        <v>0.24863387978142074</v>
      </c>
      <c r="S30" s="92">
        <v>0.32786885245901654</v>
      </c>
      <c r="T30" s="92">
        <v>0.13934426229508198</v>
      </c>
      <c r="U30" s="92">
        <v>8.1885245901638708</v>
      </c>
      <c r="V30" s="92">
        <v>6.8442622950819203</v>
      </c>
      <c r="W30" s="93" t="s">
        <v>75</v>
      </c>
      <c r="X30" s="90" t="s">
        <v>52</v>
      </c>
      <c r="Y30" s="94">
        <v>45393</v>
      </c>
      <c r="Z30" s="90"/>
      <c r="AA30" s="90" t="s">
        <v>67</v>
      </c>
      <c r="AB30" s="90" t="s">
        <v>54</v>
      </c>
    </row>
    <row r="31" spans="1:28" ht="16" customHeight="1" x14ac:dyDescent="0.4">
      <c r="A31" s="90" t="s">
        <v>158</v>
      </c>
      <c r="B31" s="90" t="s">
        <v>159</v>
      </c>
      <c r="C31" s="90" t="s">
        <v>160</v>
      </c>
      <c r="D31" s="90" t="s">
        <v>161</v>
      </c>
      <c r="E31" s="91">
        <v>4102</v>
      </c>
      <c r="F31" s="90" t="s">
        <v>162</v>
      </c>
      <c r="G31" s="90" t="s">
        <v>89</v>
      </c>
      <c r="H31" s="90" t="s">
        <v>51</v>
      </c>
      <c r="I31" s="92">
        <v>6.86082474226804</v>
      </c>
      <c r="J31" s="92">
        <v>1.6666666666666656</v>
      </c>
      <c r="K31" s="92">
        <v>0.45355191256830618</v>
      </c>
      <c r="L31" s="92">
        <v>1.6639344262295079</v>
      </c>
      <c r="M31" s="92">
        <v>1.3852459016393439</v>
      </c>
      <c r="N31" s="92">
        <v>2.4699453551912538</v>
      </c>
      <c r="O31" s="92">
        <v>2.6229508196721301</v>
      </c>
      <c r="P31" s="92">
        <v>5.4644808743169397E-2</v>
      </c>
      <c r="Q31" s="92">
        <v>2.185792349726776E-2</v>
      </c>
      <c r="R31" s="92">
        <v>0.87158469945355188</v>
      </c>
      <c r="S31" s="92">
        <v>0</v>
      </c>
      <c r="T31" s="92">
        <v>0.34426229508196726</v>
      </c>
      <c r="U31" s="92">
        <v>3.9535519125682983</v>
      </c>
      <c r="V31" s="92">
        <v>4.2404371584699403</v>
      </c>
      <c r="W31" s="93" t="s">
        <v>75</v>
      </c>
      <c r="X31" s="90" t="s">
        <v>52</v>
      </c>
      <c r="Y31" s="94">
        <v>45547</v>
      </c>
      <c r="Z31" s="90"/>
      <c r="AA31" s="90" t="s">
        <v>67</v>
      </c>
      <c r="AB31" s="90" t="s">
        <v>68</v>
      </c>
    </row>
    <row r="32" spans="1:28" ht="16.399999999999999" customHeight="1" x14ac:dyDescent="0.4">
      <c r="A32" s="90" t="s">
        <v>163</v>
      </c>
      <c r="B32" s="90" t="s">
        <v>164</v>
      </c>
      <c r="C32" s="90" t="s">
        <v>165</v>
      </c>
      <c r="D32" s="90" t="s">
        <v>93</v>
      </c>
      <c r="E32" s="91">
        <v>75202</v>
      </c>
      <c r="F32" s="90" t="s">
        <v>94</v>
      </c>
      <c r="G32" s="90" t="s">
        <v>89</v>
      </c>
      <c r="H32" s="90" t="s">
        <v>51</v>
      </c>
      <c r="I32" s="92">
        <v>1.2552447552447601</v>
      </c>
      <c r="J32" s="92">
        <v>6.7377049180326196</v>
      </c>
      <c r="K32" s="92">
        <v>1.912568306010929E-2</v>
      </c>
      <c r="L32" s="92">
        <v>3.5519125683060107E-2</v>
      </c>
      <c r="M32" s="92">
        <v>2.185792349726776E-2</v>
      </c>
      <c r="N32" s="92">
        <v>2.6229508196721159</v>
      </c>
      <c r="O32" s="92">
        <v>3.8087431693988987</v>
      </c>
      <c r="P32" s="92">
        <v>9.0163934426229567E-2</v>
      </c>
      <c r="Q32" s="92">
        <v>0.29234972677595655</v>
      </c>
      <c r="R32" s="92">
        <v>1.912568306010929E-2</v>
      </c>
      <c r="S32" s="92">
        <v>1.3661202185792349E-2</v>
      </c>
      <c r="T32" s="92">
        <v>0</v>
      </c>
      <c r="U32" s="92">
        <v>6.7814207650271543</v>
      </c>
      <c r="V32" s="92">
        <v>3.8087431693989302</v>
      </c>
      <c r="W32" s="93" t="s">
        <v>75</v>
      </c>
      <c r="X32" s="90" t="s">
        <v>52</v>
      </c>
      <c r="Y32" s="94">
        <v>45491</v>
      </c>
      <c r="Z32" s="90"/>
      <c r="AA32" s="90" t="s">
        <v>67</v>
      </c>
      <c r="AB32" s="90" t="s">
        <v>54</v>
      </c>
    </row>
    <row r="33" spans="1:28" ht="16.399999999999999" customHeight="1" x14ac:dyDescent="0.4">
      <c r="A33" s="90" t="s">
        <v>166</v>
      </c>
      <c r="B33" s="90" t="s">
        <v>167</v>
      </c>
      <c r="C33" s="90" t="s">
        <v>168</v>
      </c>
      <c r="D33" s="90" t="s">
        <v>169</v>
      </c>
      <c r="E33" s="91">
        <v>80010</v>
      </c>
      <c r="F33" s="90" t="s">
        <v>170</v>
      </c>
      <c r="G33" s="90" t="s">
        <v>60</v>
      </c>
      <c r="H33" s="90" t="s">
        <v>51</v>
      </c>
      <c r="I33" s="92">
        <v>47.668866042657697</v>
      </c>
      <c r="J33" s="92">
        <v>683.6857923497322</v>
      </c>
      <c r="K33" s="92">
        <v>86.459016393442624</v>
      </c>
      <c r="L33" s="92">
        <v>142.76775956284158</v>
      </c>
      <c r="M33" s="92">
        <v>108.10655737704916</v>
      </c>
      <c r="N33" s="92">
        <v>230.37158469945345</v>
      </c>
      <c r="O33" s="92">
        <v>704.65027322404717</v>
      </c>
      <c r="P33" s="92">
        <v>16.765027322404368</v>
      </c>
      <c r="Q33" s="92">
        <v>69.23224043715831</v>
      </c>
      <c r="R33" s="92">
        <v>109.05737704918026</v>
      </c>
      <c r="S33" s="92">
        <v>45.057377049180374</v>
      </c>
      <c r="T33" s="92">
        <v>37.308743169398895</v>
      </c>
      <c r="U33" s="92">
        <v>829.59562841530874</v>
      </c>
      <c r="V33" s="92">
        <v>675.05464480874298</v>
      </c>
      <c r="W33" s="93">
        <v>600</v>
      </c>
      <c r="X33" s="90" t="s">
        <v>52</v>
      </c>
      <c r="Y33" s="94">
        <v>45519</v>
      </c>
      <c r="Z33" s="90"/>
      <c r="AA33" s="90" t="s">
        <v>53</v>
      </c>
      <c r="AB33" s="90" t="s">
        <v>54</v>
      </c>
    </row>
    <row r="34" spans="1:28" ht="17" x14ac:dyDescent="0.4">
      <c r="A34" s="90" t="s">
        <v>171</v>
      </c>
      <c r="B34" s="90" t="s">
        <v>172</v>
      </c>
      <c r="C34" s="90" t="s">
        <v>173</v>
      </c>
      <c r="D34" s="90" t="s">
        <v>174</v>
      </c>
      <c r="E34" s="91">
        <v>96910</v>
      </c>
      <c r="F34" s="90" t="s">
        <v>175</v>
      </c>
      <c r="G34" s="90" t="s">
        <v>89</v>
      </c>
      <c r="H34" s="90" t="s">
        <v>51</v>
      </c>
      <c r="I34" s="92">
        <v>54.571428571428598</v>
      </c>
      <c r="J34" s="92">
        <v>0.50819672131147542</v>
      </c>
      <c r="K34" s="92">
        <v>1.0573770491803278</v>
      </c>
      <c r="L34" s="92">
        <v>4.3224043715846996</v>
      </c>
      <c r="M34" s="92">
        <v>0</v>
      </c>
      <c r="N34" s="92">
        <v>5.6885245901639339</v>
      </c>
      <c r="O34" s="92">
        <v>0.19945355191256831</v>
      </c>
      <c r="P34" s="92">
        <v>0</v>
      </c>
      <c r="Q34" s="92">
        <v>0</v>
      </c>
      <c r="R34" s="92">
        <v>4.6448087431693992</v>
      </c>
      <c r="S34" s="92">
        <v>1.0437158469945356</v>
      </c>
      <c r="T34" s="92">
        <v>0</v>
      </c>
      <c r="U34" s="92">
        <v>0.19945355191256831</v>
      </c>
      <c r="V34" s="92">
        <v>5.6967213114754101</v>
      </c>
      <c r="W34" s="93" t="s">
        <v>75</v>
      </c>
      <c r="X34" s="90" t="s">
        <v>176</v>
      </c>
      <c r="Y34" s="94">
        <v>45365</v>
      </c>
      <c r="Z34" s="90"/>
      <c r="AA34" s="90" t="s">
        <v>177</v>
      </c>
      <c r="AB34" s="90" t="s">
        <v>54</v>
      </c>
    </row>
    <row r="35" spans="1:28" ht="17" x14ac:dyDescent="0.4">
      <c r="A35" s="90" t="s">
        <v>178</v>
      </c>
      <c r="B35" s="90" t="s">
        <v>179</v>
      </c>
      <c r="C35" s="90" t="s">
        <v>57</v>
      </c>
      <c r="D35" s="90" t="s">
        <v>58</v>
      </c>
      <c r="E35" s="91">
        <v>92301</v>
      </c>
      <c r="F35" s="90" t="s">
        <v>59</v>
      </c>
      <c r="G35" s="90" t="s">
        <v>60</v>
      </c>
      <c r="H35" s="90" t="s">
        <v>51</v>
      </c>
      <c r="I35" s="92">
        <v>29.287896872762001</v>
      </c>
      <c r="J35" s="92">
        <v>182.94535519125816</v>
      </c>
      <c r="K35" s="92">
        <v>16.256830601092894</v>
      </c>
      <c r="L35" s="92">
        <v>77.286885245901658</v>
      </c>
      <c r="M35" s="92">
        <v>114.60655737704917</v>
      </c>
      <c r="N35" s="92">
        <v>192.75956284153045</v>
      </c>
      <c r="O35" s="92">
        <v>197.95081967213073</v>
      </c>
      <c r="P35" s="92">
        <v>0.27322404371584702</v>
      </c>
      <c r="Q35" s="92">
        <v>0.11202185792349727</v>
      </c>
      <c r="R35" s="92">
        <v>93.20765027322409</v>
      </c>
      <c r="S35" s="92">
        <v>31.729508196721312</v>
      </c>
      <c r="T35" s="92">
        <v>9.226775956284154</v>
      </c>
      <c r="U35" s="92">
        <v>256.93169398907094</v>
      </c>
      <c r="V35" s="92">
        <v>278.58469945355102</v>
      </c>
      <c r="W35" s="93">
        <v>480</v>
      </c>
      <c r="X35" s="90" t="s">
        <v>52</v>
      </c>
      <c r="Y35" s="94">
        <v>45519</v>
      </c>
      <c r="Z35" s="90"/>
      <c r="AA35" s="90" t="s">
        <v>53</v>
      </c>
      <c r="AB35" s="90" t="s">
        <v>54</v>
      </c>
    </row>
    <row r="36" spans="1:28" ht="16.399999999999999" customHeight="1" x14ac:dyDescent="0.4">
      <c r="A36" s="90" t="s">
        <v>180</v>
      </c>
      <c r="B36" s="90" t="s">
        <v>181</v>
      </c>
      <c r="C36" s="90" t="s">
        <v>182</v>
      </c>
      <c r="D36" s="90" t="s">
        <v>183</v>
      </c>
      <c r="E36" s="91">
        <v>53039</v>
      </c>
      <c r="F36" s="90" t="s">
        <v>99</v>
      </c>
      <c r="G36" s="90" t="s">
        <v>89</v>
      </c>
      <c r="H36" s="90" t="s">
        <v>51</v>
      </c>
      <c r="I36" s="92">
        <v>37.844483058210301</v>
      </c>
      <c r="J36" s="92">
        <v>11.975409836065568</v>
      </c>
      <c r="K36" s="92">
        <v>11.729508196721307</v>
      </c>
      <c r="L36" s="92">
        <v>42.680327868852466</v>
      </c>
      <c r="M36" s="92">
        <v>48.221311475409806</v>
      </c>
      <c r="N36" s="92">
        <v>86.213114754098299</v>
      </c>
      <c r="O36" s="92">
        <v>26.448087431693981</v>
      </c>
      <c r="P36" s="92">
        <v>1.0874316939890711</v>
      </c>
      <c r="Q36" s="92">
        <v>0.85792349726775952</v>
      </c>
      <c r="R36" s="92">
        <v>24.898907103825138</v>
      </c>
      <c r="S36" s="92">
        <v>11.267759562841526</v>
      </c>
      <c r="T36" s="92">
        <v>4.9207650273224042</v>
      </c>
      <c r="U36" s="92">
        <v>73.519125683060054</v>
      </c>
      <c r="V36" s="92">
        <v>82.920765027322403</v>
      </c>
      <c r="W36" s="93" t="s">
        <v>75</v>
      </c>
      <c r="X36" s="90" t="s">
        <v>52</v>
      </c>
      <c r="Y36" s="94">
        <v>45519</v>
      </c>
      <c r="Z36" s="90"/>
      <c r="AA36" s="90" t="s">
        <v>67</v>
      </c>
      <c r="AB36" s="90" t="s">
        <v>54</v>
      </c>
    </row>
    <row r="37" spans="1:28" ht="16.399999999999999" customHeight="1" x14ac:dyDescent="0.4">
      <c r="A37" s="90" t="s">
        <v>184</v>
      </c>
      <c r="B37" s="90" t="s">
        <v>185</v>
      </c>
      <c r="C37" s="90" t="s">
        <v>186</v>
      </c>
      <c r="D37" s="90" t="s">
        <v>93</v>
      </c>
      <c r="E37" s="91">
        <v>76837</v>
      </c>
      <c r="F37" s="90" t="s">
        <v>94</v>
      </c>
      <c r="G37" s="90" t="s">
        <v>89</v>
      </c>
      <c r="H37" s="90" t="s">
        <v>74</v>
      </c>
      <c r="I37" s="92">
        <v>39.788990825688103</v>
      </c>
      <c r="J37" s="92">
        <v>122.19945355191231</v>
      </c>
      <c r="K37" s="92">
        <v>18.46448087431693</v>
      </c>
      <c r="L37" s="92">
        <v>1.5300546448087433</v>
      </c>
      <c r="M37" s="92">
        <v>0.22677595628415304</v>
      </c>
      <c r="N37" s="92">
        <v>12.494535519125668</v>
      </c>
      <c r="O37" s="92">
        <v>129.92622950819685</v>
      </c>
      <c r="P37" s="92">
        <v>0</v>
      </c>
      <c r="Q37" s="92">
        <v>0</v>
      </c>
      <c r="R37" s="92">
        <v>0.20491803278688536</v>
      </c>
      <c r="S37" s="92">
        <v>1.1475409836065573</v>
      </c>
      <c r="T37" s="92">
        <v>3.3278688524590159</v>
      </c>
      <c r="U37" s="92">
        <v>137.74043715846972</v>
      </c>
      <c r="V37" s="92">
        <v>63.721311475409699</v>
      </c>
      <c r="W37" s="93" t="s">
        <v>75</v>
      </c>
      <c r="X37" s="90" t="s">
        <v>52</v>
      </c>
      <c r="Y37" s="94">
        <v>45512</v>
      </c>
      <c r="Z37" s="90"/>
      <c r="AA37" s="90" t="s">
        <v>67</v>
      </c>
      <c r="AB37" s="90" t="s">
        <v>54</v>
      </c>
    </row>
    <row r="38" spans="1:28" ht="17" x14ac:dyDescent="0.4">
      <c r="A38" s="90" t="s">
        <v>187</v>
      </c>
      <c r="B38" s="90" t="s">
        <v>188</v>
      </c>
      <c r="C38" s="90" t="s">
        <v>189</v>
      </c>
      <c r="D38" s="90" t="s">
        <v>93</v>
      </c>
      <c r="E38" s="91">
        <v>79925</v>
      </c>
      <c r="F38" s="90" t="s">
        <v>138</v>
      </c>
      <c r="G38" s="90" t="s">
        <v>108</v>
      </c>
      <c r="H38" s="90" t="s">
        <v>51</v>
      </c>
      <c r="I38" s="92">
        <v>36.904736275565099</v>
      </c>
      <c r="J38" s="92">
        <v>411.97267759563715</v>
      </c>
      <c r="K38" s="92">
        <v>181.04918032786944</v>
      </c>
      <c r="L38" s="92">
        <v>109.66120218579242</v>
      </c>
      <c r="M38" s="92">
        <v>58.183060109289613</v>
      </c>
      <c r="N38" s="92">
        <v>257.59562841530072</v>
      </c>
      <c r="O38" s="92">
        <v>282.03551912568474</v>
      </c>
      <c r="P38" s="92">
        <v>52.120218579235065</v>
      </c>
      <c r="Q38" s="92">
        <v>169.114754098361</v>
      </c>
      <c r="R38" s="92">
        <v>49.573770491803373</v>
      </c>
      <c r="S38" s="92">
        <v>61.806010928961896</v>
      </c>
      <c r="T38" s="92">
        <v>84.196721311475073</v>
      </c>
      <c r="U38" s="92">
        <v>565.28961748634424</v>
      </c>
      <c r="V38" s="92">
        <v>646.16939890710103</v>
      </c>
      <c r="W38" s="93">
        <v>450</v>
      </c>
      <c r="X38" s="90" t="s">
        <v>52</v>
      </c>
      <c r="Y38" s="94">
        <v>45526</v>
      </c>
      <c r="Z38" s="90"/>
      <c r="AA38" s="90" t="s">
        <v>53</v>
      </c>
      <c r="AB38" s="90" t="s">
        <v>54</v>
      </c>
    </row>
    <row r="39" spans="1:28" ht="16.399999999999999" customHeight="1" x14ac:dyDescent="0.4">
      <c r="A39" s="90" t="s">
        <v>190</v>
      </c>
      <c r="B39" s="90" t="s">
        <v>191</v>
      </c>
      <c r="C39" s="90" t="s">
        <v>192</v>
      </c>
      <c r="D39" s="90" t="s">
        <v>93</v>
      </c>
      <c r="E39" s="91">
        <v>78580</v>
      </c>
      <c r="F39" s="90" t="s">
        <v>154</v>
      </c>
      <c r="G39" s="90" t="s">
        <v>50</v>
      </c>
      <c r="H39" s="90" t="s">
        <v>51</v>
      </c>
      <c r="I39" s="92">
        <v>29.270913580246901</v>
      </c>
      <c r="J39" s="92">
        <v>788.17213114754963</v>
      </c>
      <c r="K39" s="92">
        <v>13.956284153005457</v>
      </c>
      <c r="L39" s="92">
        <v>14.737704918032779</v>
      </c>
      <c r="M39" s="92">
        <v>17.314207650273225</v>
      </c>
      <c r="N39" s="92">
        <v>55.852459016393418</v>
      </c>
      <c r="O39" s="92">
        <v>295.19945355191322</v>
      </c>
      <c r="P39" s="92">
        <v>11.226775956284154</v>
      </c>
      <c r="Q39" s="92">
        <v>471.90163934426545</v>
      </c>
      <c r="R39" s="92">
        <v>19.953551912568294</v>
      </c>
      <c r="S39" s="92">
        <v>8.6612021857923462</v>
      </c>
      <c r="T39" s="92">
        <v>8.0136612021857907</v>
      </c>
      <c r="U39" s="92">
        <v>797.55191256831517</v>
      </c>
      <c r="V39" s="92">
        <v>539.21311475410096</v>
      </c>
      <c r="W39" s="93">
        <v>600</v>
      </c>
      <c r="X39" s="90" t="s">
        <v>52</v>
      </c>
      <c r="Y39" s="94">
        <v>45547</v>
      </c>
      <c r="Z39" s="90"/>
      <c r="AA39" s="90" t="s">
        <v>53</v>
      </c>
      <c r="AB39" s="90" t="s">
        <v>68</v>
      </c>
    </row>
    <row r="40" spans="1:28" ht="16.399999999999999" customHeight="1" x14ac:dyDescent="0.4">
      <c r="A40" s="90" t="s">
        <v>193</v>
      </c>
      <c r="B40" s="90" t="s">
        <v>194</v>
      </c>
      <c r="C40" s="90" t="s">
        <v>195</v>
      </c>
      <c r="D40" s="90" t="s">
        <v>196</v>
      </c>
      <c r="E40" s="91">
        <v>7201</v>
      </c>
      <c r="F40" s="90" t="s">
        <v>197</v>
      </c>
      <c r="G40" s="90" t="s">
        <v>60</v>
      </c>
      <c r="H40" s="90" t="s">
        <v>51</v>
      </c>
      <c r="I40" s="92">
        <v>16.681744091279501</v>
      </c>
      <c r="J40" s="92">
        <v>95.65300546448097</v>
      </c>
      <c r="K40" s="92">
        <v>128.49180327868851</v>
      </c>
      <c r="L40" s="92">
        <v>11.035519125682962</v>
      </c>
      <c r="M40" s="92">
        <v>4.7103825136611732</v>
      </c>
      <c r="N40" s="92">
        <v>39.59562841530051</v>
      </c>
      <c r="O40" s="92">
        <v>183.93989071038064</v>
      </c>
      <c r="P40" s="92">
        <v>2.2650273224043707</v>
      </c>
      <c r="Q40" s="92">
        <v>14.09016393442621</v>
      </c>
      <c r="R40" s="92">
        <v>6.1229508196721305</v>
      </c>
      <c r="S40" s="92">
        <v>6.1530054644808727</v>
      </c>
      <c r="T40" s="92">
        <v>14.357923497267755</v>
      </c>
      <c r="U40" s="92">
        <v>213.25683060108997</v>
      </c>
      <c r="V40" s="92">
        <v>106.248633879783</v>
      </c>
      <c r="W40" s="93">
        <v>285</v>
      </c>
      <c r="X40" s="90" t="s">
        <v>52</v>
      </c>
      <c r="Y40" s="94">
        <v>45435</v>
      </c>
      <c r="Z40" s="90"/>
      <c r="AA40" s="90" t="s">
        <v>53</v>
      </c>
      <c r="AB40" s="90" t="s">
        <v>54</v>
      </c>
    </row>
    <row r="41" spans="1:28" ht="17.149999999999999" customHeight="1" x14ac:dyDescent="0.4">
      <c r="A41" s="90" t="s">
        <v>198</v>
      </c>
      <c r="B41" s="90" t="s">
        <v>199</v>
      </c>
      <c r="C41" s="90" t="s">
        <v>200</v>
      </c>
      <c r="D41" s="90" t="s">
        <v>122</v>
      </c>
      <c r="E41" s="91">
        <v>85131</v>
      </c>
      <c r="F41" s="90" t="s">
        <v>123</v>
      </c>
      <c r="G41" s="90" t="s">
        <v>50</v>
      </c>
      <c r="H41" s="90" t="s">
        <v>51</v>
      </c>
      <c r="I41" s="92">
        <v>31.2819610307982</v>
      </c>
      <c r="J41" s="92">
        <v>1219.1120218579656</v>
      </c>
      <c r="K41" s="92">
        <v>48.475409836065552</v>
      </c>
      <c r="L41" s="92">
        <v>79.836065573770469</v>
      </c>
      <c r="M41" s="92">
        <v>70.543715846994488</v>
      </c>
      <c r="N41" s="92">
        <v>125.95628415300533</v>
      </c>
      <c r="O41" s="92">
        <v>742.28688524591269</v>
      </c>
      <c r="P41" s="92">
        <v>57.571038251366126</v>
      </c>
      <c r="Q41" s="92">
        <v>492.1530054644827</v>
      </c>
      <c r="R41" s="92">
        <v>53.191256830601041</v>
      </c>
      <c r="S41" s="92">
        <v>28.284153005464479</v>
      </c>
      <c r="T41" s="92">
        <v>50.991803278688479</v>
      </c>
      <c r="U41" s="92">
        <v>1285.5000000000484</v>
      </c>
      <c r="V41" s="92">
        <v>1003.78961748635</v>
      </c>
      <c r="W41" s="93">
        <v>900</v>
      </c>
      <c r="X41" s="90" t="s">
        <v>52</v>
      </c>
      <c r="Y41" s="94">
        <v>45435</v>
      </c>
      <c r="Z41" s="90"/>
      <c r="AA41" s="90" t="s">
        <v>53</v>
      </c>
      <c r="AB41" s="90" t="s">
        <v>54</v>
      </c>
    </row>
    <row r="42" spans="1:28" ht="17" x14ac:dyDescent="0.4">
      <c r="A42" s="90" t="s">
        <v>201</v>
      </c>
      <c r="B42" s="90" t="s">
        <v>202</v>
      </c>
      <c r="C42" s="90" t="s">
        <v>203</v>
      </c>
      <c r="D42" s="90" t="s">
        <v>98</v>
      </c>
      <c r="E42" s="91">
        <v>40510</v>
      </c>
      <c r="F42" s="90" t="s">
        <v>99</v>
      </c>
      <c r="G42" s="90" t="s">
        <v>89</v>
      </c>
      <c r="H42" s="90" t="s">
        <v>51</v>
      </c>
      <c r="I42" s="92">
        <v>1.2135416666666701</v>
      </c>
      <c r="J42" s="92">
        <v>9.5628415300546499E-2</v>
      </c>
      <c r="K42" s="92">
        <v>5.7377049180327891E-2</v>
      </c>
      <c r="L42" s="92">
        <v>0.13934426229508207</v>
      </c>
      <c r="M42" s="92">
        <v>0.3524590163934429</v>
      </c>
      <c r="N42" s="92">
        <v>0.4945355191256835</v>
      </c>
      <c r="O42" s="92">
        <v>0.12841530054644815</v>
      </c>
      <c r="P42" s="92">
        <v>1.092896174863388E-2</v>
      </c>
      <c r="Q42" s="92">
        <v>1.092896174863388E-2</v>
      </c>
      <c r="R42" s="92">
        <v>1.912568306010929E-2</v>
      </c>
      <c r="S42" s="92">
        <v>1.6393442622950821E-2</v>
      </c>
      <c r="T42" s="92">
        <v>8.1967213114754103E-3</v>
      </c>
      <c r="U42" s="92">
        <v>0.60109289617486394</v>
      </c>
      <c r="V42" s="92">
        <v>0.47814207650273299</v>
      </c>
      <c r="W42" s="93" t="s">
        <v>75</v>
      </c>
      <c r="X42" s="90" t="s">
        <v>52</v>
      </c>
      <c r="Y42" s="94">
        <v>45547</v>
      </c>
      <c r="Z42" s="90"/>
      <c r="AA42" s="90" t="s">
        <v>67</v>
      </c>
      <c r="AB42" s="90" t="s">
        <v>68</v>
      </c>
    </row>
    <row r="43" spans="1:28" ht="15.65" customHeight="1" x14ac:dyDescent="0.4">
      <c r="A43" s="90" t="s">
        <v>204</v>
      </c>
      <c r="B43" s="90" t="s">
        <v>205</v>
      </c>
      <c r="C43" s="90" t="s">
        <v>121</v>
      </c>
      <c r="D43" s="90" t="s">
        <v>122</v>
      </c>
      <c r="E43" s="91">
        <v>85132</v>
      </c>
      <c r="F43" s="90" t="s">
        <v>123</v>
      </c>
      <c r="G43" s="90" t="s">
        <v>108</v>
      </c>
      <c r="H43" s="90" t="s">
        <v>74</v>
      </c>
      <c r="I43" s="92">
        <v>10.8628294361461</v>
      </c>
      <c r="J43" s="92">
        <v>320.70218579238662</v>
      </c>
      <c r="K43" s="92">
        <v>62.573770491803877</v>
      </c>
      <c r="L43" s="92">
        <v>2.0983606557376775</v>
      </c>
      <c r="M43" s="92">
        <v>1.6420765027322282</v>
      </c>
      <c r="N43" s="92">
        <v>78.693989071038999</v>
      </c>
      <c r="O43" s="92">
        <v>308.03551912571328</v>
      </c>
      <c r="P43" s="92">
        <v>4.098360655737706E-2</v>
      </c>
      <c r="Q43" s="92">
        <v>0.24590163934426248</v>
      </c>
      <c r="R43" s="92">
        <v>1.8224043715846936</v>
      </c>
      <c r="S43" s="92">
        <v>2.1092896174863389</v>
      </c>
      <c r="T43" s="92">
        <v>15.806010928961731</v>
      </c>
      <c r="U43" s="92">
        <v>367.27868852464985</v>
      </c>
      <c r="V43" s="92">
        <v>246.407103825126</v>
      </c>
      <c r="W43" s="93">
        <v>392</v>
      </c>
      <c r="X43" s="90" t="s">
        <v>52</v>
      </c>
      <c r="Y43" s="94">
        <v>45526</v>
      </c>
      <c r="Z43" s="90"/>
      <c r="AA43" s="90" t="s">
        <v>53</v>
      </c>
      <c r="AB43" s="90" t="s">
        <v>54</v>
      </c>
    </row>
    <row r="44" spans="1:28" ht="15.65" customHeight="1" x14ac:dyDescent="0.4">
      <c r="A44" s="90" t="s">
        <v>206</v>
      </c>
      <c r="B44" s="90" t="s">
        <v>205</v>
      </c>
      <c r="C44" s="90" t="s">
        <v>121</v>
      </c>
      <c r="D44" s="90" t="s">
        <v>122</v>
      </c>
      <c r="E44" s="91">
        <v>85232</v>
      </c>
      <c r="F44" s="90" t="s">
        <v>123</v>
      </c>
      <c r="G44" s="90" t="s">
        <v>73</v>
      </c>
      <c r="H44" s="90" t="s">
        <v>74</v>
      </c>
      <c r="I44" s="92">
        <v>2.86334737931544</v>
      </c>
      <c r="J44" s="92">
        <v>154.04918032786833</v>
      </c>
      <c r="K44" s="92">
        <v>27.748633879780837</v>
      </c>
      <c r="L44" s="92">
        <v>13.407103825136335</v>
      </c>
      <c r="M44" s="92">
        <v>6.7049180327868045</v>
      </c>
      <c r="N44" s="92">
        <v>44.289617486339708</v>
      </c>
      <c r="O44" s="92">
        <v>153.89617486338688</v>
      </c>
      <c r="P44" s="92">
        <v>0.84972677595628499</v>
      </c>
      <c r="Q44" s="92">
        <v>2.8743169398906945</v>
      </c>
      <c r="R44" s="92">
        <v>2.9153005464480897</v>
      </c>
      <c r="S44" s="92">
        <v>1.4480874316939825</v>
      </c>
      <c r="T44" s="92">
        <v>1.8060109289617341</v>
      </c>
      <c r="U44" s="92">
        <v>195.74043715847048</v>
      </c>
      <c r="V44" s="92">
        <v>143.295081967215</v>
      </c>
      <c r="W44" s="93" t="s">
        <v>75</v>
      </c>
      <c r="X44" s="90" t="s">
        <v>52</v>
      </c>
      <c r="Y44" s="94">
        <v>45456</v>
      </c>
      <c r="Z44" s="90"/>
      <c r="AA44" s="90" t="s">
        <v>53</v>
      </c>
      <c r="AB44" s="90" t="s">
        <v>54</v>
      </c>
    </row>
    <row r="45" spans="1:28" ht="17" x14ac:dyDescent="0.4">
      <c r="A45" s="90" t="s">
        <v>207</v>
      </c>
      <c r="B45" s="90" t="s">
        <v>208</v>
      </c>
      <c r="C45" s="90" t="s">
        <v>209</v>
      </c>
      <c r="D45" s="90" t="s">
        <v>210</v>
      </c>
      <c r="E45" s="91">
        <v>31537</v>
      </c>
      <c r="F45" s="90" t="s">
        <v>65</v>
      </c>
      <c r="G45" s="90" t="s">
        <v>50</v>
      </c>
      <c r="H45" s="90" t="s">
        <v>74</v>
      </c>
      <c r="I45" s="92">
        <v>40.2473063109287</v>
      </c>
      <c r="J45" s="92">
        <v>164.16393442623121</v>
      </c>
      <c r="K45" s="92">
        <v>20.84426229508195</v>
      </c>
      <c r="L45" s="92">
        <v>27.434426229508201</v>
      </c>
      <c r="M45" s="92">
        <v>28.66939890710383</v>
      </c>
      <c r="N45" s="92">
        <v>64.027322404371574</v>
      </c>
      <c r="O45" s="92">
        <v>177.08469945355407</v>
      </c>
      <c r="P45" s="92">
        <v>0</v>
      </c>
      <c r="Q45" s="92">
        <v>0</v>
      </c>
      <c r="R45" s="92">
        <v>10.491803278688522</v>
      </c>
      <c r="S45" s="92">
        <v>4.1420765027322402</v>
      </c>
      <c r="T45" s="92">
        <v>4.997267759562841</v>
      </c>
      <c r="U45" s="92">
        <v>221.48087431694267</v>
      </c>
      <c r="V45" s="92">
        <v>158.63114754098399</v>
      </c>
      <c r="W45" s="93">
        <v>338</v>
      </c>
      <c r="X45" s="90" t="s">
        <v>52</v>
      </c>
      <c r="Y45" s="94">
        <v>45484</v>
      </c>
      <c r="Z45" s="90"/>
      <c r="AA45" s="90" t="s">
        <v>53</v>
      </c>
      <c r="AB45" s="90" t="s">
        <v>54</v>
      </c>
    </row>
    <row r="46" spans="1:28" ht="15.65" customHeight="1" x14ac:dyDescent="0.4">
      <c r="A46" s="90" t="s">
        <v>211</v>
      </c>
      <c r="B46" s="90" t="s">
        <v>212</v>
      </c>
      <c r="C46" s="90" t="s">
        <v>209</v>
      </c>
      <c r="D46" s="90" t="s">
        <v>210</v>
      </c>
      <c r="E46" s="91">
        <v>31537</v>
      </c>
      <c r="F46" s="90" t="s">
        <v>65</v>
      </c>
      <c r="G46" s="90" t="s">
        <v>50</v>
      </c>
      <c r="H46" s="90" t="s">
        <v>74</v>
      </c>
      <c r="I46" s="92">
        <v>49.627095292766903</v>
      </c>
      <c r="J46" s="92">
        <v>449.63114754097643</v>
      </c>
      <c r="K46" s="92">
        <v>84.612021857923423</v>
      </c>
      <c r="L46" s="92">
        <v>56.161202185792348</v>
      </c>
      <c r="M46" s="92">
        <v>39.494535519125691</v>
      </c>
      <c r="N46" s="92">
        <v>145.15846994535528</v>
      </c>
      <c r="O46" s="92">
        <v>484.7404371584625</v>
      </c>
      <c r="P46" s="92">
        <v>0</v>
      </c>
      <c r="Q46" s="92">
        <v>0</v>
      </c>
      <c r="R46" s="92">
        <v>18.844262295081979</v>
      </c>
      <c r="S46" s="92">
        <v>10.748633879781421</v>
      </c>
      <c r="T46" s="92">
        <v>15.617486338797816</v>
      </c>
      <c r="U46" s="92">
        <v>584.68852459016523</v>
      </c>
      <c r="V46" s="92">
        <v>428.972677595623</v>
      </c>
      <c r="W46" s="93">
        <v>544</v>
      </c>
      <c r="X46" s="90" t="s">
        <v>52</v>
      </c>
      <c r="Y46" s="94">
        <v>45484</v>
      </c>
      <c r="Z46" s="90"/>
      <c r="AA46" s="90" t="s">
        <v>53</v>
      </c>
      <c r="AB46" s="90" t="s">
        <v>54</v>
      </c>
    </row>
    <row r="47" spans="1:28" ht="15.65" customHeight="1" x14ac:dyDescent="0.4">
      <c r="A47" s="90" t="s">
        <v>213</v>
      </c>
      <c r="B47" s="90" t="s">
        <v>214</v>
      </c>
      <c r="C47" s="90" t="s">
        <v>215</v>
      </c>
      <c r="D47" s="90" t="s">
        <v>216</v>
      </c>
      <c r="E47" s="91">
        <v>56007</v>
      </c>
      <c r="F47" s="90" t="s">
        <v>217</v>
      </c>
      <c r="G47" s="90" t="s">
        <v>66</v>
      </c>
      <c r="H47" s="90" t="s">
        <v>74</v>
      </c>
      <c r="I47" s="92">
        <v>44.6090651558074</v>
      </c>
      <c r="J47" s="92">
        <v>5.3579234972677598</v>
      </c>
      <c r="K47" s="92">
        <v>7.0136612021857916</v>
      </c>
      <c r="L47" s="92">
        <v>30.972677595628429</v>
      </c>
      <c r="M47" s="92">
        <v>7.0655737704918016</v>
      </c>
      <c r="N47" s="92">
        <v>33.021857923497272</v>
      </c>
      <c r="O47" s="92">
        <v>17.387978142076491</v>
      </c>
      <c r="P47" s="92">
        <v>0</v>
      </c>
      <c r="Q47" s="92">
        <v>0</v>
      </c>
      <c r="R47" s="92">
        <v>9.6147540983606543</v>
      </c>
      <c r="S47" s="92">
        <v>2.7049180327868858</v>
      </c>
      <c r="T47" s="92">
        <v>1.5027322404371586</v>
      </c>
      <c r="U47" s="92">
        <v>36.587431693989124</v>
      </c>
      <c r="V47" s="92">
        <v>41.016393442622899</v>
      </c>
      <c r="W47" s="93" t="s">
        <v>75</v>
      </c>
      <c r="X47" s="90" t="s">
        <v>52</v>
      </c>
      <c r="Y47" s="94">
        <v>45512</v>
      </c>
      <c r="Z47" s="90"/>
      <c r="AA47" s="90" t="s">
        <v>67</v>
      </c>
      <c r="AB47" s="90" t="s">
        <v>54</v>
      </c>
    </row>
    <row r="48" spans="1:28" ht="15.65" customHeight="1" x14ac:dyDescent="0.4">
      <c r="A48" s="90" t="s">
        <v>218</v>
      </c>
      <c r="B48" s="90" t="s">
        <v>219</v>
      </c>
      <c r="C48" s="90" t="s">
        <v>220</v>
      </c>
      <c r="D48" s="90" t="s">
        <v>221</v>
      </c>
      <c r="E48" s="91">
        <v>44024</v>
      </c>
      <c r="F48" s="90" t="s">
        <v>113</v>
      </c>
      <c r="G48" s="90" t="s">
        <v>89</v>
      </c>
      <c r="H48" s="90" t="s">
        <v>51</v>
      </c>
      <c r="I48" s="92">
        <v>59.279605263157897</v>
      </c>
      <c r="J48" s="92">
        <v>26.907103825136613</v>
      </c>
      <c r="K48" s="92">
        <v>10.786885245901642</v>
      </c>
      <c r="L48" s="92">
        <v>11.016393442622949</v>
      </c>
      <c r="M48" s="92">
        <v>4.1038251366120218</v>
      </c>
      <c r="N48" s="92">
        <v>24.562841530054634</v>
      </c>
      <c r="O48" s="92">
        <v>21.03551912568307</v>
      </c>
      <c r="P48" s="92">
        <v>1.5573770491803276</v>
      </c>
      <c r="Q48" s="92">
        <v>5.6584699453551908</v>
      </c>
      <c r="R48" s="92">
        <v>4.3770491803278686</v>
      </c>
      <c r="S48" s="92">
        <v>5.8797814207650267</v>
      </c>
      <c r="T48" s="92">
        <v>8.1147540983606543</v>
      </c>
      <c r="U48" s="92">
        <v>34.442622950819697</v>
      </c>
      <c r="V48" s="92">
        <v>34.486338797814199</v>
      </c>
      <c r="W48" s="93" t="s">
        <v>75</v>
      </c>
      <c r="X48" s="90" t="s">
        <v>52</v>
      </c>
      <c r="Y48" s="94">
        <v>45491</v>
      </c>
      <c r="Z48" s="90"/>
      <c r="AA48" s="90" t="s">
        <v>67</v>
      </c>
      <c r="AB48" s="90" t="s">
        <v>54</v>
      </c>
    </row>
    <row r="49" spans="1:28" ht="15.65" customHeight="1" x14ac:dyDescent="0.4">
      <c r="A49" s="90" t="s">
        <v>222</v>
      </c>
      <c r="B49" s="90" t="s">
        <v>223</v>
      </c>
      <c r="C49" s="90" t="s">
        <v>224</v>
      </c>
      <c r="D49" s="90" t="s">
        <v>58</v>
      </c>
      <c r="E49" s="91">
        <v>93250</v>
      </c>
      <c r="F49" s="90" t="s">
        <v>175</v>
      </c>
      <c r="G49" s="90" t="s">
        <v>60</v>
      </c>
      <c r="H49" s="90" t="s">
        <v>51</v>
      </c>
      <c r="I49" s="92">
        <v>74.288343558282193</v>
      </c>
      <c r="J49" s="92">
        <v>96.019125683060167</v>
      </c>
      <c r="K49" s="92">
        <v>41.560109289617436</v>
      </c>
      <c r="L49" s="92">
        <v>67.77868852459018</v>
      </c>
      <c r="M49" s="92">
        <v>141.16939890710395</v>
      </c>
      <c r="N49" s="92">
        <v>208.2295081967217</v>
      </c>
      <c r="O49" s="92">
        <v>137.95901639344257</v>
      </c>
      <c r="P49" s="92">
        <v>0.33879781420765026</v>
      </c>
      <c r="Q49" s="92">
        <v>0</v>
      </c>
      <c r="R49" s="92">
        <v>86.60928961748634</v>
      </c>
      <c r="S49" s="92">
        <v>8.9590163934426243</v>
      </c>
      <c r="T49" s="92">
        <v>7.9153005464480879</v>
      </c>
      <c r="U49" s="92">
        <v>243.04371584699467</v>
      </c>
      <c r="V49" s="92">
        <v>214.24316939890801</v>
      </c>
      <c r="W49" s="93">
        <v>560</v>
      </c>
      <c r="X49" s="90" t="s">
        <v>52</v>
      </c>
      <c r="Y49" s="94">
        <v>45505</v>
      </c>
      <c r="Z49" s="90"/>
      <c r="AA49" s="90" t="s">
        <v>53</v>
      </c>
      <c r="AB49" s="90" t="s">
        <v>54</v>
      </c>
    </row>
    <row r="50" spans="1:28" ht="17" x14ac:dyDescent="0.4">
      <c r="A50" s="90" t="s">
        <v>225</v>
      </c>
      <c r="B50" s="90" t="s">
        <v>226</v>
      </c>
      <c r="C50" s="90" t="s">
        <v>227</v>
      </c>
      <c r="D50" s="90" t="s">
        <v>98</v>
      </c>
      <c r="E50" s="91">
        <v>42754</v>
      </c>
      <c r="F50" s="90" t="s">
        <v>99</v>
      </c>
      <c r="G50" s="90" t="s">
        <v>89</v>
      </c>
      <c r="H50" s="90" t="s">
        <v>51</v>
      </c>
      <c r="I50" s="92">
        <v>1.6908396946564901</v>
      </c>
      <c r="J50" s="92">
        <v>0.12021857923497271</v>
      </c>
      <c r="K50" s="92">
        <v>0.14480874316939896</v>
      </c>
      <c r="L50" s="92">
        <v>0.43442622950819709</v>
      </c>
      <c r="M50" s="92">
        <v>0.51639344262295117</v>
      </c>
      <c r="N50" s="92">
        <v>1.0000000000000009</v>
      </c>
      <c r="O50" s="92">
        <v>0.17486338797814219</v>
      </c>
      <c r="P50" s="92">
        <v>2.185792349726776E-2</v>
      </c>
      <c r="Q50" s="92">
        <v>1.912568306010929E-2</v>
      </c>
      <c r="R50" s="92">
        <v>0.12021857923497269</v>
      </c>
      <c r="S50" s="92">
        <v>8.1967213114754103E-3</v>
      </c>
      <c r="T50" s="92">
        <v>0</v>
      </c>
      <c r="U50" s="92">
        <v>1.0874316939890707</v>
      </c>
      <c r="V50" s="92">
        <v>1.0792349726776</v>
      </c>
      <c r="W50" s="93" t="s">
        <v>75</v>
      </c>
      <c r="X50" s="90" t="s">
        <v>52</v>
      </c>
      <c r="Y50" s="94">
        <v>45526</v>
      </c>
      <c r="Z50" s="90"/>
      <c r="AA50" s="90" t="s">
        <v>67</v>
      </c>
      <c r="AB50" s="90" t="s">
        <v>54</v>
      </c>
    </row>
    <row r="51" spans="1:28" ht="17" x14ac:dyDescent="0.4">
      <c r="A51" s="90" t="s">
        <v>228</v>
      </c>
      <c r="B51" s="90" t="s">
        <v>229</v>
      </c>
      <c r="C51" s="90" t="s">
        <v>230</v>
      </c>
      <c r="D51" s="90" t="s">
        <v>231</v>
      </c>
      <c r="E51" s="91">
        <v>939</v>
      </c>
      <c r="F51" s="90" t="s">
        <v>84</v>
      </c>
      <c r="G51" s="90" t="s">
        <v>232</v>
      </c>
      <c r="H51" s="90" t="s">
        <v>51</v>
      </c>
      <c r="I51" s="92">
        <v>7.9227799227799203</v>
      </c>
      <c r="J51" s="92">
        <v>0.21584699453551914</v>
      </c>
      <c r="K51" s="92">
        <v>0.93169398907103862</v>
      </c>
      <c r="L51" s="92">
        <v>3.4125683060109253</v>
      </c>
      <c r="M51" s="92">
        <v>1.3907103825136613</v>
      </c>
      <c r="N51" s="92">
        <v>4.7486338797814174</v>
      </c>
      <c r="O51" s="92">
        <v>1.1857923497267759</v>
      </c>
      <c r="P51" s="92">
        <v>0</v>
      </c>
      <c r="Q51" s="92">
        <v>1.6393442622950821E-2</v>
      </c>
      <c r="R51" s="92">
        <v>2.4590163934426229E-2</v>
      </c>
      <c r="S51" s="92">
        <v>1.092896174863388E-2</v>
      </c>
      <c r="T51" s="92">
        <v>2.185792349726776E-2</v>
      </c>
      <c r="U51" s="92">
        <v>5.8934426229508166</v>
      </c>
      <c r="V51" s="92">
        <v>5.2841530054644803</v>
      </c>
      <c r="W51" s="93" t="s">
        <v>75</v>
      </c>
      <c r="X51" s="90" t="s">
        <v>176</v>
      </c>
      <c r="Y51" s="94">
        <v>45378</v>
      </c>
      <c r="Z51" s="90"/>
      <c r="AA51" s="90" t="s">
        <v>177</v>
      </c>
      <c r="AB51" s="90" t="s">
        <v>54</v>
      </c>
    </row>
    <row r="52" spans="1:28" ht="15.65" customHeight="1" x14ac:dyDescent="0.4">
      <c r="A52" s="90" t="s">
        <v>233</v>
      </c>
      <c r="B52" s="90" t="s">
        <v>234</v>
      </c>
      <c r="C52" s="90" t="s">
        <v>235</v>
      </c>
      <c r="D52" s="90" t="s">
        <v>48</v>
      </c>
      <c r="E52" s="91">
        <v>39520</v>
      </c>
      <c r="F52" s="90" t="s">
        <v>49</v>
      </c>
      <c r="G52" s="90" t="s">
        <v>66</v>
      </c>
      <c r="H52" s="90" t="s">
        <v>51</v>
      </c>
      <c r="I52" s="92">
        <v>2.4219380888290698</v>
      </c>
      <c r="J52" s="92">
        <v>4.8005464480874034</v>
      </c>
      <c r="K52" s="92">
        <v>2.243169398907094</v>
      </c>
      <c r="L52" s="92">
        <v>2.1775956284152911</v>
      </c>
      <c r="M52" s="92">
        <v>0.6967213114754105</v>
      </c>
      <c r="N52" s="92">
        <v>3.1038251366120071</v>
      </c>
      <c r="O52" s="92">
        <v>6.445355191256751</v>
      </c>
      <c r="P52" s="92">
        <v>7.3770491803278701E-2</v>
      </c>
      <c r="Q52" s="92">
        <v>0.29508196721311492</v>
      </c>
      <c r="R52" s="92">
        <v>5.7377049180327877E-2</v>
      </c>
      <c r="S52" s="92">
        <v>2.185792349726776E-2</v>
      </c>
      <c r="T52" s="92">
        <v>8.1967213114754103E-3</v>
      </c>
      <c r="U52" s="92">
        <v>9.8306010928960728</v>
      </c>
      <c r="V52" s="92">
        <v>6.3196721311474704</v>
      </c>
      <c r="W52" s="93" t="s">
        <v>75</v>
      </c>
      <c r="X52" s="90" t="s">
        <v>52</v>
      </c>
      <c r="Y52" s="94">
        <v>45421</v>
      </c>
      <c r="Z52" s="90"/>
      <c r="AA52" s="90" t="s">
        <v>67</v>
      </c>
      <c r="AB52" s="90" t="s">
        <v>236</v>
      </c>
    </row>
    <row r="53" spans="1:28" ht="17" x14ac:dyDescent="0.4">
      <c r="A53" s="90" t="s">
        <v>237</v>
      </c>
      <c r="B53" s="90" t="s">
        <v>238</v>
      </c>
      <c r="C53" s="90" t="s">
        <v>239</v>
      </c>
      <c r="D53" s="90" t="s">
        <v>240</v>
      </c>
      <c r="E53" s="91">
        <v>89015</v>
      </c>
      <c r="F53" s="90" t="s">
        <v>241</v>
      </c>
      <c r="G53" s="90" t="s">
        <v>89</v>
      </c>
      <c r="H53" s="90" t="s">
        <v>51</v>
      </c>
      <c r="I53" s="92">
        <v>36.406609195402297</v>
      </c>
      <c r="J53" s="92">
        <v>11.592896174863395</v>
      </c>
      <c r="K53" s="92">
        <v>18.844262295081961</v>
      </c>
      <c r="L53" s="92">
        <v>24.67759562841529</v>
      </c>
      <c r="M53" s="92">
        <v>13.415300546448085</v>
      </c>
      <c r="N53" s="92">
        <v>43.816939890710401</v>
      </c>
      <c r="O53" s="92">
        <v>11.631147540983607</v>
      </c>
      <c r="P53" s="92">
        <v>9.6284153005464486</v>
      </c>
      <c r="Q53" s="92">
        <v>3.4535519125683045</v>
      </c>
      <c r="R53" s="92">
        <v>21.300546448087424</v>
      </c>
      <c r="S53" s="92">
        <v>9.8169398907103798</v>
      </c>
      <c r="T53" s="92">
        <v>7.6666666666666634</v>
      </c>
      <c r="U53" s="92">
        <v>29.745901639344211</v>
      </c>
      <c r="V53" s="92">
        <v>61.300546448087502</v>
      </c>
      <c r="W53" s="93" t="s">
        <v>75</v>
      </c>
      <c r="X53" s="90" t="s">
        <v>52</v>
      </c>
      <c r="Y53" s="94">
        <v>45554</v>
      </c>
      <c r="Z53" s="90"/>
      <c r="AA53" s="90" t="s">
        <v>67</v>
      </c>
      <c r="AB53" s="90" t="s">
        <v>54</v>
      </c>
    </row>
    <row r="54" spans="1:28" ht="17" x14ac:dyDescent="0.4">
      <c r="A54" s="90" t="s">
        <v>242</v>
      </c>
      <c r="B54" s="90" t="s">
        <v>243</v>
      </c>
      <c r="C54" s="90" t="s">
        <v>244</v>
      </c>
      <c r="D54" s="90" t="s">
        <v>245</v>
      </c>
      <c r="E54" s="91">
        <v>96819</v>
      </c>
      <c r="F54" s="90" t="s">
        <v>175</v>
      </c>
      <c r="G54" s="90" t="s">
        <v>232</v>
      </c>
      <c r="H54" s="90" t="s">
        <v>51</v>
      </c>
      <c r="I54" s="92">
        <v>33.096256684491998</v>
      </c>
      <c r="J54" s="92">
        <v>1.3688524590163937</v>
      </c>
      <c r="K54" s="92">
        <v>7.0792349726775923</v>
      </c>
      <c r="L54" s="92">
        <v>4.4289617486338777</v>
      </c>
      <c r="M54" s="92">
        <v>7.1912568306010867</v>
      </c>
      <c r="N54" s="92">
        <v>12.275956284152993</v>
      </c>
      <c r="O54" s="92">
        <v>4.9371584699453539</v>
      </c>
      <c r="P54" s="92">
        <v>0.86338797814207657</v>
      </c>
      <c r="Q54" s="92">
        <v>1.9918032786885247</v>
      </c>
      <c r="R54" s="92">
        <v>10.193989071038244</v>
      </c>
      <c r="S54" s="92">
        <v>1.8825136612021853</v>
      </c>
      <c r="T54" s="92">
        <v>0.29234972677595628</v>
      </c>
      <c r="U54" s="92">
        <v>7.6994535519125664</v>
      </c>
      <c r="V54" s="92">
        <v>15.756830601092901</v>
      </c>
      <c r="W54" s="93" t="s">
        <v>75</v>
      </c>
      <c r="X54" s="90" t="s">
        <v>75</v>
      </c>
      <c r="Y54" s="94" t="s">
        <v>75</v>
      </c>
      <c r="Z54" s="90"/>
      <c r="AA54" s="90" t="s">
        <v>75</v>
      </c>
      <c r="AB54" s="90" t="s">
        <v>75</v>
      </c>
    </row>
    <row r="55" spans="1:28" ht="17" x14ac:dyDescent="0.4">
      <c r="A55" s="90" t="s">
        <v>246</v>
      </c>
      <c r="B55" s="90" t="s">
        <v>247</v>
      </c>
      <c r="C55" s="90" t="s">
        <v>248</v>
      </c>
      <c r="D55" s="90" t="s">
        <v>93</v>
      </c>
      <c r="E55" s="91">
        <v>77032</v>
      </c>
      <c r="F55" s="90" t="s">
        <v>249</v>
      </c>
      <c r="G55" s="90" t="s">
        <v>60</v>
      </c>
      <c r="H55" s="90" t="s">
        <v>51</v>
      </c>
      <c r="I55" s="92">
        <v>33.3509316770186</v>
      </c>
      <c r="J55" s="92">
        <v>766.11475409835919</v>
      </c>
      <c r="K55" s="92">
        <v>17.644808743169392</v>
      </c>
      <c r="L55" s="92">
        <v>1.9234972677595625</v>
      </c>
      <c r="M55" s="92">
        <v>0.57923497267759572</v>
      </c>
      <c r="N55" s="92">
        <v>11.046448087431699</v>
      </c>
      <c r="O55" s="92">
        <v>540.2513661202172</v>
      </c>
      <c r="P55" s="92">
        <v>0.7103825136612022</v>
      </c>
      <c r="Q55" s="92">
        <v>234.25409836065637</v>
      </c>
      <c r="R55" s="92">
        <v>0.71584699453551914</v>
      </c>
      <c r="S55" s="92">
        <v>2.9016393442622945</v>
      </c>
      <c r="T55" s="92">
        <v>2.8633879781420761</v>
      </c>
      <c r="U55" s="92">
        <v>779.78142076502547</v>
      </c>
      <c r="V55" s="92">
        <v>380.20491803279202</v>
      </c>
      <c r="W55" s="93">
        <v>750</v>
      </c>
      <c r="X55" s="90" t="s">
        <v>52</v>
      </c>
      <c r="Y55" s="94">
        <v>45519</v>
      </c>
      <c r="Z55" s="90"/>
      <c r="AA55" s="90" t="s">
        <v>53</v>
      </c>
      <c r="AB55" s="90" t="s">
        <v>54</v>
      </c>
    </row>
    <row r="56" spans="1:28" ht="15.65" customHeight="1" x14ac:dyDescent="0.4">
      <c r="A56" s="90" t="s">
        <v>250</v>
      </c>
      <c r="B56" s="90" t="s">
        <v>251</v>
      </c>
      <c r="C56" s="90" t="s">
        <v>252</v>
      </c>
      <c r="D56" s="90" t="s">
        <v>93</v>
      </c>
      <c r="E56" s="91">
        <v>77351</v>
      </c>
      <c r="F56" s="90" t="s">
        <v>249</v>
      </c>
      <c r="G56" s="90" t="s">
        <v>50</v>
      </c>
      <c r="H56" s="90" t="s">
        <v>74</v>
      </c>
      <c r="I56" s="92">
        <v>30.5070175438597</v>
      </c>
      <c r="J56" s="92">
        <v>702.39617486340831</v>
      </c>
      <c r="K56" s="92">
        <v>5.3907103825136575</v>
      </c>
      <c r="L56" s="92">
        <v>4.1857923497267757</v>
      </c>
      <c r="M56" s="92">
        <v>2.0081967213114753</v>
      </c>
      <c r="N56" s="92">
        <v>15.620218579234971</v>
      </c>
      <c r="O56" s="92">
        <v>698.36065573772373</v>
      </c>
      <c r="P56" s="92">
        <v>0</v>
      </c>
      <c r="Q56" s="92">
        <v>0</v>
      </c>
      <c r="R56" s="92">
        <v>1.057377049180328</v>
      </c>
      <c r="S56" s="92">
        <v>1.8770491803278688</v>
      </c>
      <c r="T56" s="92">
        <v>1.8715846994535519</v>
      </c>
      <c r="U56" s="92">
        <v>709.1748633879987</v>
      </c>
      <c r="V56" s="92">
        <v>303.34699453552503</v>
      </c>
      <c r="W56" s="93">
        <v>350</v>
      </c>
      <c r="X56" s="90" t="s">
        <v>52</v>
      </c>
      <c r="Y56" s="94">
        <v>45512</v>
      </c>
      <c r="Z56" s="90"/>
      <c r="AA56" s="90" t="s">
        <v>67</v>
      </c>
      <c r="AB56" s="90" t="s">
        <v>54</v>
      </c>
    </row>
    <row r="57" spans="1:28" ht="17" x14ac:dyDescent="0.4">
      <c r="A57" s="90" t="s">
        <v>253</v>
      </c>
      <c r="B57" s="90" t="s">
        <v>254</v>
      </c>
      <c r="C57" s="90" t="s">
        <v>255</v>
      </c>
      <c r="D57" s="90" t="s">
        <v>58</v>
      </c>
      <c r="E57" s="91">
        <v>92231</v>
      </c>
      <c r="F57" s="90" t="s">
        <v>256</v>
      </c>
      <c r="G57" s="90" t="s">
        <v>60</v>
      </c>
      <c r="H57" s="90" t="s">
        <v>51</v>
      </c>
      <c r="I57" s="92">
        <v>41.0242117117117</v>
      </c>
      <c r="J57" s="92">
        <v>572.01912568306068</v>
      </c>
      <c r="K57" s="92">
        <v>9.7103825136612105</v>
      </c>
      <c r="L57" s="92">
        <v>18.96448087431693</v>
      </c>
      <c r="M57" s="92">
        <v>25.17213114754097</v>
      </c>
      <c r="N57" s="92">
        <v>73.068306010928936</v>
      </c>
      <c r="O57" s="92">
        <v>534.30054644808956</v>
      </c>
      <c r="P57" s="92">
        <v>0.37158469945355199</v>
      </c>
      <c r="Q57" s="92">
        <v>18.125683060109278</v>
      </c>
      <c r="R57" s="92">
        <v>31.740437158469941</v>
      </c>
      <c r="S57" s="92">
        <v>9.9808743169398912</v>
      </c>
      <c r="T57" s="92">
        <v>10.972677595628415</v>
      </c>
      <c r="U57" s="92">
        <v>573.17213114754179</v>
      </c>
      <c r="V57" s="92">
        <v>309.882513661205</v>
      </c>
      <c r="W57" s="93">
        <v>640</v>
      </c>
      <c r="X57" s="90" t="s">
        <v>52</v>
      </c>
      <c r="Y57" s="94">
        <v>45498</v>
      </c>
      <c r="Z57" s="90"/>
      <c r="AA57" s="90" t="s">
        <v>53</v>
      </c>
      <c r="AB57" s="90" t="s">
        <v>54</v>
      </c>
    </row>
    <row r="58" spans="1:28" ht="15.65" customHeight="1" x14ac:dyDescent="0.4">
      <c r="A58" s="90" t="s">
        <v>257</v>
      </c>
      <c r="B58" s="90" t="s">
        <v>258</v>
      </c>
      <c r="C58" s="90" t="s">
        <v>259</v>
      </c>
      <c r="D58" s="90" t="s">
        <v>72</v>
      </c>
      <c r="E58" s="91">
        <v>71251</v>
      </c>
      <c r="F58" s="90" t="s">
        <v>49</v>
      </c>
      <c r="G58" s="90" t="s">
        <v>50</v>
      </c>
      <c r="H58" s="90" t="s">
        <v>51</v>
      </c>
      <c r="I58" s="92">
        <v>26.1132967496834</v>
      </c>
      <c r="J58" s="92">
        <v>790.58743169398349</v>
      </c>
      <c r="K58" s="92">
        <v>42.1448087431693</v>
      </c>
      <c r="L58" s="92">
        <v>4.5601092896174809</v>
      </c>
      <c r="M58" s="92">
        <v>3.6366120218579208</v>
      </c>
      <c r="N58" s="92">
        <v>30.030054644808704</v>
      </c>
      <c r="O58" s="92">
        <v>810.61475409835873</v>
      </c>
      <c r="P58" s="92">
        <v>1.3661202185792349E-2</v>
      </c>
      <c r="Q58" s="92">
        <v>0.27049180327868849</v>
      </c>
      <c r="R58" s="92">
        <v>3.2568306010928945</v>
      </c>
      <c r="S58" s="92">
        <v>4.7267759562841523</v>
      </c>
      <c r="T58" s="92">
        <v>12.226775956284152</v>
      </c>
      <c r="U58" s="92">
        <v>820.71857923496941</v>
      </c>
      <c r="V58" s="92">
        <v>634.98907103826105</v>
      </c>
      <c r="W58" s="93">
        <v>500</v>
      </c>
      <c r="X58" s="90" t="s">
        <v>52</v>
      </c>
      <c r="Y58" s="94">
        <v>45484</v>
      </c>
      <c r="Z58" s="90"/>
      <c r="AA58" s="90" t="s">
        <v>53</v>
      </c>
      <c r="AB58" s="90" t="s">
        <v>54</v>
      </c>
    </row>
    <row r="59" spans="1:28" ht="17" x14ac:dyDescent="0.4">
      <c r="A59" s="90" t="s">
        <v>260</v>
      </c>
      <c r="B59" s="90" t="s">
        <v>261</v>
      </c>
      <c r="C59" s="90" t="s">
        <v>262</v>
      </c>
      <c r="D59" s="90" t="s">
        <v>93</v>
      </c>
      <c r="E59" s="91">
        <v>77301</v>
      </c>
      <c r="F59" s="90" t="s">
        <v>249</v>
      </c>
      <c r="G59" s="90" t="s">
        <v>66</v>
      </c>
      <c r="H59" s="90" t="s">
        <v>51</v>
      </c>
      <c r="I59" s="92">
        <v>39.168366108278697</v>
      </c>
      <c r="J59" s="92">
        <v>808.21857923496395</v>
      </c>
      <c r="K59" s="92">
        <v>35.084699453551927</v>
      </c>
      <c r="L59" s="92">
        <v>4.1092896174863389</v>
      </c>
      <c r="M59" s="92">
        <v>1.762295081967213</v>
      </c>
      <c r="N59" s="92">
        <v>16.827868852459023</v>
      </c>
      <c r="O59" s="92">
        <v>832.34699453551127</v>
      </c>
      <c r="P59" s="92">
        <v>0</v>
      </c>
      <c r="Q59" s="92">
        <v>0</v>
      </c>
      <c r="R59" s="92">
        <v>1.2322404371584701</v>
      </c>
      <c r="S59" s="92">
        <v>1.6092896174863389</v>
      </c>
      <c r="T59" s="92">
        <v>2.6994535519125691</v>
      </c>
      <c r="U59" s="92">
        <v>843.63387978141338</v>
      </c>
      <c r="V59" s="92">
        <v>735.60928961749096</v>
      </c>
      <c r="W59" s="93" t="s">
        <v>75</v>
      </c>
      <c r="X59" s="90" t="s">
        <v>52</v>
      </c>
      <c r="Y59" s="94">
        <v>45470</v>
      </c>
      <c r="Z59" s="90"/>
      <c r="AA59" s="90" t="s">
        <v>67</v>
      </c>
      <c r="AB59" s="90" t="s">
        <v>54</v>
      </c>
    </row>
    <row r="60" spans="1:28" ht="15.65" customHeight="1" x14ac:dyDescent="0.4">
      <c r="A60" s="90" t="s">
        <v>263</v>
      </c>
      <c r="B60" s="90" t="s">
        <v>264</v>
      </c>
      <c r="C60" s="90" t="s">
        <v>265</v>
      </c>
      <c r="D60" s="90" t="s">
        <v>216</v>
      </c>
      <c r="E60" s="91">
        <v>56201</v>
      </c>
      <c r="F60" s="90" t="s">
        <v>217</v>
      </c>
      <c r="G60" s="90" t="s">
        <v>66</v>
      </c>
      <c r="H60" s="90" t="s">
        <v>51</v>
      </c>
      <c r="I60" s="92">
        <v>52.827637444279297</v>
      </c>
      <c r="J60" s="92">
        <v>12.008196721311471</v>
      </c>
      <c r="K60" s="92">
        <v>12.844262295081956</v>
      </c>
      <c r="L60" s="92">
        <v>63.882513661202154</v>
      </c>
      <c r="M60" s="92">
        <v>19.161202185792344</v>
      </c>
      <c r="N60" s="92">
        <v>61.688524590163929</v>
      </c>
      <c r="O60" s="92">
        <v>33.55191256830598</v>
      </c>
      <c r="P60" s="92">
        <v>7.9043715846994518</v>
      </c>
      <c r="Q60" s="92">
        <v>4.7513661202185791</v>
      </c>
      <c r="R60" s="92">
        <v>22.650273224043712</v>
      </c>
      <c r="S60" s="92">
        <v>4.666666666666667</v>
      </c>
      <c r="T60" s="92">
        <v>8.4043715846994509</v>
      </c>
      <c r="U60" s="92">
        <v>72.174863387978149</v>
      </c>
      <c r="V60" s="92">
        <v>96.155737704918195</v>
      </c>
      <c r="W60" s="93" t="s">
        <v>75</v>
      </c>
      <c r="X60" s="90" t="s">
        <v>52</v>
      </c>
      <c r="Y60" s="94">
        <v>45533</v>
      </c>
      <c r="Z60" s="90"/>
      <c r="AA60" s="90" t="s">
        <v>67</v>
      </c>
      <c r="AB60" s="90" t="s">
        <v>68</v>
      </c>
    </row>
    <row r="61" spans="1:28" ht="17" x14ac:dyDescent="0.4">
      <c r="A61" s="90" t="s">
        <v>266</v>
      </c>
      <c r="B61" s="90" t="s">
        <v>267</v>
      </c>
      <c r="C61" s="90" t="s">
        <v>268</v>
      </c>
      <c r="D61" s="90" t="s">
        <v>93</v>
      </c>
      <c r="E61" s="91">
        <v>78118</v>
      </c>
      <c r="F61" s="90" t="s">
        <v>269</v>
      </c>
      <c r="G61" s="90" t="s">
        <v>89</v>
      </c>
      <c r="H61" s="90" t="s">
        <v>51</v>
      </c>
      <c r="I61" s="92">
        <v>2.2462311557788901</v>
      </c>
      <c r="J61" s="92">
        <v>0.76502732240437177</v>
      </c>
      <c r="K61" s="92">
        <v>0.11748633879781427</v>
      </c>
      <c r="L61" s="92">
        <v>0.26502732240437171</v>
      </c>
      <c r="M61" s="92">
        <v>6.2841530054644809E-2</v>
      </c>
      <c r="N61" s="92">
        <v>0.23497267759562859</v>
      </c>
      <c r="O61" s="92">
        <v>0.96174863387978182</v>
      </c>
      <c r="P61" s="92">
        <v>1.3661202185792349E-2</v>
      </c>
      <c r="Q61" s="92">
        <v>0</v>
      </c>
      <c r="R61" s="92">
        <v>2.4590163934426229E-2</v>
      </c>
      <c r="S61" s="92">
        <v>2.7322404371584699E-2</v>
      </c>
      <c r="T61" s="92">
        <v>2.4590163934426229E-2</v>
      </c>
      <c r="U61" s="92">
        <v>1.1338797814207657</v>
      </c>
      <c r="V61" s="92">
        <v>0.94535519125683098</v>
      </c>
      <c r="W61" s="93" t="s">
        <v>75</v>
      </c>
      <c r="X61" s="90" t="s">
        <v>176</v>
      </c>
      <c r="Y61" s="94">
        <v>45460</v>
      </c>
      <c r="Z61" s="90"/>
      <c r="AA61" s="90" t="s">
        <v>177</v>
      </c>
      <c r="AB61" s="90" t="s">
        <v>68</v>
      </c>
    </row>
    <row r="62" spans="1:28" ht="15.75" customHeight="1" x14ac:dyDescent="0.4">
      <c r="A62" s="90" t="s">
        <v>270</v>
      </c>
      <c r="B62" s="90" t="s">
        <v>271</v>
      </c>
      <c r="C62" s="90" t="s">
        <v>268</v>
      </c>
      <c r="D62" s="90" t="s">
        <v>93</v>
      </c>
      <c r="E62" s="91">
        <v>78118</v>
      </c>
      <c r="F62" s="90" t="s">
        <v>269</v>
      </c>
      <c r="G62" s="90" t="s">
        <v>50</v>
      </c>
      <c r="H62" s="90" t="s">
        <v>51</v>
      </c>
      <c r="I62" s="92">
        <v>41.598373157091999</v>
      </c>
      <c r="J62" s="92">
        <v>1118.4453551912704</v>
      </c>
      <c r="K62" s="92">
        <v>9.5300546448087395</v>
      </c>
      <c r="L62" s="92">
        <v>0.96174863387978149</v>
      </c>
      <c r="M62" s="92">
        <v>1.3661202185792349E-2</v>
      </c>
      <c r="N62" s="92">
        <v>23.833333333333325</v>
      </c>
      <c r="O62" s="92">
        <v>1010.7868852459183</v>
      </c>
      <c r="P62" s="92">
        <v>1.4535519125683063</v>
      </c>
      <c r="Q62" s="92">
        <v>92.87704918032793</v>
      </c>
      <c r="R62" s="92">
        <v>0.58196721311475408</v>
      </c>
      <c r="S62" s="92">
        <v>2.4262295081967209</v>
      </c>
      <c r="T62" s="92">
        <v>14.521857923497269</v>
      </c>
      <c r="U62" s="92">
        <v>1111.4207650273352</v>
      </c>
      <c r="V62" s="92">
        <v>731.22950819672701</v>
      </c>
      <c r="W62" s="93">
        <v>928</v>
      </c>
      <c r="X62" s="90" t="s">
        <v>52</v>
      </c>
      <c r="Y62" s="94">
        <v>45554</v>
      </c>
      <c r="Z62" s="90"/>
      <c r="AA62" s="90" t="s">
        <v>53</v>
      </c>
      <c r="AB62" s="90" t="s">
        <v>68</v>
      </c>
    </row>
    <row r="63" spans="1:28" ht="15.65" customHeight="1" x14ac:dyDescent="0.4">
      <c r="A63" s="90" t="s">
        <v>272</v>
      </c>
      <c r="B63" s="90" t="s">
        <v>273</v>
      </c>
      <c r="C63" s="90" t="s">
        <v>274</v>
      </c>
      <c r="D63" s="90" t="s">
        <v>275</v>
      </c>
      <c r="E63" s="91">
        <v>74647</v>
      </c>
      <c r="F63" s="90" t="s">
        <v>99</v>
      </c>
      <c r="G63" s="90" t="s">
        <v>66</v>
      </c>
      <c r="H63" s="90" t="s">
        <v>51</v>
      </c>
      <c r="I63" s="92">
        <v>39.037037037037003</v>
      </c>
      <c r="J63" s="92">
        <v>34.002732240437169</v>
      </c>
      <c r="K63" s="92">
        <v>15.693989071038255</v>
      </c>
      <c r="L63" s="92">
        <v>21.568306010928964</v>
      </c>
      <c r="M63" s="92">
        <v>15.196721311475402</v>
      </c>
      <c r="N63" s="92">
        <v>46.030054644808736</v>
      </c>
      <c r="O63" s="92">
        <v>34.398907103825159</v>
      </c>
      <c r="P63" s="92">
        <v>1.1366120218579234</v>
      </c>
      <c r="Q63" s="92">
        <v>4.8961748633879756</v>
      </c>
      <c r="R63" s="92">
        <v>16.273224043715846</v>
      </c>
      <c r="S63" s="92">
        <v>5.4289617486338813</v>
      </c>
      <c r="T63" s="92">
        <v>7.2923497267759574</v>
      </c>
      <c r="U63" s="92">
        <v>57.467213114754074</v>
      </c>
      <c r="V63" s="92">
        <v>75.937158469945203</v>
      </c>
      <c r="W63" s="93" t="s">
        <v>75</v>
      </c>
      <c r="X63" s="90" t="s">
        <v>52</v>
      </c>
      <c r="Y63" s="94">
        <v>45510</v>
      </c>
      <c r="Z63" s="90"/>
      <c r="AA63" s="90" t="s">
        <v>67</v>
      </c>
      <c r="AB63" s="90" t="s">
        <v>54</v>
      </c>
    </row>
    <row r="64" spans="1:28" ht="17" x14ac:dyDescent="0.4">
      <c r="A64" s="90" t="s">
        <v>276</v>
      </c>
      <c r="B64" s="90" t="s">
        <v>277</v>
      </c>
      <c r="C64" s="90" t="s">
        <v>278</v>
      </c>
      <c r="D64" s="90" t="s">
        <v>279</v>
      </c>
      <c r="E64" s="91">
        <v>37918</v>
      </c>
      <c r="F64" s="90" t="s">
        <v>49</v>
      </c>
      <c r="G64" s="90" t="s">
        <v>89</v>
      </c>
      <c r="H64" s="90" t="s">
        <v>51</v>
      </c>
      <c r="I64" s="92">
        <v>1.79588607594937</v>
      </c>
      <c r="J64" s="92">
        <v>0.67759562841530119</v>
      </c>
      <c r="K64" s="92">
        <v>0.99180327868852558</v>
      </c>
      <c r="L64" s="92">
        <v>0.90163934426229597</v>
      </c>
      <c r="M64" s="92">
        <v>0.52732240437158517</v>
      </c>
      <c r="N64" s="92">
        <v>2.1038251366120058</v>
      </c>
      <c r="O64" s="92">
        <v>0.89344262295082055</v>
      </c>
      <c r="P64" s="92">
        <v>1.912568306010929E-2</v>
      </c>
      <c r="Q64" s="92">
        <v>8.1967213114754106E-2</v>
      </c>
      <c r="R64" s="92">
        <v>0</v>
      </c>
      <c r="S64" s="92">
        <v>5.4644808743169399E-3</v>
      </c>
      <c r="T64" s="92">
        <v>1.912568306010929E-2</v>
      </c>
      <c r="U64" s="92">
        <v>3.0737704918032556</v>
      </c>
      <c r="V64" s="92">
        <v>2.5874316939890498</v>
      </c>
      <c r="W64" s="93" t="s">
        <v>75</v>
      </c>
      <c r="X64" s="90" t="s">
        <v>176</v>
      </c>
      <c r="Y64" s="94">
        <v>45559</v>
      </c>
      <c r="Z64" s="90"/>
      <c r="AA64" s="90" t="s">
        <v>67</v>
      </c>
      <c r="AB64" s="90" t="s">
        <v>280</v>
      </c>
    </row>
    <row r="65" spans="1:28" ht="15.65" customHeight="1" x14ac:dyDescent="0.4">
      <c r="A65" s="90" t="s">
        <v>281</v>
      </c>
      <c r="B65" s="90" t="s">
        <v>282</v>
      </c>
      <c r="C65" s="90" t="s">
        <v>283</v>
      </c>
      <c r="D65" s="90" t="s">
        <v>83</v>
      </c>
      <c r="E65" s="91">
        <v>33194</v>
      </c>
      <c r="F65" s="90" t="s">
        <v>84</v>
      </c>
      <c r="G65" s="90" t="s">
        <v>108</v>
      </c>
      <c r="H65" s="90" t="s">
        <v>74</v>
      </c>
      <c r="I65" s="92">
        <v>37.797495527728103</v>
      </c>
      <c r="J65" s="92">
        <v>16.934426229508183</v>
      </c>
      <c r="K65" s="92">
        <v>7.6147540983606534</v>
      </c>
      <c r="L65" s="92">
        <v>242.92896174863424</v>
      </c>
      <c r="M65" s="92">
        <v>315.09289617486399</v>
      </c>
      <c r="N65" s="92">
        <v>392.74316939891014</v>
      </c>
      <c r="O65" s="92">
        <v>189.29508196721284</v>
      </c>
      <c r="P65" s="92">
        <v>0.53278688524590168</v>
      </c>
      <c r="Q65" s="92">
        <v>0</v>
      </c>
      <c r="R65" s="92">
        <v>108.30601092896174</v>
      </c>
      <c r="S65" s="92">
        <v>29.64754098360654</v>
      </c>
      <c r="T65" s="92">
        <v>17.475409836065563</v>
      </c>
      <c r="U65" s="92">
        <v>427.14207650273624</v>
      </c>
      <c r="V65" s="92">
        <v>431.52732240437598</v>
      </c>
      <c r="W65" s="93">
        <v>450</v>
      </c>
      <c r="X65" s="90" t="s">
        <v>52</v>
      </c>
      <c r="Y65" s="94">
        <v>45547</v>
      </c>
      <c r="Z65" s="90"/>
      <c r="AA65" s="90" t="s">
        <v>53</v>
      </c>
      <c r="AB65" s="90" t="s">
        <v>68</v>
      </c>
    </row>
    <row r="66" spans="1:28" ht="15.65" customHeight="1" x14ac:dyDescent="0.4">
      <c r="A66" s="90" t="s">
        <v>284</v>
      </c>
      <c r="B66" s="90" t="s">
        <v>285</v>
      </c>
      <c r="C66" s="90" t="s">
        <v>286</v>
      </c>
      <c r="D66" s="90" t="s">
        <v>93</v>
      </c>
      <c r="E66" s="91">
        <v>78041</v>
      </c>
      <c r="F66" s="90" t="s">
        <v>154</v>
      </c>
      <c r="G66" s="90" t="s">
        <v>50</v>
      </c>
      <c r="H66" s="90" t="s">
        <v>51</v>
      </c>
      <c r="I66" s="92">
        <v>26.310634328358201</v>
      </c>
      <c r="J66" s="92">
        <v>282.32786885246264</v>
      </c>
      <c r="K66" s="92">
        <v>5.3961748633879765</v>
      </c>
      <c r="L66" s="92">
        <v>4.718579234972677</v>
      </c>
      <c r="M66" s="92">
        <v>11.092896174863384</v>
      </c>
      <c r="N66" s="92">
        <v>2.0382513661202171</v>
      </c>
      <c r="O66" s="92">
        <v>27.65573770491795</v>
      </c>
      <c r="P66" s="92">
        <v>14.964480874316937</v>
      </c>
      <c r="Q66" s="92">
        <v>258.87704918032978</v>
      </c>
      <c r="R66" s="92">
        <v>6.0846994535519148</v>
      </c>
      <c r="S66" s="92">
        <v>3.2704918032786887</v>
      </c>
      <c r="T66" s="92">
        <v>5.5245901639344241</v>
      </c>
      <c r="U66" s="92">
        <v>288.65573770492199</v>
      </c>
      <c r="V66" s="92">
        <v>221.93989071038499</v>
      </c>
      <c r="W66" s="93" t="s">
        <v>75</v>
      </c>
      <c r="X66" s="90" t="s">
        <v>52</v>
      </c>
      <c r="Y66" s="94">
        <v>45547</v>
      </c>
      <c r="Z66" s="90"/>
      <c r="AA66" s="90" t="s">
        <v>67</v>
      </c>
      <c r="AB66" s="90" t="s">
        <v>68</v>
      </c>
    </row>
    <row r="67" spans="1:28" ht="15.65" customHeight="1" x14ac:dyDescent="0.4">
      <c r="A67" s="90" t="s">
        <v>287</v>
      </c>
      <c r="B67" s="90" t="s">
        <v>288</v>
      </c>
      <c r="C67" s="90" t="s">
        <v>203</v>
      </c>
      <c r="D67" s="90" t="s">
        <v>289</v>
      </c>
      <c r="E67" s="91">
        <v>29072</v>
      </c>
      <c r="F67" s="90" t="s">
        <v>65</v>
      </c>
      <c r="G67" s="90" t="s">
        <v>89</v>
      </c>
      <c r="H67" s="90" t="s">
        <v>51</v>
      </c>
      <c r="I67" s="92">
        <v>1.6819338422391901</v>
      </c>
      <c r="J67" s="92">
        <v>0.17759562841530066</v>
      </c>
      <c r="K67" s="92">
        <v>1.1338797814207637</v>
      </c>
      <c r="L67" s="92">
        <v>0.34699453551912596</v>
      </c>
      <c r="M67" s="92">
        <v>0.1502732240437159</v>
      </c>
      <c r="N67" s="92">
        <v>1.1475409836065558</v>
      </c>
      <c r="O67" s="92">
        <v>0.5655737704918038</v>
      </c>
      <c r="P67" s="92">
        <v>4.0983606557377053E-2</v>
      </c>
      <c r="Q67" s="92">
        <v>5.4644808743169404E-2</v>
      </c>
      <c r="R67" s="92">
        <v>8.1967213114754103E-3</v>
      </c>
      <c r="S67" s="92">
        <v>0</v>
      </c>
      <c r="T67" s="92">
        <v>2.7322404371584699E-3</v>
      </c>
      <c r="U67" s="92">
        <v>1.7978142076502603</v>
      </c>
      <c r="V67" s="92">
        <v>1.32240437158469</v>
      </c>
      <c r="W67" s="93" t="s">
        <v>75</v>
      </c>
      <c r="X67" s="90" t="s">
        <v>52</v>
      </c>
      <c r="Y67" s="94">
        <v>45512</v>
      </c>
      <c r="Z67" s="90"/>
      <c r="AA67" s="90" t="s">
        <v>67</v>
      </c>
      <c r="AB67" s="90" t="s">
        <v>54</v>
      </c>
    </row>
    <row r="68" spans="1:28" ht="15.65" customHeight="1" x14ac:dyDescent="0.4">
      <c r="A68" s="90" t="s">
        <v>290</v>
      </c>
      <c r="B68" s="90" t="s">
        <v>291</v>
      </c>
      <c r="C68" s="90" t="s">
        <v>292</v>
      </c>
      <c r="D68" s="90" t="s">
        <v>93</v>
      </c>
      <c r="E68" s="91">
        <v>76642</v>
      </c>
      <c r="F68" s="90" t="s">
        <v>249</v>
      </c>
      <c r="G68" s="90" t="s">
        <v>89</v>
      </c>
      <c r="H68" s="90" t="s">
        <v>74</v>
      </c>
      <c r="I68" s="92">
        <v>31.650485436893199</v>
      </c>
      <c r="J68" s="92">
        <v>40.524590163934434</v>
      </c>
      <c r="K68" s="92">
        <v>1.3770491803278682</v>
      </c>
      <c r="L68" s="92">
        <v>1.4071038251366099</v>
      </c>
      <c r="M68" s="92">
        <v>0.80327868852459061</v>
      </c>
      <c r="N68" s="92">
        <v>2.4808743169398833</v>
      </c>
      <c r="O68" s="92">
        <v>41.631147540983626</v>
      </c>
      <c r="P68" s="92">
        <v>0</v>
      </c>
      <c r="Q68" s="92">
        <v>0</v>
      </c>
      <c r="R68" s="92">
        <v>0.19125683060109291</v>
      </c>
      <c r="S68" s="92">
        <v>5.7377049180327877E-2</v>
      </c>
      <c r="T68" s="92">
        <v>8.1967213114754103E-3</v>
      </c>
      <c r="U68" s="92">
        <v>43.855191256830594</v>
      </c>
      <c r="V68" s="92">
        <v>40.095628415300602</v>
      </c>
      <c r="W68" s="93" t="s">
        <v>75</v>
      </c>
      <c r="X68" s="90" t="s">
        <v>52</v>
      </c>
      <c r="Y68" s="94">
        <v>45561</v>
      </c>
      <c r="Z68" s="90"/>
      <c r="AA68" s="90" t="s">
        <v>67</v>
      </c>
      <c r="AB68" s="90" t="s">
        <v>68</v>
      </c>
    </row>
    <row r="69" spans="1:28" ht="17" x14ac:dyDescent="0.4">
      <c r="A69" s="90" t="s">
        <v>293</v>
      </c>
      <c r="B69" s="90" t="s">
        <v>294</v>
      </c>
      <c r="C69" s="90" t="s">
        <v>295</v>
      </c>
      <c r="D69" s="90" t="s">
        <v>58</v>
      </c>
      <c r="E69" s="91">
        <v>93301</v>
      </c>
      <c r="F69" s="90" t="s">
        <v>175</v>
      </c>
      <c r="G69" s="90" t="s">
        <v>60</v>
      </c>
      <c r="H69" s="90" t="s">
        <v>51</v>
      </c>
      <c r="I69" s="92">
        <v>196.36046511627899</v>
      </c>
      <c r="J69" s="92">
        <v>0.27049180327868855</v>
      </c>
      <c r="K69" s="92">
        <v>0.95628415300546432</v>
      </c>
      <c r="L69" s="92">
        <v>14.431693989071039</v>
      </c>
      <c r="M69" s="92">
        <v>32.191256830601091</v>
      </c>
      <c r="N69" s="92">
        <v>47.849726775956263</v>
      </c>
      <c r="O69" s="92">
        <v>0</v>
      </c>
      <c r="P69" s="92">
        <v>0</v>
      </c>
      <c r="Q69" s="92">
        <v>0</v>
      </c>
      <c r="R69" s="92">
        <v>29.169398907103819</v>
      </c>
      <c r="S69" s="92">
        <v>1.8688524590163933</v>
      </c>
      <c r="T69" s="92">
        <v>0</v>
      </c>
      <c r="U69" s="92">
        <v>16.811475409836074</v>
      </c>
      <c r="V69" s="92">
        <v>39.3715846994535</v>
      </c>
      <c r="W69" s="93">
        <v>320</v>
      </c>
      <c r="X69" s="90" t="s">
        <v>52</v>
      </c>
      <c r="Y69" s="94">
        <v>45456</v>
      </c>
      <c r="Z69" s="90"/>
      <c r="AA69" s="90" t="s">
        <v>53</v>
      </c>
      <c r="AB69" s="90" t="s">
        <v>54</v>
      </c>
    </row>
    <row r="70" spans="1:28" ht="17" x14ac:dyDescent="0.4">
      <c r="A70" s="90" t="s">
        <v>296</v>
      </c>
      <c r="B70" s="90" t="s">
        <v>297</v>
      </c>
      <c r="C70" s="90" t="s">
        <v>298</v>
      </c>
      <c r="D70" s="90" t="s">
        <v>112</v>
      </c>
      <c r="E70" s="91">
        <v>48161</v>
      </c>
      <c r="F70" s="90" t="s">
        <v>113</v>
      </c>
      <c r="G70" s="90" t="s">
        <v>66</v>
      </c>
      <c r="H70" s="90" t="s">
        <v>74</v>
      </c>
      <c r="I70" s="92">
        <v>67.872146118721503</v>
      </c>
      <c r="J70" s="92">
        <v>34.142076502732216</v>
      </c>
      <c r="K70" s="92">
        <v>1.6229508196721307</v>
      </c>
      <c r="L70" s="92">
        <v>1.2622950819672132</v>
      </c>
      <c r="M70" s="92">
        <v>0.48633879781420764</v>
      </c>
      <c r="N70" s="92">
        <v>2.6994535519125686</v>
      </c>
      <c r="O70" s="92">
        <v>34.704918032786857</v>
      </c>
      <c r="P70" s="92">
        <v>0.10928961748633879</v>
      </c>
      <c r="Q70" s="92">
        <v>0</v>
      </c>
      <c r="R70" s="92">
        <v>2.4590163934426229E-2</v>
      </c>
      <c r="S70" s="92">
        <v>0</v>
      </c>
      <c r="T70" s="92">
        <v>0.45355191256830596</v>
      </c>
      <c r="U70" s="92">
        <v>37.035519125683031</v>
      </c>
      <c r="V70" s="92">
        <v>26.2650273224044</v>
      </c>
      <c r="W70" s="93" t="s">
        <v>75</v>
      </c>
      <c r="X70" s="90" t="s">
        <v>52</v>
      </c>
      <c r="Y70" s="94">
        <v>45547</v>
      </c>
      <c r="Z70" s="90"/>
      <c r="AA70" s="90" t="s">
        <v>67</v>
      </c>
      <c r="AB70" s="90" t="s">
        <v>68</v>
      </c>
    </row>
    <row r="71" spans="1:28" ht="15.65" customHeight="1" x14ac:dyDescent="0.4">
      <c r="A71" s="90" t="s">
        <v>299</v>
      </c>
      <c r="B71" s="90" t="s">
        <v>300</v>
      </c>
      <c r="C71" s="90" t="s">
        <v>262</v>
      </c>
      <c r="D71" s="90" t="s">
        <v>93</v>
      </c>
      <c r="E71" s="91">
        <v>77301</v>
      </c>
      <c r="F71" s="90" t="s">
        <v>249</v>
      </c>
      <c r="G71" s="90" t="s">
        <v>60</v>
      </c>
      <c r="H71" s="90" t="s">
        <v>51</v>
      </c>
      <c r="I71" s="92">
        <v>39.124840263442401</v>
      </c>
      <c r="J71" s="92">
        <v>268.83879781420825</v>
      </c>
      <c r="K71" s="92">
        <v>462.70765027322688</v>
      </c>
      <c r="L71" s="92">
        <v>279.34153005464606</v>
      </c>
      <c r="M71" s="92">
        <v>159.20765027322457</v>
      </c>
      <c r="N71" s="92">
        <v>615.35519125683686</v>
      </c>
      <c r="O71" s="92">
        <v>448.99453551912939</v>
      </c>
      <c r="P71" s="92">
        <v>44.502732240437133</v>
      </c>
      <c r="Q71" s="92">
        <v>61.243169398907071</v>
      </c>
      <c r="R71" s="92">
        <v>238.6338797814214</v>
      </c>
      <c r="S71" s="92">
        <v>128.34699453551931</v>
      </c>
      <c r="T71" s="92">
        <v>100.81147540983616</v>
      </c>
      <c r="U71" s="92">
        <v>702.30327868852521</v>
      </c>
      <c r="V71" s="92">
        <v>870.14480874317496</v>
      </c>
      <c r="W71" s="93">
        <v>750</v>
      </c>
      <c r="X71" s="90" t="s">
        <v>52</v>
      </c>
      <c r="Y71" s="94">
        <v>45428</v>
      </c>
      <c r="Z71" s="90"/>
      <c r="AA71" s="90" t="s">
        <v>53</v>
      </c>
      <c r="AB71" s="90" t="s">
        <v>54</v>
      </c>
    </row>
    <row r="72" spans="1:28" ht="17" x14ac:dyDescent="0.4">
      <c r="A72" s="90" t="s">
        <v>301</v>
      </c>
      <c r="B72" s="90" t="s">
        <v>302</v>
      </c>
      <c r="C72" s="90" t="s">
        <v>303</v>
      </c>
      <c r="D72" s="90" t="s">
        <v>146</v>
      </c>
      <c r="E72" s="91">
        <v>16866</v>
      </c>
      <c r="F72" s="90" t="s">
        <v>147</v>
      </c>
      <c r="G72" s="90" t="s">
        <v>50</v>
      </c>
      <c r="H72" s="90" t="s">
        <v>51</v>
      </c>
      <c r="I72" s="92">
        <v>82.393829787233997</v>
      </c>
      <c r="J72" s="92">
        <v>202.60655737704911</v>
      </c>
      <c r="K72" s="92">
        <v>75.308743169398895</v>
      </c>
      <c r="L72" s="92">
        <v>541.46994535519161</v>
      </c>
      <c r="M72" s="92">
        <v>416.15027322404342</v>
      </c>
      <c r="N72" s="92">
        <v>701.92349726775922</v>
      </c>
      <c r="O72" s="92">
        <v>485.33606557377146</v>
      </c>
      <c r="P72" s="92">
        <v>29.316939890710373</v>
      </c>
      <c r="Q72" s="92">
        <v>18.959016393442614</v>
      </c>
      <c r="R72" s="92">
        <v>250.3497267759569</v>
      </c>
      <c r="S72" s="92">
        <v>69.284153005464418</v>
      </c>
      <c r="T72" s="92">
        <v>74.270491803278702</v>
      </c>
      <c r="U72" s="92">
        <v>841.63114754098422</v>
      </c>
      <c r="V72" s="92">
        <v>831.85519125683004</v>
      </c>
      <c r="W72" s="93">
        <v>800</v>
      </c>
      <c r="X72" s="90" t="s">
        <v>52</v>
      </c>
      <c r="Y72" s="94">
        <v>45505</v>
      </c>
      <c r="Z72" s="90"/>
      <c r="AA72" s="90" t="s">
        <v>53</v>
      </c>
      <c r="AB72" s="90" t="s">
        <v>54</v>
      </c>
    </row>
    <row r="73" spans="1:28" ht="17" x14ac:dyDescent="0.4">
      <c r="A73" s="90" t="s">
        <v>304</v>
      </c>
      <c r="B73" s="90" t="s">
        <v>305</v>
      </c>
      <c r="C73" s="90" t="s">
        <v>306</v>
      </c>
      <c r="D73" s="90" t="s">
        <v>240</v>
      </c>
      <c r="E73" s="91">
        <v>89060</v>
      </c>
      <c r="F73" s="90" t="s">
        <v>241</v>
      </c>
      <c r="G73" s="90" t="s">
        <v>307</v>
      </c>
      <c r="H73" s="90" t="s">
        <v>51</v>
      </c>
      <c r="I73" s="92">
        <v>42.741553052756402</v>
      </c>
      <c r="J73" s="92">
        <v>82.01366120218583</v>
      </c>
      <c r="K73" s="92">
        <v>48.409836065573792</v>
      </c>
      <c r="L73" s="92">
        <v>43.527322404371546</v>
      </c>
      <c r="M73" s="92">
        <v>41.617486338797782</v>
      </c>
      <c r="N73" s="92">
        <v>123.7868852459016</v>
      </c>
      <c r="O73" s="92">
        <v>91.554644808743205</v>
      </c>
      <c r="P73" s="92">
        <v>0.18852459016393441</v>
      </c>
      <c r="Q73" s="92">
        <v>3.825136612021858E-2</v>
      </c>
      <c r="R73" s="92">
        <v>48.819672131147534</v>
      </c>
      <c r="S73" s="92">
        <v>19.896174863387976</v>
      </c>
      <c r="T73" s="92">
        <v>16.139344262295083</v>
      </c>
      <c r="U73" s="92">
        <v>130.71311475409846</v>
      </c>
      <c r="V73" s="92">
        <v>178.75956284153099</v>
      </c>
      <c r="W73" s="93" t="s">
        <v>75</v>
      </c>
      <c r="X73" s="90" t="s">
        <v>52</v>
      </c>
      <c r="Y73" s="94">
        <v>45554</v>
      </c>
      <c r="Z73" s="90"/>
      <c r="AA73" s="90" t="s">
        <v>67</v>
      </c>
      <c r="AB73" s="90" t="s">
        <v>54</v>
      </c>
    </row>
    <row r="74" spans="1:28" ht="15.65" customHeight="1" x14ac:dyDescent="0.4">
      <c r="A74" s="90" t="s">
        <v>308</v>
      </c>
      <c r="B74" s="90" t="s">
        <v>309</v>
      </c>
      <c r="C74" s="90" t="s">
        <v>310</v>
      </c>
      <c r="D74" s="90" t="s">
        <v>311</v>
      </c>
      <c r="E74" s="91">
        <v>98421</v>
      </c>
      <c r="F74" s="90" t="s">
        <v>312</v>
      </c>
      <c r="G74" s="90" t="s">
        <v>60</v>
      </c>
      <c r="H74" s="90" t="s">
        <v>51</v>
      </c>
      <c r="I74" s="92">
        <v>73.119381620383606</v>
      </c>
      <c r="J74" s="92">
        <v>414.05191256830733</v>
      </c>
      <c r="K74" s="92">
        <v>63.355191256830594</v>
      </c>
      <c r="L74" s="92">
        <v>116.07377049180324</v>
      </c>
      <c r="M74" s="92">
        <v>125.83060109289619</v>
      </c>
      <c r="N74" s="92">
        <v>254.60655737704946</v>
      </c>
      <c r="O74" s="92">
        <v>356.18306010929069</v>
      </c>
      <c r="P74" s="92">
        <v>37.281420765027299</v>
      </c>
      <c r="Q74" s="92">
        <v>71.240437158469987</v>
      </c>
      <c r="R74" s="92">
        <v>120.28688524590173</v>
      </c>
      <c r="S74" s="92">
        <v>24.491803278688526</v>
      </c>
      <c r="T74" s="92">
        <v>8.1338797814207648</v>
      </c>
      <c r="U74" s="92">
        <v>566.39890710382895</v>
      </c>
      <c r="V74" s="92">
        <v>588.22950819672496</v>
      </c>
      <c r="W74" s="93">
        <v>1181</v>
      </c>
      <c r="X74" s="90" t="s">
        <v>52</v>
      </c>
      <c r="Y74" s="94">
        <v>45519</v>
      </c>
      <c r="Z74" s="90"/>
      <c r="AA74" s="90" t="s">
        <v>53</v>
      </c>
      <c r="AB74" s="90" t="s">
        <v>54</v>
      </c>
    </row>
    <row r="75" spans="1:28" ht="17" x14ac:dyDescent="0.4">
      <c r="A75" s="90" t="s">
        <v>313</v>
      </c>
      <c r="B75" s="90" t="s">
        <v>314</v>
      </c>
      <c r="C75" s="90" t="s">
        <v>315</v>
      </c>
      <c r="D75" s="90" t="s">
        <v>316</v>
      </c>
      <c r="E75" s="91">
        <v>5488</v>
      </c>
      <c r="F75" s="90" t="s">
        <v>162</v>
      </c>
      <c r="G75" s="90" t="s">
        <v>89</v>
      </c>
      <c r="H75" s="90" t="s">
        <v>51</v>
      </c>
      <c r="I75" s="92">
        <v>2.0651340996168601</v>
      </c>
      <c r="J75" s="92">
        <v>4.0300546448087031</v>
      </c>
      <c r="K75" s="92">
        <v>0.16939890710382524</v>
      </c>
      <c r="L75" s="92">
        <v>0.18306010928961752</v>
      </c>
      <c r="M75" s="92">
        <v>4.3715846994535526E-2</v>
      </c>
      <c r="N75" s="92">
        <v>0.31420765027322428</v>
      </c>
      <c r="O75" s="92">
        <v>4.106557377049147</v>
      </c>
      <c r="P75" s="92">
        <v>0</v>
      </c>
      <c r="Q75" s="92">
        <v>5.4644808743169399E-3</v>
      </c>
      <c r="R75" s="92">
        <v>0</v>
      </c>
      <c r="S75" s="92">
        <v>0</v>
      </c>
      <c r="T75" s="92">
        <v>1.092896174863388E-2</v>
      </c>
      <c r="U75" s="92">
        <v>4.4153005464480444</v>
      </c>
      <c r="V75" s="92">
        <v>3.6748633879781099</v>
      </c>
      <c r="W75" s="93" t="s">
        <v>75</v>
      </c>
      <c r="X75" s="90" t="s">
        <v>52</v>
      </c>
      <c r="Y75" s="94">
        <v>45470</v>
      </c>
      <c r="Z75" s="90"/>
      <c r="AA75" s="90" t="s">
        <v>67</v>
      </c>
      <c r="AB75" s="90" t="s">
        <v>54</v>
      </c>
    </row>
    <row r="76" spans="1:28" ht="17" x14ac:dyDescent="0.4">
      <c r="A76" s="90" t="s">
        <v>317</v>
      </c>
      <c r="B76" s="90" t="s">
        <v>318</v>
      </c>
      <c r="C76" s="90" t="s">
        <v>306</v>
      </c>
      <c r="D76" s="90" t="s">
        <v>240</v>
      </c>
      <c r="E76" s="91">
        <v>89060</v>
      </c>
      <c r="F76" s="90" t="s">
        <v>241</v>
      </c>
      <c r="G76" s="90" t="s">
        <v>66</v>
      </c>
      <c r="H76" s="90" t="s">
        <v>51</v>
      </c>
      <c r="I76" s="92">
        <v>36.486521181001301</v>
      </c>
      <c r="J76" s="92">
        <v>6.9590163934426261</v>
      </c>
      <c r="K76" s="92">
        <v>19.650273224043712</v>
      </c>
      <c r="L76" s="92">
        <v>21.114754098360645</v>
      </c>
      <c r="M76" s="92">
        <v>24.734972677595611</v>
      </c>
      <c r="N76" s="92">
        <v>60.939890710382464</v>
      </c>
      <c r="O76" s="92">
        <v>11.519125683060111</v>
      </c>
      <c r="P76" s="92">
        <v>0</v>
      </c>
      <c r="Q76" s="92">
        <v>0</v>
      </c>
      <c r="R76" s="92">
        <v>23.699453551912544</v>
      </c>
      <c r="S76" s="92">
        <v>9.065573770491806</v>
      </c>
      <c r="T76" s="92">
        <v>5.4836065573770494</v>
      </c>
      <c r="U76" s="92">
        <v>34.21038251366118</v>
      </c>
      <c r="V76" s="92">
        <v>62.456284153005399</v>
      </c>
      <c r="W76" s="93" t="s">
        <v>75</v>
      </c>
      <c r="X76" s="90" t="s">
        <v>52</v>
      </c>
      <c r="Y76" s="94">
        <v>45421</v>
      </c>
      <c r="Z76" s="90"/>
      <c r="AA76" s="90" t="s">
        <v>67</v>
      </c>
      <c r="AB76" s="90" t="s">
        <v>54</v>
      </c>
    </row>
    <row r="77" spans="1:28" ht="15.65" customHeight="1" x14ac:dyDescent="0.4">
      <c r="A77" s="90" t="s">
        <v>319</v>
      </c>
      <c r="B77" s="90" t="s">
        <v>320</v>
      </c>
      <c r="C77" s="90" t="s">
        <v>321</v>
      </c>
      <c r="D77" s="90" t="s">
        <v>83</v>
      </c>
      <c r="E77" s="91">
        <v>32839</v>
      </c>
      <c r="F77" s="90" t="s">
        <v>84</v>
      </c>
      <c r="G77" s="90" t="s">
        <v>89</v>
      </c>
      <c r="H77" s="90" t="s">
        <v>51</v>
      </c>
      <c r="I77" s="92">
        <v>1.95444191343964</v>
      </c>
      <c r="J77" s="92">
        <v>0.17486338797814213</v>
      </c>
      <c r="K77" s="92">
        <v>0.6666666666666673</v>
      </c>
      <c r="L77" s="92">
        <v>1.0573770491803283</v>
      </c>
      <c r="M77" s="92">
        <v>0.4480874316939894</v>
      </c>
      <c r="N77" s="92">
        <v>1.1612021857923496</v>
      </c>
      <c r="O77" s="92">
        <v>0.96174863387978238</v>
      </c>
      <c r="P77" s="92">
        <v>0.10109289617486342</v>
      </c>
      <c r="Q77" s="92">
        <v>0.12295081967213119</v>
      </c>
      <c r="R77" s="92">
        <v>3.0054644808743172E-2</v>
      </c>
      <c r="S77" s="92">
        <v>2.7322404371584699E-3</v>
      </c>
      <c r="T77" s="92">
        <v>1.3661202185792351E-2</v>
      </c>
      <c r="U77" s="92">
        <v>2.3005464480874167</v>
      </c>
      <c r="V77" s="92">
        <v>1.63387978142076</v>
      </c>
      <c r="W77" s="93" t="s">
        <v>75</v>
      </c>
      <c r="X77" s="90" t="s">
        <v>52</v>
      </c>
      <c r="Y77" s="94">
        <v>45519</v>
      </c>
      <c r="Z77" s="90"/>
      <c r="AA77" s="90" t="s">
        <v>67</v>
      </c>
      <c r="AB77" s="90" t="s">
        <v>54</v>
      </c>
    </row>
    <row r="78" spans="1:28" ht="17" x14ac:dyDescent="0.4">
      <c r="A78" s="90" t="s">
        <v>322</v>
      </c>
      <c r="B78" s="90" t="s">
        <v>323</v>
      </c>
      <c r="C78" s="90" t="s">
        <v>324</v>
      </c>
      <c r="D78" s="90" t="s">
        <v>106</v>
      </c>
      <c r="E78" s="91">
        <v>10924</v>
      </c>
      <c r="F78" s="90" t="s">
        <v>325</v>
      </c>
      <c r="G78" s="90" t="s">
        <v>66</v>
      </c>
      <c r="H78" s="90" t="s">
        <v>51</v>
      </c>
      <c r="I78" s="92">
        <v>74.062130177514803</v>
      </c>
      <c r="J78" s="92">
        <v>27.882513661202182</v>
      </c>
      <c r="K78" s="92">
        <v>22.994535519125691</v>
      </c>
      <c r="L78" s="92">
        <v>8.3387978142076484</v>
      </c>
      <c r="M78" s="92">
        <v>9.751366120218572</v>
      </c>
      <c r="N78" s="92">
        <v>43.890710382513639</v>
      </c>
      <c r="O78" s="92">
        <v>25.076502732240435</v>
      </c>
      <c r="P78" s="92">
        <v>0</v>
      </c>
      <c r="Q78" s="92">
        <v>0</v>
      </c>
      <c r="R78" s="92">
        <v>9.0218579234972687</v>
      </c>
      <c r="S78" s="92">
        <v>5.4071038251366099</v>
      </c>
      <c r="T78" s="92">
        <v>9.0245901639344268</v>
      </c>
      <c r="U78" s="92">
        <v>45.513661202185759</v>
      </c>
      <c r="V78" s="92">
        <v>44.816939890710401</v>
      </c>
      <c r="W78" s="93" t="s">
        <v>75</v>
      </c>
      <c r="X78" s="90" t="s">
        <v>52</v>
      </c>
      <c r="Y78" s="94">
        <v>45435</v>
      </c>
      <c r="Z78" s="90"/>
      <c r="AA78" s="90" t="s">
        <v>67</v>
      </c>
      <c r="AB78" s="90" t="s">
        <v>54</v>
      </c>
    </row>
    <row r="79" spans="1:28" ht="15.65" customHeight="1" x14ac:dyDescent="0.4">
      <c r="A79" s="90" t="s">
        <v>326</v>
      </c>
      <c r="B79" s="90" t="s">
        <v>327</v>
      </c>
      <c r="C79" s="90" t="s">
        <v>328</v>
      </c>
      <c r="D79" s="90" t="s">
        <v>58</v>
      </c>
      <c r="E79" s="91">
        <v>92154</v>
      </c>
      <c r="F79" s="90" t="s">
        <v>256</v>
      </c>
      <c r="G79" s="90" t="s">
        <v>60</v>
      </c>
      <c r="H79" s="90" t="s">
        <v>51</v>
      </c>
      <c r="I79" s="92">
        <v>32.988752415125603</v>
      </c>
      <c r="J79" s="92">
        <v>900.78688524592928</v>
      </c>
      <c r="K79" s="92">
        <v>205.19398907103985</v>
      </c>
      <c r="L79" s="92">
        <v>55.319672131147549</v>
      </c>
      <c r="M79" s="92">
        <v>86.204918032786921</v>
      </c>
      <c r="N79" s="92">
        <v>226.19945355191291</v>
      </c>
      <c r="O79" s="92">
        <v>745.02732240439752</v>
      </c>
      <c r="P79" s="92">
        <v>22.519125683060107</v>
      </c>
      <c r="Q79" s="92">
        <v>253.75956284153148</v>
      </c>
      <c r="R79" s="92">
        <v>62.259562841530048</v>
      </c>
      <c r="S79" s="92">
        <v>26.005464480874299</v>
      </c>
      <c r="T79" s="92">
        <v>30.4398907103825</v>
      </c>
      <c r="U79" s="92">
        <v>1128.8005464481328</v>
      </c>
      <c r="V79" s="92">
        <v>686.325136612037</v>
      </c>
      <c r="W79" s="93">
        <v>750</v>
      </c>
      <c r="X79" s="90" t="s">
        <v>52</v>
      </c>
      <c r="Y79" s="94">
        <v>45414</v>
      </c>
      <c r="Z79" s="90"/>
      <c r="AA79" s="90" t="s">
        <v>53</v>
      </c>
      <c r="AB79" s="90" t="s">
        <v>54</v>
      </c>
    </row>
    <row r="80" spans="1:28" ht="17" x14ac:dyDescent="0.4">
      <c r="A80" s="90" t="s">
        <v>329</v>
      </c>
      <c r="B80" s="90" t="s">
        <v>330</v>
      </c>
      <c r="C80" s="90" t="s">
        <v>331</v>
      </c>
      <c r="D80" s="90" t="s">
        <v>137</v>
      </c>
      <c r="E80" s="91">
        <v>88081</v>
      </c>
      <c r="F80" s="90" t="s">
        <v>138</v>
      </c>
      <c r="G80" s="90" t="s">
        <v>50</v>
      </c>
      <c r="H80" s="90" t="s">
        <v>51</v>
      </c>
      <c r="I80" s="92">
        <v>26.430804519582001</v>
      </c>
      <c r="J80" s="92">
        <v>739.58196721311572</v>
      </c>
      <c r="K80" s="92">
        <v>58.153005464480913</v>
      </c>
      <c r="L80" s="92">
        <v>36.775956284152976</v>
      </c>
      <c r="M80" s="92">
        <v>15.68579234972678</v>
      </c>
      <c r="N80" s="92">
        <v>95.989071038251396</v>
      </c>
      <c r="O80" s="92">
        <v>580.84972677595681</v>
      </c>
      <c r="P80" s="92">
        <v>4.8934426229508219</v>
      </c>
      <c r="Q80" s="92">
        <v>168.46448087431921</v>
      </c>
      <c r="R80" s="92">
        <v>16.319672131147538</v>
      </c>
      <c r="S80" s="92">
        <v>8.7185792349726743</v>
      </c>
      <c r="T80" s="92">
        <v>29.661202185792341</v>
      </c>
      <c r="U80" s="92">
        <v>795.49726775957333</v>
      </c>
      <c r="V80" s="92">
        <v>696.99453551913302</v>
      </c>
      <c r="W80" s="93">
        <v>500</v>
      </c>
      <c r="X80" s="90" t="s">
        <v>52</v>
      </c>
      <c r="Y80" s="94">
        <v>45435</v>
      </c>
      <c r="Z80" s="90"/>
      <c r="AA80" s="90" t="s">
        <v>53</v>
      </c>
      <c r="AB80" s="90" t="s">
        <v>54</v>
      </c>
    </row>
    <row r="81" spans="1:28" ht="17" x14ac:dyDescent="0.4">
      <c r="A81" s="90" t="s">
        <v>332</v>
      </c>
      <c r="B81" s="90" t="s">
        <v>333</v>
      </c>
      <c r="C81" s="90" t="s">
        <v>334</v>
      </c>
      <c r="D81" s="90" t="s">
        <v>335</v>
      </c>
      <c r="E81" s="91">
        <v>68949</v>
      </c>
      <c r="F81" s="90" t="s">
        <v>217</v>
      </c>
      <c r="G81" s="90" t="s">
        <v>89</v>
      </c>
      <c r="H81" s="90" t="s">
        <v>51</v>
      </c>
      <c r="I81" s="92">
        <v>58.610389610389603</v>
      </c>
      <c r="J81" s="92">
        <v>0.70218579234972689</v>
      </c>
      <c r="K81" s="92">
        <v>1.5792349726775956</v>
      </c>
      <c r="L81" s="92">
        <v>7.7568306010928962</v>
      </c>
      <c r="M81" s="92">
        <v>5.4754098360655741</v>
      </c>
      <c r="N81" s="92">
        <v>13.133879781420763</v>
      </c>
      <c r="O81" s="92">
        <v>1.4344262295081964</v>
      </c>
      <c r="P81" s="92">
        <v>0.94535519125683043</v>
      </c>
      <c r="Q81" s="92">
        <v>0</v>
      </c>
      <c r="R81" s="92">
        <v>4.0327868852459012</v>
      </c>
      <c r="S81" s="92">
        <v>1.2896174863387981</v>
      </c>
      <c r="T81" s="92">
        <v>0.37431693989071041</v>
      </c>
      <c r="U81" s="92">
        <v>9.8169398907103815</v>
      </c>
      <c r="V81" s="92">
        <v>14.431693989071</v>
      </c>
      <c r="W81" s="93" t="s">
        <v>75</v>
      </c>
      <c r="X81" s="90" t="s">
        <v>52</v>
      </c>
      <c r="Y81" s="94">
        <v>45435</v>
      </c>
      <c r="Z81" s="90"/>
      <c r="AA81" s="90" t="s">
        <v>67</v>
      </c>
      <c r="AB81" s="90" t="s">
        <v>54</v>
      </c>
    </row>
    <row r="82" spans="1:28" ht="15.65" customHeight="1" x14ac:dyDescent="0.4">
      <c r="A82" s="90" t="s">
        <v>336</v>
      </c>
      <c r="B82" s="90" t="s">
        <v>337</v>
      </c>
      <c r="C82" s="90" t="s">
        <v>338</v>
      </c>
      <c r="D82" s="90" t="s">
        <v>88</v>
      </c>
      <c r="E82" s="91">
        <v>35447</v>
      </c>
      <c r="F82" s="90" t="s">
        <v>49</v>
      </c>
      <c r="G82" s="90" t="s">
        <v>66</v>
      </c>
      <c r="H82" s="90" t="s">
        <v>51</v>
      </c>
      <c r="I82" s="92">
        <v>2.9975954313195099</v>
      </c>
      <c r="J82" s="92">
        <v>4.0327868852458826</v>
      </c>
      <c r="K82" s="92">
        <v>10.049180327868774</v>
      </c>
      <c r="L82" s="92">
        <v>9.6229508196720417</v>
      </c>
      <c r="M82" s="92">
        <v>3.8142076502732154</v>
      </c>
      <c r="N82" s="92">
        <v>14.286885245901592</v>
      </c>
      <c r="O82" s="92">
        <v>10.174863387978085</v>
      </c>
      <c r="P82" s="92">
        <v>2.3770491803278651</v>
      </c>
      <c r="Q82" s="92">
        <v>0.68032786885245955</v>
      </c>
      <c r="R82" s="92">
        <v>0.19398907103825141</v>
      </c>
      <c r="S82" s="92">
        <v>5.737704918032787E-2</v>
      </c>
      <c r="T82" s="92">
        <v>6.2841530054644809E-2</v>
      </c>
      <c r="U82" s="92">
        <v>27.204918032785713</v>
      </c>
      <c r="V82" s="92">
        <v>22.653005464480199</v>
      </c>
      <c r="W82" s="93" t="s">
        <v>75</v>
      </c>
      <c r="X82" s="90" t="s">
        <v>52</v>
      </c>
      <c r="Y82" s="94">
        <v>45512</v>
      </c>
      <c r="Z82" s="90"/>
      <c r="AA82" s="90" t="s">
        <v>67</v>
      </c>
      <c r="AB82" s="90" t="s">
        <v>54</v>
      </c>
    </row>
    <row r="83" spans="1:28" ht="15.65" customHeight="1" x14ac:dyDescent="0.4">
      <c r="A83" s="90" t="s">
        <v>339</v>
      </c>
      <c r="B83" s="90" t="s">
        <v>340</v>
      </c>
      <c r="C83" s="90" t="s">
        <v>341</v>
      </c>
      <c r="D83" s="90" t="s">
        <v>146</v>
      </c>
      <c r="E83" s="91">
        <v>18428</v>
      </c>
      <c r="F83" s="90" t="s">
        <v>147</v>
      </c>
      <c r="G83" s="90" t="s">
        <v>66</v>
      </c>
      <c r="H83" s="90" t="s">
        <v>74</v>
      </c>
      <c r="I83" s="92">
        <v>31.451660516605202</v>
      </c>
      <c r="J83" s="92">
        <v>57.398907103825145</v>
      </c>
      <c r="K83" s="92">
        <v>8.3387978142076484</v>
      </c>
      <c r="L83" s="92">
        <v>26.073770491803167</v>
      </c>
      <c r="M83" s="92">
        <v>36.770491803278695</v>
      </c>
      <c r="N83" s="92">
        <v>59.169398907104068</v>
      </c>
      <c r="O83" s="92">
        <v>69.41256830601094</v>
      </c>
      <c r="P83" s="92">
        <v>0</v>
      </c>
      <c r="Q83" s="92">
        <v>0</v>
      </c>
      <c r="R83" s="92">
        <v>14.625683060109289</v>
      </c>
      <c r="S83" s="92">
        <v>3.7158469945355197</v>
      </c>
      <c r="T83" s="92">
        <v>3.6939890710382515</v>
      </c>
      <c r="U83" s="92">
        <v>106.54644808743178</v>
      </c>
      <c r="V83" s="92">
        <v>118.497267759563</v>
      </c>
      <c r="W83" s="93">
        <v>100</v>
      </c>
      <c r="X83" s="90" t="s">
        <v>52</v>
      </c>
      <c r="Y83" s="94">
        <v>45533</v>
      </c>
      <c r="Z83" s="90"/>
      <c r="AA83" s="90" t="s">
        <v>53</v>
      </c>
      <c r="AB83" s="90" t="s">
        <v>68</v>
      </c>
    </row>
    <row r="84" spans="1:28" ht="15.65" customHeight="1" x14ac:dyDescent="0.4">
      <c r="A84" s="90" t="s">
        <v>342</v>
      </c>
      <c r="B84" s="90" t="s">
        <v>343</v>
      </c>
      <c r="C84" s="90" t="s">
        <v>344</v>
      </c>
      <c r="D84" s="90" t="s">
        <v>72</v>
      </c>
      <c r="E84" s="91">
        <v>70576</v>
      </c>
      <c r="F84" s="90" t="s">
        <v>49</v>
      </c>
      <c r="G84" s="90" t="s">
        <v>50</v>
      </c>
      <c r="H84" s="90" t="s">
        <v>74</v>
      </c>
      <c r="I84" s="92">
        <v>17.374518790100801</v>
      </c>
      <c r="J84" s="92">
        <v>330.67486338798216</v>
      </c>
      <c r="K84" s="92">
        <v>55.188524590164029</v>
      </c>
      <c r="L84" s="92">
        <v>69.494535519125748</v>
      </c>
      <c r="M84" s="92">
        <v>40.863387978142057</v>
      </c>
      <c r="N84" s="92">
        <v>137.75409836065657</v>
      </c>
      <c r="O84" s="92">
        <v>358.3251366120279</v>
      </c>
      <c r="P84" s="92">
        <v>3.5519125683060107E-2</v>
      </c>
      <c r="Q84" s="92">
        <v>0.10655737704918034</v>
      </c>
      <c r="R84" s="92">
        <v>42.565573770491795</v>
      </c>
      <c r="S84" s="92">
        <v>21.210382513661216</v>
      </c>
      <c r="T84" s="92">
        <v>32.325136612021872</v>
      </c>
      <c r="U84" s="92">
        <v>400.12021857924168</v>
      </c>
      <c r="V84" s="92">
        <v>456.45355191257602</v>
      </c>
      <c r="W84" s="93" t="s">
        <v>75</v>
      </c>
      <c r="X84" s="90" t="s">
        <v>52</v>
      </c>
      <c r="Y84" s="94">
        <v>45505</v>
      </c>
      <c r="Z84" s="90"/>
      <c r="AA84" s="90" t="s">
        <v>53</v>
      </c>
      <c r="AB84" s="90" t="s">
        <v>54</v>
      </c>
    </row>
    <row r="85" spans="1:28" ht="17" x14ac:dyDescent="0.4">
      <c r="A85" s="90" t="s">
        <v>345</v>
      </c>
      <c r="B85" s="90" t="s">
        <v>346</v>
      </c>
      <c r="C85" s="90" t="s">
        <v>347</v>
      </c>
      <c r="D85" s="90" t="s">
        <v>83</v>
      </c>
      <c r="E85" s="91">
        <v>33762</v>
      </c>
      <c r="F85" s="90" t="s">
        <v>84</v>
      </c>
      <c r="G85" s="90" t="s">
        <v>89</v>
      </c>
      <c r="H85" s="90" t="s">
        <v>51</v>
      </c>
      <c r="I85" s="92">
        <v>1.7585798816567999</v>
      </c>
      <c r="J85" s="92">
        <v>0.63661202185792409</v>
      </c>
      <c r="K85" s="92">
        <v>0.85245901639344346</v>
      </c>
      <c r="L85" s="92">
        <v>1.9071038251365995</v>
      </c>
      <c r="M85" s="92">
        <v>0.66939890710382577</v>
      </c>
      <c r="N85" s="92">
        <v>2.1120218579234828</v>
      </c>
      <c r="O85" s="92">
        <v>1.7732240437158411</v>
      </c>
      <c r="P85" s="92">
        <v>4.9180327868852465E-2</v>
      </c>
      <c r="Q85" s="92">
        <v>0.13114754098360659</v>
      </c>
      <c r="R85" s="92">
        <v>8.1967213114754103E-3</v>
      </c>
      <c r="S85" s="92">
        <v>1.6393442622950821E-2</v>
      </c>
      <c r="T85" s="92">
        <v>2.7322404371584699E-3</v>
      </c>
      <c r="U85" s="92">
        <v>4.0382513661201873</v>
      </c>
      <c r="V85" s="92">
        <v>2.6448087431693801</v>
      </c>
      <c r="W85" s="93" t="s">
        <v>75</v>
      </c>
      <c r="X85" s="90" t="s">
        <v>52</v>
      </c>
      <c r="Y85" s="94">
        <v>45561</v>
      </c>
      <c r="Z85" s="90"/>
      <c r="AA85" s="90" t="s">
        <v>67</v>
      </c>
      <c r="AB85" s="90" t="s">
        <v>68</v>
      </c>
    </row>
    <row r="86" spans="1:28" ht="15.65" customHeight="1" x14ac:dyDescent="0.4">
      <c r="A86" s="90" t="s">
        <v>348</v>
      </c>
      <c r="B86" s="90" t="s">
        <v>349</v>
      </c>
      <c r="C86" s="90" t="s">
        <v>350</v>
      </c>
      <c r="D86" s="90" t="s">
        <v>351</v>
      </c>
      <c r="E86" s="91">
        <v>2360</v>
      </c>
      <c r="F86" s="90" t="s">
        <v>162</v>
      </c>
      <c r="G86" s="90" t="s">
        <v>66</v>
      </c>
      <c r="H86" s="90" t="s">
        <v>74</v>
      </c>
      <c r="I86" s="92">
        <v>48.029299363057298</v>
      </c>
      <c r="J86" s="92">
        <v>83.341530054644593</v>
      </c>
      <c r="K86" s="92">
        <v>16.521857923497265</v>
      </c>
      <c r="L86" s="92">
        <v>71.371584699453564</v>
      </c>
      <c r="M86" s="92">
        <v>75.226775956284158</v>
      </c>
      <c r="N86" s="92">
        <v>94.702185792349681</v>
      </c>
      <c r="O86" s="92">
        <v>151.75956284153025</v>
      </c>
      <c r="P86" s="92">
        <v>0</v>
      </c>
      <c r="Q86" s="92">
        <v>0</v>
      </c>
      <c r="R86" s="92">
        <v>25.330601092896185</v>
      </c>
      <c r="S86" s="92">
        <v>5.7923497267759574</v>
      </c>
      <c r="T86" s="92">
        <v>8.0109289617486343</v>
      </c>
      <c r="U86" s="92">
        <v>207.32786885245906</v>
      </c>
      <c r="V86" s="92">
        <v>160.84426229508199</v>
      </c>
      <c r="W86" s="93" t="s">
        <v>75</v>
      </c>
      <c r="X86" s="90" t="s">
        <v>52</v>
      </c>
      <c r="Y86" s="94">
        <v>45449</v>
      </c>
      <c r="Z86" s="90"/>
      <c r="AA86" s="90" t="s">
        <v>67</v>
      </c>
      <c r="AB86" s="90" t="s">
        <v>54</v>
      </c>
    </row>
    <row r="87" spans="1:28" ht="15.65" customHeight="1" x14ac:dyDescent="0.4">
      <c r="A87" s="90" t="s">
        <v>352</v>
      </c>
      <c r="B87" s="90" t="s">
        <v>353</v>
      </c>
      <c r="C87" s="90" t="s">
        <v>354</v>
      </c>
      <c r="D87" s="90" t="s">
        <v>355</v>
      </c>
      <c r="E87" s="91">
        <v>50313</v>
      </c>
      <c r="F87" s="90" t="s">
        <v>217</v>
      </c>
      <c r="G87" s="90" t="s">
        <v>89</v>
      </c>
      <c r="H87" s="90" t="s">
        <v>51</v>
      </c>
      <c r="I87" s="92">
        <v>47.383419689119201</v>
      </c>
      <c r="J87" s="92">
        <v>1.972677595628415</v>
      </c>
      <c r="K87" s="92">
        <v>6.885245901639343</v>
      </c>
      <c r="L87" s="92">
        <v>7.8087431693989071</v>
      </c>
      <c r="M87" s="92">
        <v>10.393442622950817</v>
      </c>
      <c r="N87" s="92">
        <v>24.180327868852501</v>
      </c>
      <c r="O87" s="92">
        <v>2.3387978142076498</v>
      </c>
      <c r="P87" s="92">
        <v>0.11475409836065573</v>
      </c>
      <c r="Q87" s="92">
        <v>0.42622950819672134</v>
      </c>
      <c r="R87" s="92">
        <v>7.7786885245901631</v>
      </c>
      <c r="S87" s="92">
        <v>1.4125683060109291</v>
      </c>
      <c r="T87" s="92">
        <v>0.63661202185792354</v>
      </c>
      <c r="U87" s="92">
        <v>17.232240437158467</v>
      </c>
      <c r="V87" s="92">
        <v>26.101092896174901</v>
      </c>
      <c r="W87" s="93" t="s">
        <v>75</v>
      </c>
      <c r="X87" s="90" t="s">
        <v>52</v>
      </c>
      <c r="Y87" s="94">
        <v>45505</v>
      </c>
      <c r="Z87" s="90"/>
      <c r="AA87" s="90" t="s">
        <v>67</v>
      </c>
      <c r="AB87" s="90" t="s">
        <v>54</v>
      </c>
    </row>
    <row r="88" spans="1:28" ht="15.65" customHeight="1" x14ac:dyDescent="0.4">
      <c r="A88" s="90" t="s">
        <v>356</v>
      </c>
      <c r="B88" s="90" t="s">
        <v>357</v>
      </c>
      <c r="C88" s="90" t="s">
        <v>358</v>
      </c>
      <c r="D88" s="90" t="s">
        <v>93</v>
      </c>
      <c r="E88" s="91">
        <v>78566</v>
      </c>
      <c r="F88" s="90" t="s">
        <v>154</v>
      </c>
      <c r="G88" s="90" t="s">
        <v>108</v>
      </c>
      <c r="H88" s="90" t="s">
        <v>51</v>
      </c>
      <c r="I88" s="92">
        <v>10.618560662036399</v>
      </c>
      <c r="J88" s="92">
        <v>923.62841530051219</v>
      </c>
      <c r="K88" s="92">
        <v>35.142076502732237</v>
      </c>
      <c r="L88" s="92">
        <v>2.4289617486338777</v>
      </c>
      <c r="M88" s="92">
        <v>15.240437158469932</v>
      </c>
      <c r="N88" s="92">
        <v>115.59836065573725</v>
      </c>
      <c r="O88" s="92">
        <v>857.42076502733164</v>
      </c>
      <c r="P88" s="92">
        <v>5.1912568306010952E-2</v>
      </c>
      <c r="Q88" s="92">
        <v>3.3688524590164119</v>
      </c>
      <c r="R88" s="92">
        <v>29.52459016393443</v>
      </c>
      <c r="S88" s="92">
        <v>26.631147540983605</v>
      </c>
      <c r="T88" s="92">
        <v>34.855191256830565</v>
      </c>
      <c r="U88" s="92">
        <v>885.42896174859811</v>
      </c>
      <c r="V88" s="92">
        <v>591.47267759570798</v>
      </c>
      <c r="W88" s="93">
        <v>650</v>
      </c>
      <c r="X88" s="90" t="s">
        <v>52</v>
      </c>
      <c r="Y88" s="94">
        <v>45547</v>
      </c>
      <c r="Z88" s="90"/>
      <c r="AA88" s="90" t="s">
        <v>53</v>
      </c>
      <c r="AB88" s="90" t="s">
        <v>68</v>
      </c>
    </row>
    <row r="89" spans="1:28" ht="15.65" customHeight="1" x14ac:dyDescent="0.4">
      <c r="A89" s="90" t="s">
        <v>359</v>
      </c>
      <c r="B89" s="90" t="s">
        <v>360</v>
      </c>
      <c r="C89" s="90" t="s">
        <v>361</v>
      </c>
      <c r="D89" s="90" t="s">
        <v>355</v>
      </c>
      <c r="E89" s="91">
        <v>51501</v>
      </c>
      <c r="F89" s="90" t="s">
        <v>217</v>
      </c>
      <c r="G89" s="90" t="s">
        <v>89</v>
      </c>
      <c r="H89" s="90" t="s">
        <v>51</v>
      </c>
      <c r="I89" s="92">
        <v>35.181528662420398</v>
      </c>
      <c r="J89" s="92">
        <v>1.7021857923497268</v>
      </c>
      <c r="K89" s="92">
        <v>2.5765027322404372</v>
      </c>
      <c r="L89" s="92">
        <v>9.9726775956284115</v>
      </c>
      <c r="M89" s="92">
        <v>12.909836065573767</v>
      </c>
      <c r="N89" s="92">
        <v>25.319672131147513</v>
      </c>
      <c r="O89" s="92">
        <v>1.4644808743169397</v>
      </c>
      <c r="P89" s="92">
        <v>0.31420765027322406</v>
      </c>
      <c r="Q89" s="92">
        <v>6.2841530054644809E-2</v>
      </c>
      <c r="R89" s="92">
        <v>5.9316939890710376</v>
      </c>
      <c r="S89" s="92">
        <v>1.1147540983606556</v>
      </c>
      <c r="T89" s="92">
        <v>0.92349726775956276</v>
      </c>
      <c r="U89" s="92">
        <v>19.191256830601095</v>
      </c>
      <c r="V89" s="92">
        <v>25.868852459016399</v>
      </c>
      <c r="W89" s="93" t="s">
        <v>75</v>
      </c>
      <c r="X89" s="90" t="s">
        <v>52</v>
      </c>
      <c r="Y89" s="94">
        <v>45408</v>
      </c>
      <c r="Z89" s="90"/>
      <c r="AA89" s="90" t="s">
        <v>67</v>
      </c>
      <c r="AB89" s="90" t="s">
        <v>54</v>
      </c>
    </row>
    <row r="90" spans="1:28" ht="17" x14ac:dyDescent="0.4">
      <c r="A90" s="90" t="s">
        <v>362</v>
      </c>
      <c r="B90" s="90" t="s">
        <v>363</v>
      </c>
      <c r="C90" s="90" t="s">
        <v>364</v>
      </c>
      <c r="D90" s="90" t="s">
        <v>93</v>
      </c>
      <c r="E90" s="91">
        <v>76009</v>
      </c>
      <c r="F90" s="90" t="s">
        <v>94</v>
      </c>
      <c r="G90" s="90" t="s">
        <v>50</v>
      </c>
      <c r="H90" s="90" t="s">
        <v>51</v>
      </c>
      <c r="I90" s="92">
        <v>21.142299609726798</v>
      </c>
      <c r="J90" s="92">
        <v>181.42622950819356</v>
      </c>
      <c r="K90" s="92">
        <v>88.734972677595266</v>
      </c>
      <c r="L90" s="92">
        <v>198.39617486338798</v>
      </c>
      <c r="M90" s="92">
        <v>119.51639344262286</v>
      </c>
      <c r="N90" s="92">
        <v>283.90437158469962</v>
      </c>
      <c r="O90" s="92">
        <v>253.841530054641</v>
      </c>
      <c r="P90" s="92">
        <v>21.989071038251357</v>
      </c>
      <c r="Q90" s="92">
        <v>28.338797814207563</v>
      </c>
      <c r="R90" s="92">
        <v>93.759562841530112</v>
      </c>
      <c r="S90" s="92">
        <v>60.863387978142242</v>
      </c>
      <c r="T90" s="92">
        <v>68.431693989071164</v>
      </c>
      <c r="U90" s="92">
        <v>365.01912568307779</v>
      </c>
      <c r="V90" s="92">
        <v>466.20765027325098</v>
      </c>
      <c r="W90" s="93">
        <v>525</v>
      </c>
      <c r="X90" s="90" t="s">
        <v>52</v>
      </c>
      <c r="Y90" s="94">
        <v>45456</v>
      </c>
      <c r="Z90" s="90"/>
      <c r="AA90" s="90" t="s">
        <v>76</v>
      </c>
      <c r="AB90" s="90" t="s">
        <v>54</v>
      </c>
    </row>
    <row r="91" spans="1:28" ht="17" x14ac:dyDescent="0.4">
      <c r="A91" s="90" t="s">
        <v>365</v>
      </c>
      <c r="B91" s="90" t="s">
        <v>366</v>
      </c>
      <c r="C91" s="90" t="s">
        <v>367</v>
      </c>
      <c r="D91" s="90" t="s">
        <v>117</v>
      </c>
      <c r="E91" s="91">
        <v>23901</v>
      </c>
      <c r="F91" s="90" t="s">
        <v>118</v>
      </c>
      <c r="G91" s="90" t="s">
        <v>50</v>
      </c>
      <c r="H91" s="90" t="s">
        <v>74</v>
      </c>
      <c r="I91" s="92">
        <v>58.442880794701999</v>
      </c>
      <c r="J91" s="92">
        <v>39.480874316939882</v>
      </c>
      <c r="K91" s="92">
        <v>27.915300546448108</v>
      </c>
      <c r="L91" s="92">
        <v>70.871584699453521</v>
      </c>
      <c r="M91" s="92">
        <v>102.95355191256832</v>
      </c>
      <c r="N91" s="92">
        <v>171.12021857923489</v>
      </c>
      <c r="O91" s="92">
        <v>70.101092896174876</v>
      </c>
      <c r="P91" s="92">
        <v>0</v>
      </c>
      <c r="Q91" s="92">
        <v>0</v>
      </c>
      <c r="R91" s="92">
        <v>51.934426229508212</v>
      </c>
      <c r="S91" s="92">
        <v>14.967213114754099</v>
      </c>
      <c r="T91" s="92">
        <v>11.404371584699453</v>
      </c>
      <c r="U91" s="92">
        <v>162.91530054644838</v>
      </c>
      <c r="V91" s="92">
        <v>182.93169398907099</v>
      </c>
      <c r="W91" s="93">
        <v>459</v>
      </c>
      <c r="X91" s="90" t="s">
        <v>52</v>
      </c>
      <c r="Y91" s="94">
        <v>45428</v>
      </c>
      <c r="Z91" s="90"/>
      <c r="AA91" s="90" t="s">
        <v>53</v>
      </c>
      <c r="AB91" s="90" t="s">
        <v>54</v>
      </c>
    </row>
    <row r="92" spans="1:28" ht="15.65" customHeight="1" x14ac:dyDescent="0.4">
      <c r="A92" s="90" t="s">
        <v>368</v>
      </c>
      <c r="B92" s="90" t="s">
        <v>369</v>
      </c>
      <c r="C92" s="90" t="s">
        <v>298</v>
      </c>
      <c r="D92" s="90" t="s">
        <v>72</v>
      </c>
      <c r="E92" s="91">
        <v>71202</v>
      </c>
      <c r="F92" s="90" t="s">
        <v>49</v>
      </c>
      <c r="G92" s="90" t="s">
        <v>50</v>
      </c>
      <c r="H92" s="90" t="s">
        <v>74</v>
      </c>
      <c r="I92" s="92">
        <v>35.194060159918799</v>
      </c>
      <c r="J92" s="92">
        <v>743.91803278689338</v>
      </c>
      <c r="K92" s="92">
        <v>30.040983606557354</v>
      </c>
      <c r="L92" s="92">
        <v>0.24043715846994534</v>
      </c>
      <c r="M92" s="92">
        <v>0.39071038251366136</v>
      </c>
      <c r="N92" s="92">
        <v>1.8032786885245891</v>
      </c>
      <c r="O92" s="92">
        <v>90.571038251366346</v>
      </c>
      <c r="P92" s="92">
        <v>3.0027322404371577</v>
      </c>
      <c r="Q92" s="92">
        <v>679.2131147541038</v>
      </c>
      <c r="R92" s="92">
        <v>0.89617486338797836</v>
      </c>
      <c r="S92" s="92">
        <v>0.5300546448087432</v>
      </c>
      <c r="T92" s="92">
        <v>1.6420765027322399</v>
      </c>
      <c r="U92" s="92">
        <v>771.52185792350588</v>
      </c>
      <c r="V92" s="92">
        <v>396.41803278688502</v>
      </c>
      <c r="W92" s="93">
        <v>677</v>
      </c>
      <c r="X92" s="90" t="s">
        <v>52</v>
      </c>
      <c r="Y92" s="94">
        <v>45414</v>
      </c>
      <c r="Z92" s="90"/>
      <c r="AA92" s="90" t="s">
        <v>53</v>
      </c>
      <c r="AB92" s="90" t="s">
        <v>54</v>
      </c>
    </row>
    <row r="93" spans="1:28" ht="17" x14ac:dyDescent="0.4">
      <c r="A93" s="90" t="s">
        <v>370</v>
      </c>
      <c r="B93" s="90" t="s">
        <v>371</v>
      </c>
      <c r="C93" s="90" t="s">
        <v>286</v>
      </c>
      <c r="D93" s="90" t="s">
        <v>93</v>
      </c>
      <c r="E93" s="91">
        <v>78046</v>
      </c>
      <c r="F93" s="90" t="s">
        <v>154</v>
      </c>
      <c r="G93" s="90" t="s">
        <v>307</v>
      </c>
      <c r="H93" s="90" t="s">
        <v>74</v>
      </c>
      <c r="I93" s="92">
        <v>24.958492164337098</v>
      </c>
      <c r="J93" s="92">
        <v>403.86885245902516</v>
      </c>
      <c r="K93" s="92">
        <v>11.860655737704921</v>
      </c>
      <c r="L93" s="92">
        <v>12.409836065573769</v>
      </c>
      <c r="M93" s="92">
        <v>41.068306010928964</v>
      </c>
      <c r="N93" s="92">
        <v>43.781420765027335</v>
      </c>
      <c r="O93" s="92">
        <v>425.28415300547465</v>
      </c>
      <c r="P93" s="92">
        <v>0</v>
      </c>
      <c r="Q93" s="92">
        <v>0.14207650273224043</v>
      </c>
      <c r="R93" s="92">
        <v>7.75136612021858</v>
      </c>
      <c r="S93" s="92">
        <v>7.2459016393442592</v>
      </c>
      <c r="T93" s="92">
        <v>13.158469945355188</v>
      </c>
      <c r="U93" s="92">
        <v>441.05191256831444</v>
      </c>
      <c r="V93" s="92">
        <v>375.63661202186597</v>
      </c>
      <c r="W93" s="93">
        <v>275</v>
      </c>
      <c r="X93" s="90" t="s">
        <v>52</v>
      </c>
      <c r="Y93" s="94">
        <v>45449</v>
      </c>
      <c r="Z93" s="90"/>
      <c r="AA93" s="90" t="s">
        <v>67</v>
      </c>
      <c r="AB93" s="90" t="s">
        <v>54</v>
      </c>
    </row>
    <row r="94" spans="1:28" ht="15.65" customHeight="1" x14ac:dyDescent="0.4">
      <c r="A94" s="90" t="s">
        <v>372</v>
      </c>
      <c r="B94" s="90" t="s">
        <v>373</v>
      </c>
      <c r="C94" s="90" t="s">
        <v>374</v>
      </c>
      <c r="D94" s="90" t="s">
        <v>72</v>
      </c>
      <c r="E94" s="91">
        <v>71334</v>
      </c>
      <c r="F94" s="90" t="s">
        <v>49</v>
      </c>
      <c r="G94" s="90" t="s">
        <v>50</v>
      </c>
      <c r="H94" s="90" t="s">
        <v>74</v>
      </c>
      <c r="I94" s="92">
        <v>50.294472361808999</v>
      </c>
      <c r="J94" s="92">
        <v>464.76229508197059</v>
      </c>
      <c r="K94" s="92">
        <v>26.838797814207624</v>
      </c>
      <c r="L94" s="92">
        <v>0.27868852459016391</v>
      </c>
      <c r="M94" s="92">
        <v>0.18032786885245902</v>
      </c>
      <c r="N94" s="92">
        <v>7.4398907103825147</v>
      </c>
      <c r="O94" s="92">
        <v>484.50000000000364</v>
      </c>
      <c r="P94" s="92">
        <v>0</v>
      </c>
      <c r="Q94" s="92">
        <v>0.12021857923497267</v>
      </c>
      <c r="R94" s="92">
        <v>2.6912568306010924</v>
      </c>
      <c r="S94" s="92">
        <v>1.2213114754098364</v>
      </c>
      <c r="T94" s="92">
        <v>1.418032786885246</v>
      </c>
      <c r="U94" s="92">
        <v>486.72950819672457</v>
      </c>
      <c r="V94" s="92">
        <v>340.18306010929001</v>
      </c>
      <c r="W94" s="93">
        <v>361</v>
      </c>
      <c r="X94" s="90" t="s">
        <v>52</v>
      </c>
      <c r="Y94" s="94">
        <v>45428</v>
      </c>
      <c r="Z94" s="90"/>
      <c r="AA94" s="90" t="s">
        <v>53</v>
      </c>
      <c r="AB94" s="90" t="s">
        <v>54</v>
      </c>
    </row>
    <row r="95" spans="1:28" ht="17" x14ac:dyDescent="0.4">
      <c r="A95" s="90" t="s">
        <v>375</v>
      </c>
      <c r="B95" s="90" t="s">
        <v>376</v>
      </c>
      <c r="C95" s="90" t="s">
        <v>377</v>
      </c>
      <c r="D95" s="90" t="s">
        <v>210</v>
      </c>
      <c r="E95" s="91">
        <v>30250</v>
      </c>
      <c r="F95" s="90" t="s">
        <v>65</v>
      </c>
      <c r="G95" s="90" t="s">
        <v>307</v>
      </c>
      <c r="H95" s="90" t="s">
        <v>51</v>
      </c>
      <c r="I95" s="92">
        <v>1.39387755102041</v>
      </c>
      <c r="J95" s="92">
        <v>0.19125683060109303</v>
      </c>
      <c r="K95" s="92">
        <v>0.37978142076502763</v>
      </c>
      <c r="L95" s="92">
        <v>0.84972677595628499</v>
      </c>
      <c r="M95" s="92">
        <v>0.50546448087431739</v>
      </c>
      <c r="N95" s="92">
        <v>1.2950819672131182</v>
      </c>
      <c r="O95" s="92">
        <v>0.62841530054644834</v>
      </c>
      <c r="P95" s="92">
        <v>2.7322404371584699E-3</v>
      </c>
      <c r="Q95" s="92">
        <v>0</v>
      </c>
      <c r="R95" s="92">
        <v>0.14207650273224048</v>
      </c>
      <c r="S95" s="92">
        <v>1.3661202185792351E-2</v>
      </c>
      <c r="T95" s="92">
        <v>0</v>
      </c>
      <c r="U95" s="92">
        <v>1.7704918032786772</v>
      </c>
      <c r="V95" s="92">
        <v>1.4234972677595601</v>
      </c>
      <c r="W95" s="93" t="s">
        <v>75</v>
      </c>
      <c r="X95" s="90" t="s">
        <v>52</v>
      </c>
      <c r="Y95" s="94">
        <v>45246</v>
      </c>
      <c r="Z95" s="90"/>
      <c r="AA95" s="90" t="s">
        <v>67</v>
      </c>
      <c r="AB95" s="90" t="s">
        <v>54</v>
      </c>
    </row>
    <row r="96" spans="1:28" ht="17" x14ac:dyDescent="0.4">
      <c r="A96" s="90" t="s">
        <v>378</v>
      </c>
      <c r="B96" s="90" t="s">
        <v>379</v>
      </c>
      <c r="C96" s="90" t="s">
        <v>380</v>
      </c>
      <c r="D96" s="90" t="s">
        <v>381</v>
      </c>
      <c r="E96" s="91">
        <v>96950</v>
      </c>
      <c r="F96" s="90" t="s">
        <v>175</v>
      </c>
      <c r="G96" s="90" t="s">
        <v>89</v>
      </c>
      <c r="H96" s="90" t="s">
        <v>51</v>
      </c>
      <c r="I96" s="92">
        <v>92.434782608695699</v>
      </c>
      <c r="J96" s="92">
        <v>0.30054644808743169</v>
      </c>
      <c r="K96" s="92">
        <v>3.3606557377049175</v>
      </c>
      <c r="L96" s="92">
        <v>0.90437158469945356</v>
      </c>
      <c r="M96" s="92">
        <v>0.43715846994535518</v>
      </c>
      <c r="N96" s="92">
        <v>4.5928961748633883</v>
      </c>
      <c r="O96" s="92">
        <v>0.1830601092896175</v>
      </c>
      <c r="P96" s="92">
        <v>0.22677595628415301</v>
      </c>
      <c r="Q96" s="92">
        <v>0</v>
      </c>
      <c r="R96" s="92">
        <v>2.8633879781420766</v>
      </c>
      <c r="S96" s="92">
        <v>0.15300546448087432</v>
      </c>
      <c r="T96" s="92">
        <v>0</v>
      </c>
      <c r="U96" s="92">
        <v>1.9863387978142075</v>
      </c>
      <c r="V96" s="92">
        <v>4.9453551912568301</v>
      </c>
      <c r="W96" s="93" t="s">
        <v>75</v>
      </c>
      <c r="X96" s="90" t="s">
        <v>176</v>
      </c>
      <c r="Y96" s="94">
        <v>45359</v>
      </c>
      <c r="Z96" s="90"/>
      <c r="AA96" s="90" t="s">
        <v>177</v>
      </c>
      <c r="AB96" s="90" t="s">
        <v>54</v>
      </c>
    </row>
    <row r="97" spans="1:28" ht="17" x14ac:dyDescent="0.4">
      <c r="A97" s="90" t="s">
        <v>382</v>
      </c>
      <c r="B97" s="90" t="s">
        <v>383</v>
      </c>
      <c r="C97" s="90" t="s">
        <v>384</v>
      </c>
      <c r="D97" s="90" t="s">
        <v>385</v>
      </c>
      <c r="E97" s="91">
        <v>84119</v>
      </c>
      <c r="F97" s="90" t="s">
        <v>241</v>
      </c>
      <c r="G97" s="90" t="s">
        <v>89</v>
      </c>
      <c r="H97" s="90" t="s">
        <v>51</v>
      </c>
      <c r="I97" s="92">
        <v>2.0174563591022401</v>
      </c>
      <c r="J97" s="92">
        <v>0.25683060109289635</v>
      </c>
      <c r="K97" s="92">
        <v>3.6311475409835672</v>
      </c>
      <c r="L97" s="92">
        <v>0.31967213114754123</v>
      </c>
      <c r="M97" s="92">
        <v>0.21038251366120228</v>
      </c>
      <c r="N97" s="92">
        <v>3.2076502732240169</v>
      </c>
      <c r="O97" s="92">
        <v>0.99726775956284286</v>
      </c>
      <c r="P97" s="92">
        <v>0.15300546448087438</v>
      </c>
      <c r="Q97" s="92">
        <v>6.010928961748635E-2</v>
      </c>
      <c r="R97" s="92">
        <v>0.49726775956284192</v>
      </c>
      <c r="S97" s="92">
        <v>6.010928961748635E-2</v>
      </c>
      <c r="T97" s="92">
        <v>3.0054644808743168E-2</v>
      </c>
      <c r="U97" s="92">
        <v>3.8306010928961354</v>
      </c>
      <c r="V97" s="92">
        <v>3.85519125683056</v>
      </c>
      <c r="W97" s="93" t="s">
        <v>75</v>
      </c>
      <c r="X97" s="90" t="s">
        <v>52</v>
      </c>
      <c r="Y97" s="94">
        <v>45134</v>
      </c>
      <c r="Z97" s="90"/>
      <c r="AA97" s="90" t="s">
        <v>67</v>
      </c>
      <c r="AB97" s="90" t="s">
        <v>54</v>
      </c>
    </row>
    <row r="98" spans="1:28" ht="17" x14ac:dyDescent="0.4">
      <c r="A98" s="90" t="s">
        <v>386</v>
      </c>
      <c r="B98" s="90" t="s">
        <v>387</v>
      </c>
      <c r="C98" s="90" t="s">
        <v>388</v>
      </c>
      <c r="D98" s="90" t="s">
        <v>231</v>
      </c>
      <c r="E98" s="91">
        <v>965</v>
      </c>
      <c r="F98" s="90" t="s">
        <v>84</v>
      </c>
      <c r="G98" s="90" t="s">
        <v>73</v>
      </c>
      <c r="H98" s="90" t="s">
        <v>51</v>
      </c>
      <c r="I98" s="92">
        <v>2.3847619047619002</v>
      </c>
      <c r="J98" s="92">
        <v>3.2349726775956102</v>
      </c>
      <c r="K98" s="92">
        <v>8.4699453551912579E-2</v>
      </c>
      <c r="L98" s="92">
        <v>4.0983606557377046E-2</v>
      </c>
      <c r="M98" s="92">
        <v>1.6393442622950821E-2</v>
      </c>
      <c r="N98" s="92">
        <v>0.19398907103825147</v>
      </c>
      <c r="O98" s="92">
        <v>2.7377049180327768</v>
      </c>
      <c r="P98" s="92">
        <v>2.7322404371584699E-3</v>
      </c>
      <c r="Q98" s="92">
        <v>0.44262295081967246</v>
      </c>
      <c r="R98" s="92">
        <v>5.4644808743169399E-3</v>
      </c>
      <c r="S98" s="92">
        <v>5.4644808743169399E-3</v>
      </c>
      <c r="T98" s="92">
        <v>2.7322404371584699E-3</v>
      </c>
      <c r="U98" s="92">
        <v>3.363387978142057</v>
      </c>
      <c r="V98" s="92">
        <v>2.36065573770491</v>
      </c>
      <c r="W98" s="93" t="s">
        <v>75</v>
      </c>
      <c r="X98" s="90" t="s">
        <v>75</v>
      </c>
      <c r="Y98" s="94" t="s">
        <v>75</v>
      </c>
      <c r="Z98" s="90"/>
      <c r="AA98" s="90" t="s">
        <v>75</v>
      </c>
      <c r="AB98" s="90" t="s">
        <v>75</v>
      </c>
    </row>
    <row r="99" spans="1:28" ht="15.65" customHeight="1" x14ac:dyDescent="0.4">
      <c r="A99" s="90" t="s">
        <v>389</v>
      </c>
      <c r="B99" s="90" t="s">
        <v>390</v>
      </c>
      <c r="C99" s="90" t="s">
        <v>391</v>
      </c>
      <c r="D99" s="90" t="s">
        <v>122</v>
      </c>
      <c r="E99" s="91">
        <v>85349</v>
      </c>
      <c r="F99" s="90" t="s">
        <v>123</v>
      </c>
      <c r="G99" s="90" t="s">
        <v>66</v>
      </c>
      <c r="H99" s="90" t="s">
        <v>51</v>
      </c>
      <c r="I99" s="92">
        <v>5.4919409761634501</v>
      </c>
      <c r="J99" s="92">
        <v>60.571038251366282</v>
      </c>
      <c r="K99" s="92">
        <v>4.1967213114753985</v>
      </c>
      <c r="L99" s="92">
        <v>0.69125683060109311</v>
      </c>
      <c r="M99" s="92">
        <v>0.185792349726776</v>
      </c>
      <c r="N99" s="92">
        <v>2.8551912568305986</v>
      </c>
      <c r="O99" s="92">
        <v>40.363387978142136</v>
      </c>
      <c r="P99" s="92">
        <v>0.51639344262295095</v>
      </c>
      <c r="Q99" s="92">
        <v>21.909836065573646</v>
      </c>
      <c r="R99" s="92">
        <v>0.12841530054644809</v>
      </c>
      <c r="S99" s="92">
        <v>4.9180327868852465E-2</v>
      </c>
      <c r="T99" s="92">
        <v>0.21584699453551914</v>
      </c>
      <c r="U99" s="92">
        <v>65.251366120218435</v>
      </c>
      <c r="V99" s="92">
        <v>36.972677595628497</v>
      </c>
      <c r="W99" s="93">
        <v>100</v>
      </c>
      <c r="X99" s="90" t="s">
        <v>52</v>
      </c>
      <c r="Y99" s="94">
        <v>45561</v>
      </c>
      <c r="Z99" s="90"/>
      <c r="AA99" s="90" t="s">
        <v>67</v>
      </c>
      <c r="AB99" s="90" t="s">
        <v>68</v>
      </c>
    </row>
    <row r="100" spans="1:28" ht="17" x14ac:dyDescent="0.4">
      <c r="A100" s="90" t="s">
        <v>392</v>
      </c>
      <c r="B100" s="90" t="s">
        <v>393</v>
      </c>
      <c r="C100" s="90" t="s">
        <v>394</v>
      </c>
      <c r="D100" s="90" t="s">
        <v>395</v>
      </c>
      <c r="E100" s="91">
        <v>72901</v>
      </c>
      <c r="F100" s="90" t="s">
        <v>49</v>
      </c>
      <c r="G100" s="90" t="s">
        <v>89</v>
      </c>
      <c r="H100" s="90" t="s">
        <v>51</v>
      </c>
      <c r="I100" s="92">
        <v>2.4842105263157901</v>
      </c>
      <c r="J100" s="92">
        <v>0.13934426229508201</v>
      </c>
      <c r="K100" s="92">
        <v>0.1502732240437159</v>
      </c>
      <c r="L100" s="92">
        <v>0.23770491803278704</v>
      </c>
      <c r="M100" s="92">
        <v>0.12841530054644809</v>
      </c>
      <c r="N100" s="92">
        <v>0.42896174863387992</v>
      </c>
      <c r="O100" s="92">
        <v>0.21857923497267773</v>
      </c>
      <c r="P100" s="92">
        <v>8.1967213114754103E-3</v>
      </c>
      <c r="Q100" s="92">
        <v>0</v>
      </c>
      <c r="R100" s="92">
        <v>0</v>
      </c>
      <c r="S100" s="92">
        <v>0</v>
      </c>
      <c r="T100" s="92">
        <v>0</v>
      </c>
      <c r="U100" s="92">
        <v>0.6557377049180334</v>
      </c>
      <c r="V100" s="92">
        <v>0.57103825136612096</v>
      </c>
      <c r="W100" s="93" t="s">
        <v>75</v>
      </c>
      <c r="X100" s="90"/>
      <c r="Y100" s="94" t="s">
        <v>75</v>
      </c>
      <c r="Z100" s="90" t="s">
        <v>396</v>
      </c>
      <c r="AA100" s="90" t="s">
        <v>75</v>
      </c>
      <c r="AB100" s="90" t="s">
        <v>75</v>
      </c>
    </row>
    <row r="101" spans="1:28" ht="15.65" customHeight="1" x14ac:dyDescent="0.4">
      <c r="A101" s="90" t="s">
        <v>397</v>
      </c>
      <c r="B101" s="90" t="s">
        <v>398</v>
      </c>
      <c r="C101" s="90" t="s">
        <v>399</v>
      </c>
      <c r="D101" s="90" t="s">
        <v>221</v>
      </c>
      <c r="E101" s="91">
        <v>44883</v>
      </c>
      <c r="F101" s="90" t="s">
        <v>113</v>
      </c>
      <c r="G101" s="90" t="s">
        <v>66</v>
      </c>
      <c r="H101" s="90" t="s">
        <v>51</v>
      </c>
      <c r="I101" s="92">
        <v>44.3</v>
      </c>
      <c r="J101" s="92">
        <v>21.344262295081968</v>
      </c>
      <c r="K101" s="92">
        <v>9.2295081967213104</v>
      </c>
      <c r="L101" s="92">
        <v>18.177595628415308</v>
      </c>
      <c r="M101" s="92">
        <v>17.15300546448087</v>
      </c>
      <c r="N101" s="92">
        <v>45.30054644808741</v>
      </c>
      <c r="O101" s="92">
        <v>14.620218579234976</v>
      </c>
      <c r="P101" s="92">
        <v>0.80327868852459028</v>
      </c>
      <c r="Q101" s="92">
        <v>5.1803278688524586</v>
      </c>
      <c r="R101" s="92">
        <v>15.707650273224044</v>
      </c>
      <c r="S101" s="92">
        <v>5.4590163934426226</v>
      </c>
      <c r="T101" s="92">
        <v>10.267759562841528</v>
      </c>
      <c r="U101" s="92">
        <v>34.469945355191264</v>
      </c>
      <c r="V101" s="92">
        <v>52.322404371584703</v>
      </c>
      <c r="W101" s="93" t="s">
        <v>75</v>
      </c>
      <c r="X101" s="90" t="s">
        <v>52</v>
      </c>
      <c r="Y101" s="94">
        <v>45415</v>
      </c>
      <c r="Z101" s="90"/>
      <c r="AA101" s="90" t="s">
        <v>67</v>
      </c>
      <c r="AB101" s="90" t="s">
        <v>54</v>
      </c>
    </row>
    <row r="102" spans="1:28" ht="17" x14ac:dyDescent="0.4">
      <c r="A102" s="90" t="s">
        <v>400</v>
      </c>
      <c r="B102" s="90" t="s">
        <v>401</v>
      </c>
      <c r="C102" s="90" t="s">
        <v>402</v>
      </c>
      <c r="D102" s="90" t="s">
        <v>216</v>
      </c>
      <c r="E102" s="91">
        <v>55330</v>
      </c>
      <c r="F102" s="90" t="s">
        <v>217</v>
      </c>
      <c r="G102" s="90" t="s">
        <v>66</v>
      </c>
      <c r="H102" s="90" t="s">
        <v>51</v>
      </c>
      <c r="I102" s="92">
        <v>72.875</v>
      </c>
      <c r="J102" s="92">
        <v>0</v>
      </c>
      <c r="K102" s="92">
        <v>2.7322404371584699E-3</v>
      </c>
      <c r="L102" s="92">
        <v>0.36612021857923499</v>
      </c>
      <c r="M102" s="92">
        <v>0.97814207650273222</v>
      </c>
      <c r="N102" s="92">
        <v>1.3333333333333348</v>
      </c>
      <c r="O102" s="92">
        <v>2.7322404371584699E-3</v>
      </c>
      <c r="P102" s="92">
        <v>1.092896174863388E-2</v>
      </c>
      <c r="Q102" s="92">
        <v>0</v>
      </c>
      <c r="R102" s="92">
        <v>1.3278688524590163</v>
      </c>
      <c r="S102" s="92">
        <v>0</v>
      </c>
      <c r="T102" s="92">
        <v>0</v>
      </c>
      <c r="U102" s="92">
        <v>1.912568306010929E-2</v>
      </c>
      <c r="V102" s="92">
        <v>1.34426229508197</v>
      </c>
      <c r="W102" s="93" t="s">
        <v>75</v>
      </c>
      <c r="X102" s="90" t="s">
        <v>52</v>
      </c>
      <c r="Y102" s="94">
        <v>45414</v>
      </c>
      <c r="Z102" s="90"/>
      <c r="AA102" s="90" t="s">
        <v>67</v>
      </c>
      <c r="AB102" s="90" t="s">
        <v>54</v>
      </c>
    </row>
    <row r="103" spans="1:28" ht="15.65" customHeight="1" x14ac:dyDescent="0.4">
      <c r="A103" s="90" t="s">
        <v>403</v>
      </c>
      <c r="B103" s="90" t="s">
        <v>404</v>
      </c>
      <c r="C103" s="90" t="s">
        <v>405</v>
      </c>
      <c r="D103" s="90" t="s">
        <v>406</v>
      </c>
      <c r="E103" s="91">
        <v>25309</v>
      </c>
      <c r="F103" s="90" t="s">
        <v>147</v>
      </c>
      <c r="G103" s="90" t="s">
        <v>66</v>
      </c>
      <c r="H103" s="90" t="s">
        <v>51</v>
      </c>
      <c r="I103" s="92">
        <v>6.10769230769231</v>
      </c>
      <c r="J103" s="92">
        <v>3.5519125683060107E-2</v>
      </c>
      <c r="K103" s="92">
        <v>0.22131147540983603</v>
      </c>
      <c r="L103" s="92">
        <v>1.1666666666666672</v>
      </c>
      <c r="M103" s="92">
        <v>0.68852459016393486</v>
      </c>
      <c r="N103" s="92">
        <v>1.9863387978142069</v>
      </c>
      <c r="O103" s="92">
        <v>0.12568306010928962</v>
      </c>
      <c r="P103" s="92">
        <v>0</v>
      </c>
      <c r="Q103" s="92">
        <v>0</v>
      </c>
      <c r="R103" s="92">
        <v>9.0163934426229511E-2</v>
      </c>
      <c r="S103" s="92">
        <v>0</v>
      </c>
      <c r="T103" s="92">
        <v>0</v>
      </c>
      <c r="U103" s="92">
        <v>2.0218579234972665</v>
      </c>
      <c r="V103" s="92">
        <v>2.0846994535519099</v>
      </c>
      <c r="W103" s="93" t="s">
        <v>75</v>
      </c>
      <c r="X103" s="90" t="s">
        <v>52</v>
      </c>
      <c r="Y103" s="94">
        <v>45561</v>
      </c>
      <c r="Z103" s="90"/>
      <c r="AA103" s="90" t="s">
        <v>67</v>
      </c>
      <c r="AB103" s="90" t="s">
        <v>68</v>
      </c>
    </row>
    <row r="104" spans="1:28" ht="15.65" customHeight="1" x14ac:dyDescent="0.4">
      <c r="A104" s="90" t="s">
        <v>407</v>
      </c>
      <c r="B104" s="90" t="s">
        <v>408</v>
      </c>
      <c r="C104" s="90" t="s">
        <v>409</v>
      </c>
      <c r="D104" s="90" t="s">
        <v>72</v>
      </c>
      <c r="E104" s="91">
        <v>70515</v>
      </c>
      <c r="F104" s="90" t="s">
        <v>49</v>
      </c>
      <c r="G104" s="90" t="s">
        <v>50</v>
      </c>
      <c r="H104" s="90" t="s">
        <v>51</v>
      </c>
      <c r="I104" s="92">
        <v>34.867421180274903</v>
      </c>
      <c r="J104" s="92">
        <v>586.21311475410289</v>
      </c>
      <c r="K104" s="92">
        <v>54.579234972677575</v>
      </c>
      <c r="L104" s="92">
        <v>54.53005464480875</v>
      </c>
      <c r="M104" s="92">
        <v>17.814207650273225</v>
      </c>
      <c r="N104" s="92">
        <v>3.1748633879781423</v>
      </c>
      <c r="O104" s="92">
        <v>2.3934426229508197</v>
      </c>
      <c r="P104" s="92">
        <v>86.319672131147527</v>
      </c>
      <c r="Q104" s="92">
        <v>621.24863387978439</v>
      </c>
      <c r="R104" s="92">
        <v>46.103825136612016</v>
      </c>
      <c r="S104" s="92">
        <v>14.4207650273224</v>
      </c>
      <c r="T104" s="92">
        <v>12.617486338797805</v>
      </c>
      <c r="U104" s="92">
        <v>639.9945355191262</v>
      </c>
      <c r="V104" s="92">
        <v>464.071038251375</v>
      </c>
      <c r="W104" s="93">
        <v>700</v>
      </c>
      <c r="X104" s="90" t="s">
        <v>52</v>
      </c>
      <c r="Y104" s="94">
        <v>45533</v>
      </c>
      <c r="Z104" s="90"/>
      <c r="AA104" s="90" t="s">
        <v>53</v>
      </c>
      <c r="AB104" s="90" t="s">
        <v>54</v>
      </c>
    </row>
    <row r="105" spans="1:28" ht="17" x14ac:dyDescent="0.4">
      <c r="A105" s="90" t="s">
        <v>410</v>
      </c>
      <c r="B105" s="90" t="s">
        <v>411</v>
      </c>
      <c r="C105" s="90" t="s">
        <v>412</v>
      </c>
      <c r="D105" s="90" t="s">
        <v>93</v>
      </c>
      <c r="E105" s="91">
        <v>78061</v>
      </c>
      <c r="F105" s="90" t="s">
        <v>269</v>
      </c>
      <c r="G105" s="90" t="s">
        <v>60</v>
      </c>
      <c r="H105" s="90" t="s">
        <v>51</v>
      </c>
      <c r="I105" s="92">
        <v>41.605807846771697</v>
      </c>
      <c r="J105" s="92">
        <v>1250.0409836065901</v>
      </c>
      <c r="K105" s="92">
        <v>110.33333333333306</v>
      </c>
      <c r="L105" s="92">
        <v>168.20765027322366</v>
      </c>
      <c r="M105" s="92">
        <v>59.166666666666764</v>
      </c>
      <c r="N105" s="92">
        <v>337.76775956284121</v>
      </c>
      <c r="O105" s="92">
        <v>1241.0792349727035</v>
      </c>
      <c r="P105" s="92">
        <v>4.278688524590164</v>
      </c>
      <c r="Q105" s="92">
        <v>4.6229508196721234</v>
      </c>
      <c r="R105" s="92">
        <v>74.478142076502706</v>
      </c>
      <c r="S105" s="92">
        <v>64.426229508196769</v>
      </c>
      <c r="T105" s="92">
        <v>175.17213114754077</v>
      </c>
      <c r="U105" s="92">
        <v>1273.6721311475726</v>
      </c>
      <c r="V105" s="92">
        <v>1143.9699453552</v>
      </c>
      <c r="W105" s="93">
        <v>1350</v>
      </c>
      <c r="X105" s="90" t="s">
        <v>52</v>
      </c>
      <c r="Y105" s="94">
        <v>45526</v>
      </c>
      <c r="Z105" s="90"/>
      <c r="AA105" s="90" t="s">
        <v>53</v>
      </c>
      <c r="AB105" s="90" t="s">
        <v>68</v>
      </c>
    </row>
    <row r="106" spans="1:28" ht="15.65" customHeight="1" x14ac:dyDescent="0.4">
      <c r="A106" s="90" t="s">
        <v>413</v>
      </c>
      <c r="B106" s="90" t="s">
        <v>414</v>
      </c>
      <c r="C106" s="90" t="s">
        <v>415</v>
      </c>
      <c r="D106" s="90" t="s">
        <v>112</v>
      </c>
      <c r="E106" s="91">
        <v>48060</v>
      </c>
      <c r="F106" s="90" t="s">
        <v>113</v>
      </c>
      <c r="G106" s="90" t="s">
        <v>66</v>
      </c>
      <c r="H106" s="90" t="s">
        <v>74</v>
      </c>
      <c r="I106" s="92">
        <v>44.231017770597703</v>
      </c>
      <c r="J106" s="92">
        <v>42.759562841529991</v>
      </c>
      <c r="K106" s="92">
        <v>12.825136612021854</v>
      </c>
      <c r="L106" s="92">
        <v>14.103825136612011</v>
      </c>
      <c r="M106" s="92">
        <v>5.6311475409836085</v>
      </c>
      <c r="N106" s="92">
        <v>31.622950819672109</v>
      </c>
      <c r="O106" s="92">
        <v>43.696721311475379</v>
      </c>
      <c r="P106" s="92">
        <v>0</v>
      </c>
      <c r="Q106" s="92">
        <v>0</v>
      </c>
      <c r="R106" s="92">
        <v>8.4644808743169406</v>
      </c>
      <c r="S106" s="92">
        <v>6.1502732240437155</v>
      </c>
      <c r="T106" s="92">
        <v>6.5000000000000009</v>
      </c>
      <c r="U106" s="92">
        <v>54.204918032786871</v>
      </c>
      <c r="V106" s="92">
        <v>68.612021857923494</v>
      </c>
      <c r="W106" s="93" t="s">
        <v>75</v>
      </c>
      <c r="X106" s="90" t="s">
        <v>52</v>
      </c>
      <c r="Y106" s="94">
        <v>45552</v>
      </c>
      <c r="Z106" s="90"/>
      <c r="AA106" s="90" t="s">
        <v>67</v>
      </c>
      <c r="AB106" s="90" t="s">
        <v>416</v>
      </c>
    </row>
    <row r="107" spans="1:28" ht="17" x14ac:dyDescent="0.4">
      <c r="A107" s="90" t="s">
        <v>417</v>
      </c>
      <c r="B107" s="90" t="s">
        <v>418</v>
      </c>
      <c r="C107" s="90" t="s">
        <v>419</v>
      </c>
      <c r="D107" s="90" t="s">
        <v>210</v>
      </c>
      <c r="E107" s="91">
        <v>31815</v>
      </c>
      <c r="F107" s="90" t="s">
        <v>65</v>
      </c>
      <c r="G107" s="90" t="s">
        <v>50</v>
      </c>
      <c r="H107" s="90" t="s">
        <v>51</v>
      </c>
      <c r="I107" s="92">
        <v>50.571126895757303</v>
      </c>
      <c r="J107" s="92">
        <v>790.93715846993905</v>
      </c>
      <c r="K107" s="92">
        <v>161.11748633879782</v>
      </c>
      <c r="L107" s="92">
        <v>284.15300546448111</v>
      </c>
      <c r="M107" s="92">
        <v>297.34972677595709</v>
      </c>
      <c r="N107" s="92">
        <v>629.43169398907594</v>
      </c>
      <c r="O107" s="92">
        <v>712.93169398906446</v>
      </c>
      <c r="P107" s="92">
        <v>34.620218579234979</v>
      </c>
      <c r="Q107" s="92">
        <v>156.57377049180292</v>
      </c>
      <c r="R107" s="92">
        <v>227.65846994535562</v>
      </c>
      <c r="S107" s="92">
        <v>101.44535519125688</v>
      </c>
      <c r="T107" s="92">
        <v>73.150273224043644</v>
      </c>
      <c r="U107" s="92">
        <v>1131.3032786885494</v>
      </c>
      <c r="V107" s="92">
        <v>1060.6010928962</v>
      </c>
      <c r="W107" s="93">
        <v>1600</v>
      </c>
      <c r="X107" s="90" t="s">
        <v>52</v>
      </c>
      <c r="Y107" s="94">
        <v>45505</v>
      </c>
      <c r="Z107" s="90"/>
      <c r="AA107" s="90" t="s">
        <v>53</v>
      </c>
      <c r="AB107" s="90" t="s">
        <v>54</v>
      </c>
    </row>
    <row r="108" spans="1:28" ht="17" x14ac:dyDescent="0.4">
      <c r="A108" s="90" t="s">
        <v>420</v>
      </c>
      <c r="B108" s="90" t="s">
        <v>421</v>
      </c>
      <c r="C108" s="90" t="s">
        <v>422</v>
      </c>
      <c r="D108" s="90" t="s">
        <v>423</v>
      </c>
      <c r="E108" s="91">
        <v>3820</v>
      </c>
      <c r="F108" s="90" t="s">
        <v>162</v>
      </c>
      <c r="G108" s="90" t="s">
        <v>66</v>
      </c>
      <c r="H108" s="90" t="s">
        <v>51</v>
      </c>
      <c r="I108" s="92">
        <v>88.844202898550705</v>
      </c>
      <c r="J108" s="92">
        <v>0.83879781420765032</v>
      </c>
      <c r="K108" s="92">
        <v>0.39071038251366119</v>
      </c>
      <c r="L108" s="92">
        <v>44.464480874316934</v>
      </c>
      <c r="M108" s="92">
        <v>36.628415300546436</v>
      </c>
      <c r="N108" s="92">
        <v>40.562841530054619</v>
      </c>
      <c r="O108" s="92">
        <v>30.191256830601102</v>
      </c>
      <c r="P108" s="92">
        <v>7.5000000000000009</v>
      </c>
      <c r="Q108" s="92">
        <v>4.0683060109289615</v>
      </c>
      <c r="R108" s="92">
        <v>19.822404371584696</v>
      </c>
      <c r="S108" s="92">
        <v>6.3251366120218577</v>
      </c>
      <c r="T108" s="92">
        <v>6.4590163934426217</v>
      </c>
      <c r="U108" s="92">
        <v>49.71584699453549</v>
      </c>
      <c r="V108" s="92">
        <v>58.237704918032797</v>
      </c>
      <c r="W108" s="93" t="s">
        <v>75</v>
      </c>
      <c r="X108" s="90" t="s">
        <v>52</v>
      </c>
      <c r="Y108" s="94">
        <v>45547</v>
      </c>
      <c r="Z108" s="90"/>
      <c r="AA108" s="90" t="s">
        <v>67</v>
      </c>
      <c r="AB108" s="90" t="s">
        <v>54</v>
      </c>
    </row>
    <row r="109" spans="1:28" ht="17" x14ac:dyDescent="0.4">
      <c r="A109" s="90" t="s">
        <v>424</v>
      </c>
      <c r="B109" s="90" t="s">
        <v>425</v>
      </c>
      <c r="C109" s="90" t="s">
        <v>426</v>
      </c>
      <c r="D109" s="90" t="s">
        <v>93</v>
      </c>
      <c r="E109" s="91">
        <v>76574</v>
      </c>
      <c r="F109" s="90" t="s">
        <v>269</v>
      </c>
      <c r="G109" s="90" t="s">
        <v>50</v>
      </c>
      <c r="H109" s="90" t="s">
        <v>74</v>
      </c>
      <c r="I109" s="92">
        <v>51.956035767511203</v>
      </c>
      <c r="J109" s="92">
        <v>192.62568306010965</v>
      </c>
      <c r="K109" s="92">
        <v>45.860655737704917</v>
      </c>
      <c r="L109" s="92">
        <v>88.972677595628369</v>
      </c>
      <c r="M109" s="92">
        <v>89.202185792349653</v>
      </c>
      <c r="N109" s="92">
        <v>190.82513661202222</v>
      </c>
      <c r="O109" s="92">
        <v>225.83606557377107</v>
      </c>
      <c r="P109" s="92">
        <v>0</v>
      </c>
      <c r="Q109" s="92">
        <v>0</v>
      </c>
      <c r="R109" s="92">
        <v>52.554644808743113</v>
      </c>
      <c r="S109" s="92">
        <v>38.633879781420774</v>
      </c>
      <c r="T109" s="92">
        <v>64.155737704918039</v>
      </c>
      <c r="U109" s="92">
        <v>261.31693989071073</v>
      </c>
      <c r="V109" s="92">
        <v>324.63114754098302</v>
      </c>
      <c r="W109" s="93">
        <v>461</v>
      </c>
      <c r="X109" s="90" t="s">
        <v>52</v>
      </c>
      <c r="Y109" s="94">
        <v>45470</v>
      </c>
      <c r="Z109" s="90"/>
      <c r="AA109" s="90" t="s">
        <v>53</v>
      </c>
      <c r="AB109" s="90" t="s">
        <v>54</v>
      </c>
    </row>
    <row r="110" spans="1:28" ht="17" x14ac:dyDescent="0.4">
      <c r="A110" s="90" t="s">
        <v>427</v>
      </c>
      <c r="B110" s="90" t="s">
        <v>428</v>
      </c>
      <c r="C110" s="90" t="s">
        <v>429</v>
      </c>
      <c r="D110" s="90" t="s">
        <v>137</v>
      </c>
      <c r="E110" s="91">
        <v>87016</v>
      </c>
      <c r="F110" s="90" t="s">
        <v>138</v>
      </c>
      <c r="G110" s="90" t="s">
        <v>66</v>
      </c>
      <c r="H110" s="90" t="s">
        <v>74</v>
      </c>
      <c r="I110" s="92">
        <v>33.6021831412978</v>
      </c>
      <c r="J110" s="92">
        <v>280.89890710382406</v>
      </c>
      <c r="K110" s="92">
        <v>23.901639344262303</v>
      </c>
      <c r="L110" s="92">
        <v>0.76775956284153002</v>
      </c>
      <c r="M110" s="92">
        <v>0.28415300546448086</v>
      </c>
      <c r="N110" s="92">
        <v>18.054644808743173</v>
      </c>
      <c r="O110" s="92">
        <v>287.79781420764971</v>
      </c>
      <c r="P110" s="92">
        <v>0</v>
      </c>
      <c r="Q110" s="92">
        <v>0</v>
      </c>
      <c r="R110" s="92">
        <v>0.39071038251366125</v>
      </c>
      <c r="S110" s="92">
        <v>0.84699453551912574</v>
      </c>
      <c r="T110" s="92">
        <v>7.2377049180327866</v>
      </c>
      <c r="U110" s="92">
        <v>297.37704918032705</v>
      </c>
      <c r="V110" s="92">
        <v>158.601092896175</v>
      </c>
      <c r="W110" s="93">
        <v>505</v>
      </c>
      <c r="X110" s="90" t="s">
        <v>52</v>
      </c>
      <c r="Y110" s="94">
        <v>45351</v>
      </c>
      <c r="Z110" s="90"/>
      <c r="AA110" s="90" t="s">
        <v>53</v>
      </c>
      <c r="AB110" s="90" t="s">
        <v>54</v>
      </c>
    </row>
    <row r="111" spans="1:28" ht="17" x14ac:dyDescent="0.4">
      <c r="A111" s="90" t="s">
        <v>430</v>
      </c>
      <c r="B111" s="90" t="s">
        <v>431</v>
      </c>
      <c r="C111" s="90" t="s">
        <v>432</v>
      </c>
      <c r="D111" s="90" t="s">
        <v>275</v>
      </c>
      <c r="E111" s="91">
        <v>74103</v>
      </c>
      <c r="F111" s="90" t="s">
        <v>94</v>
      </c>
      <c r="G111" s="90" t="s">
        <v>66</v>
      </c>
      <c r="H111" s="90" t="s">
        <v>51</v>
      </c>
      <c r="I111" s="92">
        <v>2.2489568845618901</v>
      </c>
      <c r="J111" s="92">
        <v>1.3469945355191224</v>
      </c>
      <c r="K111" s="92">
        <v>1.3278688524590134</v>
      </c>
      <c r="L111" s="92">
        <v>1.1502732240437148</v>
      </c>
      <c r="M111" s="92">
        <v>0.584699453551913</v>
      </c>
      <c r="N111" s="92">
        <v>3.0683060109289411</v>
      </c>
      <c r="O111" s="92">
        <v>1.2404371584699438</v>
      </c>
      <c r="P111" s="92">
        <v>4.9180327868852465E-2</v>
      </c>
      <c r="Q111" s="92">
        <v>5.1912568306010945E-2</v>
      </c>
      <c r="R111" s="92">
        <v>0.28415300546448102</v>
      </c>
      <c r="S111" s="92">
        <v>0.17213114754098366</v>
      </c>
      <c r="T111" s="92">
        <v>0.12568306010928962</v>
      </c>
      <c r="U111" s="92">
        <v>3.8278688524589879</v>
      </c>
      <c r="V111" s="92">
        <v>2.9972677595628201</v>
      </c>
      <c r="W111" s="93" t="s">
        <v>75</v>
      </c>
      <c r="X111" s="90" t="s">
        <v>52</v>
      </c>
      <c r="Y111" s="94">
        <v>45554</v>
      </c>
      <c r="Z111" s="90"/>
      <c r="AA111" s="90" t="s">
        <v>67</v>
      </c>
      <c r="AB111" s="90" t="s">
        <v>68</v>
      </c>
    </row>
    <row r="112" spans="1:28" ht="17" x14ac:dyDescent="0.4">
      <c r="A112" s="90" t="s">
        <v>433</v>
      </c>
      <c r="B112" s="90" t="s">
        <v>434</v>
      </c>
      <c r="C112" s="90" t="s">
        <v>435</v>
      </c>
      <c r="D112" s="90" t="s">
        <v>395</v>
      </c>
      <c r="E112" s="91">
        <v>72701</v>
      </c>
      <c r="F112" s="90" t="s">
        <v>49</v>
      </c>
      <c r="G112" s="90" t="s">
        <v>89</v>
      </c>
      <c r="H112" s="90" t="s">
        <v>51</v>
      </c>
      <c r="I112" s="92">
        <v>1.68265682656827</v>
      </c>
      <c r="J112" s="92">
        <v>0.42076502732240473</v>
      </c>
      <c r="K112" s="92">
        <v>0.89344262295082055</v>
      </c>
      <c r="L112" s="92">
        <v>0.8688524590163943</v>
      </c>
      <c r="M112" s="92">
        <v>0.36885245901639374</v>
      </c>
      <c r="N112" s="92">
        <v>1.4999999999999891</v>
      </c>
      <c r="O112" s="92">
        <v>0.94535519125683187</v>
      </c>
      <c r="P112" s="92">
        <v>4.6448087431693992E-2</v>
      </c>
      <c r="Q112" s="92">
        <v>6.0109289617486364E-2</v>
      </c>
      <c r="R112" s="92">
        <v>8.1967213114754103E-3</v>
      </c>
      <c r="S112" s="92">
        <v>8.1967213114754103E-3</v>
      </c>
      <c r="T112" s="92">
        <v>0</v>
      </c>
      <c r="U112" s="92">
        <v>2.5355191256830443</v>
      </c>
      <c r="V112" s="92">
        <v>2.1147540983606401</v>
      </c>
      <c r="W112" s="93" t="s">
        <v>75</v>
      </c>
      <c r="X112" s="90" t="s">
        <v>52</v>
      </c>
      <c r="Y112" s="94">
        <v>45232</v>
      </c>
      <c r="Z112" s="90"/>
      <c r="AA112" s="90" t="s">
        <v>67</v>
      </c>
      <c r="AB112" s="90" t="s">
        <v>54</v>
      </c>
    </row>
    <row r="113" spans="1:28" ht="17" x14ac:dyDescent="0.4">
      <c r="A113" s="90" t="s">
        <v>436</v>
      </c>
      <c r="B113" s="90" t="s">
        <v>437</v>
      </c>
      <c r="C113" s="90" t="s">
        <v>438</v>
      </c>
      <c r="D113" s="90" t="s">
        <v>240</v>
      </c>
      <c r="E113" s="91">
        <v>89506</v>
      </c>
      <c r="F113" s="90" t="s">
        <v>241</v>
      </c>
      <c r="G113" s="90" t="s">
        <v>89</v>
      </c>
      <c r="H113" s="90" t="s">
        <v>51</v>
      </c>
      <c r="I113" s="92">
        <v>10.683698296836999</v>
      </c>
      <c r="J113" s="92">
        <v>0.28415300546448086</v>
      </c>
      <c r="K113" s="92">
        <v>1.5245901639344255</v>
      </c>
      <c r="L113" s="92">
        <v>3.9426229508196649</v>
      </c>
      <c r="M113" s="92">
        <v>6.6284153005464423</v>
      </c>
      <c r="N113" s="92">
        <v>11.174863387978135</v>
      </c>
      <c r="O113" s="92">
        <v>0.80327868852459061</v>
      </c>
      <c r="P113" s="92">
        <v>0.34699453551912574</v>
      </c>
      <c r="Q113" s="92">
        <v>5.4644808743169397E-2</v>
      </c>
      <c r="R113" s="92">
        <v>4.9125683060109244</v>
      </c>
      <c r="S113" s="92">
        <v>0.66666666666666674</v>
      </c>
      <c r="T113" s="92">
        <v>0.20491803278688528</v>
      </c>
      <c r="U113" s="92">
        <v>6.5956284153005393</v>
      </c>
      <c r="V113" s="92">
        <v>11.5491803278688</v>
      </c>
      <c r="W113" s="93" t="s">
        <v>75</v>
      </c>
      <c r="X113" s="90" t="s">
        <v>52</v>
      </c>
      <c r="Y113" s="94">
        <v>45407</v>
      </c>
      <c r="Z113" s="90"/>
      <c r="AA113" s="90" t="s">
        <v>67</v>
      </c>
      <c r="AB113" s="90" t="s">
        <v>54</v>
      </c>
    </row>
    <row r="114" spans="1:28" ht="17" x14ac:dyDescent="0.4">
      <c r="A114" s="90" t="s">
        <v>439</v>
      </c>
      <c r="B114" s="90" t="s">
        <v>440</v>
      </c>
      <c r="C114" s="90" t="s">
        <v>286</v>
      </c>
      <c r="D114" s="90" t="s">
        <v>93</v>
      </c>
      <c r="E114" s="91">
        <v>78041</v>
      </c>
      <c r="F114" s="90" t="s">
        <v>154</v>
      </c>
      <c r="G114" s="90" t="s">
        <v>50</v>
      </c>
      <c r="H114" s="90" t="s">
        <v>51</v>
      </c>
      <c r="I114" s="92">
        <v>27.868913857677899</v>
      </c>
      <c r="J114" s="92">
        <v>165.319672131148</v>
      </c>
      <c r="K114" s="92">
        <v>4.2513661202185791</v>
      </c>
      <c r="L114" s="92">
        <v>16.142076502732248</v>
      </c>
      <c r="M114" s="92">
        <v>40.85519125683058</v>
      </c>
      <c r="N114" s="92">
        <v>21.601092896174851</v>
      </c>
      <c r="O114" s="92">
        <v>159.40983606557398</v>
      </c>
      <c r="P114" s="92">
        <v>7.1311475409836058</v>
      </c>
      <c r="Q114" s="92">
        <v>38.426229508196641</v>
      </c>
      <c r="R114" s="92">
        <v>11.172131147540981</v>
      </c>
      <c r="S114" s="92">
        <v>5.4863387978142084</v>
      </c>
      <c r="T114" s="92">
        <v>5.833333333333333</v>
      </c>
      <c r="U114" s="92">
        <v>204.07650273224223</v>
      </c>
      <c r="V114" s="92">
        <v>171.13661202185901</v>
      </c>
      <c r="W114" s="93">
        <v>250</v>
      </c>
      <c r="X114" s="90" t="s">
        <v>52</v>
      </c>
      <c r="Y114" s="94">
        <v>45505</v>
      </c>
      <c r="Z114" s="90"/>
      <c r="AA114" s="90" t="s">
        <v>53</v>
      </c>
      <c r="AB114" s="90" t="s">
        <v>54</v>
      </c>
    </row>
    <row r="115" spans="1:28" ht="17" x14ac:dyDescent="0.4">
      <c r="A115" s="90" t="s">
        <v>441</v>
      </c>
      <c r="B115" s="90" t="s">
        <v>442</v>
      </c>
      <c r="C115" s="90" t="s">
        <v>443</v>
      </c>
      <c r="D115" s="90" t="s">
        <v>72</v>
      </c>
      <c r="E115" s="91">
        <v>71483</v>
      </c>
      <c r="F115" s="90" t="s">
        <v>49</v>
      </c>
      <c r="G115" s="90" t="s">
        <v>50</v>
      </c>
      <c r="H115" s="90" t="s">
        <v>74</v>
      </c>
      <c r="I115" s="92">
        <v>37.196067549353799</v>
      </c>
      <c r="J115" s="92">
        <v>1125.0300546448311</v>
      </c>
      <c r="K115" s="92">
        <v>109.17486338797804</v>
      </c>
      <c r="L115" s="92">
        <v>125.27322404371579</v>
      </c>
      <c r="M115" s="92">
        <v>68.530054644808857</v>
      </c>
      <c r="N115" s="92">
        <v>237.24590163934508</v>
      </c>
      <c r="O115" s="92">
        <v>1190.7295081967561</v>
      </c>
      <c r="P115" s="92">
        <v>3.2786885245901641E-2</v>
      </c>
      <c r="Q115" s="92">
        <v>0</v>
      </c>
      <c r="R115" s="92">
        <v>74.387978142076534</v>
      </c>
      <c r="S115" s="92">
        <v>47.513661202185745</v>
      </c>
      <c r="T115" s="92">
        <v>56.691256830601105</v>
      </c>
      <c r="U115" s="92">
        <v>1249.4153005464821</v>
      </c>
      <c r="V115" s="92">
        <v>1030.0710382513901</v>
      </c>
      <c r="W115" s="93">
        <v>946</v>
      </c>
      <c r="X115" s="90" t="s">
        <v>52</v>
      </c>
      <c r="Y115" s="94">
        <v>45498</v>
      </c>
      <c r="Z115" s="90"/>
      <c r="AA115" s="90" t="s">
        <v>53</v>
      </c>
      <c r="AB115" s="90" t="s">
        <v>54</v>
      </c>
    </row>
    <row r="116" spans="1:28" ht="17" x14ac:dyDescent="0.4">
      <c r="A116" s="90" t="s">
        <v>444</v>
      </c>
      <c r="B116" s="90" t="s">
        <v>445</v>
      </c>
      <c r="C116" s="90" t="s">
        <v>446</v>
      </c>
      <c r="D116" s="90" t="s">
        <v>447</v>
      </c>
      <c r="E116" s="91">
        <v>2863</v>
      </c>
      <c r="F116" s="90" t="s">
        <v>162</v>
      </c>
      <c r="G116" s="90" t="s">
        <v>89</v>
      </c>
      <c r="H116" s="90" t="s">
        <v>74</v>
      </c>
      <c r="I116" s="92">
        <v>44.971111111111099</v>
      </c>
      <c r="J116" s="92">
        <v>44.161202185792348</v>
      </c>
      <c r="K116" s="92">
        <v>15.89344262295082</v>
      </c>
      <c r="L116" s="92">
        <v>0.59562841530054655</v>
      </c>
      <c r="M116" s="92">
        <v>0.39617486338797819</v>
      </c>
      <c r="N116" s="92">
        <v>13.191256830601091</v>
      </c>
      <c r="O116" s="92">
        <v>47.169398907103826</v>
      </c>
      <c r="P116" s="92">
        <v>0.2896174863387978</v>
      </c>
      <c r="Q116" s="92">
        <v>0.39617486338797814</v>
      </c>
      <c r="R116" s="92">
        <v>2.2540983606557381</v>
      </c>
      <c r="S116" s="92">
        <v>0.91530054644808745</v>
      </c>
      <c r="T116" s="92">
        <v>3.2267759562841527</v>
      </c>
      <c r="U116" s="92">
        <v>54.650273224043701</v>
      </c>
      <c r="V116" s="92">
        <v>37.256830601092901</v>
      </c>
      <c r="W116" s="93" t="s">
        <v>75</v>
      </c>
      <c r="X116" s="90" t="s">
        <v>52</v>
      </c>
      <c r="Y116" s="94">
        <v>45552</v>
      </c>
      <c r="Z116" s="90"/>
      <c r="AA116" s="90" t="s">
        <v>67</v>
      </c>
      <c r="AB116" s="90" t="s">
        <v>54</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dimension ref="A1:F35"/>
  <sheetViews>
    <sheetView zoomScaleNormal="100" workbookViewId="0">
      <selection activeCell="E28" sqref="E28"/>
    </sheetView>
  </sheetViews>
  <sheetFormatPr defaultRowHeight="14.5" x14ac:dyDescent="0.35"/>
  <cols>
    <col min="1" max="1" width="52.26953125" customWidth="1"/>
    <col min="2" max="2" width="19" customWidth="1"/>
  </cols>
  <sheetData>
    <row r="1" spans="1:6" ht="26" x14ac:dyDescent="0.35">
      <c r="A1" s="422" t="s">
        <v>448</v>
      </c>
      <c r="B1" s="422"/>
      <c r="C1" s="422"/>
      <c r="D1" s="422"/>
      <c r="E1" s="422"/>
      <c r="F1" s="422"/>
    </row>
    <row r="2" spans="1:6" ht="15" customHeight="1" x14ac:dyDescent="0.35">
      <c r="A2" s="439" t="s">
        <v>449</v>
      </c>
      <c r="B2" s="439"/>
    </row>
    <row r="3" spans="1:6" ht="16" customHeight="1" thickBot="1" x14ac:dyDescent="0.4">
      <c r="A3" s="439"/>
      <c r="B3" s="439"/>
      <c r="C3" s="68"/>
      <c r="D3" s="68"/>
      <c r="E3" s="68"/>
    </row>
    <row r="4" spans="1:6" x14ac:dyDescent="0.35">
      <c r="A4" s="29" t="s">
        <v>450</v>
      </c>
      <c r="B4" s="28" t="s">
        <v>451</v>
      </c>
    </row>
    <row r="5" spans="1:6" ht="15" thickBot="1" x14ac:dyDescent="0.4">
      <c r="A5" s="27" t="s">
        <v>452</v>
      </c>
      <c r="B5" s="26">
        <v>244</v>
      </c>
    </row>
    <row r="6" spans="1:6" ht="15" customHeight="1" thickBot="1" x14ac:dyDescent="0.4">
      <c r="A6" s="25" t="s">
        <v>453</v>
      </c>
      <c r="B6" s="24">
        <v>111</v>
      </c>
      <c r="C6" s="23"/>
    </row>
    <row r="7" spans="1:6" ht="15" thickBot="1" x14ac:dyDescent="0.4">
      <c r="A7" s="22" t="s">
        <v>454</v>
      </c>
      <c r="B7" s="21">
        <v>133</v>
      </c>
    </row>
    <row r="8" spans="1:6" x14ac:dyDescent="0.35">
      <c r="A8" s="20" t="s">
        <v>455</v>
      </c>
      <c r="B8" s="19">
        <v>51</v>
      </c>
    </row>
    <row r="9" spans="1:6" x14ac:dyDescent="0.35">
      <c r="A9" s="18" t="s">
        <v>456</v>
      </c>
      <c r="B9" s="17">
        <v>28</v>
      </c>
    </row>
    <row r="10" spans="1:6" x14ac:dyDescent="0.35">
      <c r="A10" s="18" t="s">
        <v>457</v>
      </c>
      <c r="B10" s="17">
        <v>27</v>
      </c>
    </row>
    <row r="11" spans="1:6" x14ac:dyDescent="0.35">
      <c r="A11" s="18" t="s">
        <v>458</v>
      </c>
      <c r="B11" s="17">
        <v>24</v>
      </c>
    </row>
    <row r="12" spans="1:6" x14ac:dyDescent="0.35">
      <c r="A12" s="18" t="s">
        <v>459</v>
      </c>
      <c r="B12" s="17">
        <v>17</v>
      </c>
    </row>
    <row r="13" spans="1:6" x14ac:dyDescent="0.35">
      <c r="A13" s="18" t="s">
        <v>460</v>
      </c>
      <c r="B13" s="17">
        <v>16</v>
      </c>
    </row>
    <row r="14" spans="1:6" x14ac:dyDescent="0.35">
      <c r="A14" s="18" t="s">
        <v>461</v>
      </c>
      <c r="B14" s="17">
        <v>16</v>
      </c>
    </row>
    <row r="15" spans="1:6" x14ac:dyDescent="0.35">
      <c r="A15" s="18" t="s">
        <v>462</v>
      </c>
      <c r="B15" s="17">
        <v>10</v>
      </c>
    </row>
    <row r="16" spans="1:6" x14ac:dyDescent="0.35">
      <c r="A16" s="18" t="s">
        <v>463</v>
      </c>
      <c r="B16" s="17">
        <v>9</v>
      </c>
    </row>
    <row r="17" spans="1:2" x14ac:dyDescent="0.35">
      <c r="A17" s="18" t="s">
        <v>464</v>
      </c>
      <c r="B17" s="17">
        <v>8</v>
      </c>
    </row>
    <row r="18" spans="1:2" x14ac:dyDescent="0.35">
      <c r="A18" s="18" t="s">
        <v>465</v>
      </c>
      <c r="B18" s="17">
        <v>8</v>
      </c>
    </row>
    <row r="19" spans="1:2" x14ac:dyDescent="0.35">
      <c r="A19" s="18" t="s">
        <v>466</v>
      </c>
      <c r="B19" s="17">
        <v>5</v>
      </c>
    </row>
    <row r="20" spans="1:2" x14ac:dyDescent="0.35">
      <c r="A20" s="18" t="s">
        <v>467</v>
      </c>
      <c r="B20" s="17">
        <v>5</v>
      </c>
    </row>
    <row r="21" spans="1:2" x14ac:dyDescent="0.35">
      <c r="A21" s="18" t="s">
        <v>468</v>
      </c>
      <c r="B21" s="17">
        <v>5</v>
      </c>
    </row>
    <row r="22" spans="1:2" x14ac:dyDescent="0.35">
      <c r="A22" s="18" t="s">
        <v>469</v>
      </c>
      <c r="B22" s="17">
        <v>4</v>
      </c>
    </row>
    <row r="23" spans="1:2" x14ac:dyDescent="0.35">
      <c r="A23" s="18" t="s">
        <v>470</v>
      </c>
      <c r="B23" s="17">
        <v>3</v>
      </c>
    </row>
    <row r="24" spans="1:2" x14ac:dyDescent="0.35">
      <c r="A24" s="18" t="s">
        <v>471</v>
      </c>
      <c r="B24" s="17">
        <v>2</v>
      </c>
    </row>
    <row r="25" spans="1:2" x14ac:dyDescent="0.35">
      <c r="A25" s="18" t="s">
        <v>472</v>
      </c>
      <c r="B25" s="17">
        <v>1</v>
      </c>
    </row>
    <row r="26" spans="1:2" x14ac:dyDescent="0.35">
      <c r="A26" s="18" t="s">
        <v>473</v>
      </c>
      <c r="B26" s="17">
        <v>1</v>
      </c>
    </row>
    <row r="27" spans="1:2" x14ac:dyDescent="0.35">
      <c r="A27" s="18" t="s">
        <v>474</v>
      </c>
      <c r="B27" s="17">
        <v>1</v>
      </c>
    </row>
    <row r="28" spans="1:2" x14ac:dyDescent="0.35">
      <c r="A28" s="18" t="s">
        <v>475</v>
      </c>
      <c r="B28" s="17">
        <v>1</v>
      </c>
    </row>
    <row r="29" spans="1:2" x14ac:dyDescent="0.35">
      <c r="A29" s="18" t="s">
        <v>476</v>
      </c>
      <c r="B29" s="17">
        <v>1</v>
      </c>
    </row>
    <row r="30" spans="1:2" x14ac:dyDescent="0.35">
      <c r="A30" s="18" t="s">
        <v>477</v>
      </c>
      <c r="B30" s="17">
        <v>1</v>
      </c>
    </row>
    <row r="31" spans="1:2" x14ac:dyDescent="0.35">
      <c r="A31" s="18" t="s">
        <v>468</v>
      </c>
      <c r="B31" s="17">
        <v>1</v>
      </c>
    </row>
    <row r="32" spans="1:2" x14ac:dyDescent="0.35">
      <c r="A32" s="438" t="s">
        <v>478</v>
      </c>
      <c r="B32" s="438"/>
    </row>
    <row r="33" spans="1:2" x14ac:dyDescent="0.35">
      <c r="A33" s="438"/>
      <c r="B33" s="438"/>
    </row>
    <row r="34" spans="1:2" x14ac:dyDescent="0.35">
      <c r="A34" s="438"/>
      <c r="B34" s="438"/>
    </row>
    <row r="35" spans="1:2" x14ac:dyDescent="0.35">
      <c r="A35" s="438"/>
      <c r="B35" s="438"/>
    </row>
  </sheetData>
  <mergeCells count="3">
    <mergeCell ref="A1:F1"/>
    <mergeCell ref="A32:B35"/>
    <mergeCell ref="A2: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526ce853-7349-4a33-988e-bfef8f1d57f1" ContentTypeId="0x01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5406d35-483f-4764-b870-52cf804e2a10"/>
    <ds:schemaRef ds:uri="http://purl.org/dc/elements/1.1/"/>
    <ds:schemaRef ds:uri="http://schemas.microsoft.com/office/2006/metadata/properties"/>
    <ds:schemaRef ds:uri="9225b539-7b15-42b2-871d-c20cb6e17ae7"/>
    <ds:schemaRef ds:uri="http://www.w3.org/XML/1998/namespace"/>
    <ds:schemaRef ds:uri="http://purl.org/dc/dcmitype/"/>
  </ds:schemaRefs>
</ds:datastoreItem>
</file>

<file path=customXml/itemProps3.xml><?xml version="1.0" encoding="utf-8"?>
<ds:datastoreItem xmlns:ds="http://schemas.openxmlformats.org/officeDocument/2006/customXml" ds:itemID="{10D3FD5E-E330-467D-AC12-FAFCADE88191}"/>
</file>

<file path=customXml/itemProps4.xml><?xml version="1.0" encoding="utf-8"?>
<ds:datastoreItem xmlns:ds="http://schemas.openxmlformats.org/officeDocument/2006/customXml" ds:itemID="{7BDC6BB9-F9C0-4099-8F41-76B4BE5D3788}"/>
</file>

<file path=customXml/itemProps5.xml><?xml version="1.0" encoding="utf-8"?>
<ds:datastoreItem xmlns:ds="http://schemas.openxmlformats.org/officeDocument/2006/customXml" ds:itemID="{1B17BBEC-8EBF-42B7-9F88-96A952347E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EOFY24</vt:lpstr>
      <vt:lpstr>ATD EOFY23 </vt:lpstr>
      <vt:lpstr>Detention FY24</vt:lpstr>
      <vt:lpstr> ICLOS and Detainees</vt:lpstr>
      <vt:lpstr>Monthly Bond Statistics</vt:lpstr>
      <vt:lpstr>Semiannual</vt:lpstr>
      <vt:lpstr>Facilities EOFY24</vt:lpstr>
      <vt:lpstr>Trans. Detainee Pop. EOFY24</vt:lpstr>
      <vt:lpstr>Monthly Segregation</vt:lpstr>
      <vt:lpstr>Vulnerable &amp; Special Population</vt:lpstr>
      <vt:lpstr>Footnotes</vt:lpstr>
      <vt:lpstr>'Detention FY24'!Print_Area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2024-10-23T19:08:32Z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