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ani.Trujillo\Desktop\FORMATOS\"/>
    </mc:Choice>
  </mc:AlternateContent>
  <bookViews>
    <workbookView xWindow="0" yWindow="0" windowWidth="20490" windowHeight="7230" activeTab="2"/>
  </bookViews>
  <sheets>
    <sheet name="MATRIX  CARGOS CRITICOS  2018" sheetId="1" r:id="rId1"/>
    <sheet name="PRO VISITAS 2018" sheetId="2" r:id="rId2"/>
    <sheet name="matriz organizacional 2018" sheetId="3" r:id="rId3"/>
  </sheets>
  <externalReferences>
    <externalReference r:id="rId4"/>
  </externalReferences>
  <definedNames>
    <definedName name="_xlnm._FilterDatabase" localSheetId="1" hidden="1">'PRO VISITAS 2018'!$A$6:$V$76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2" i="1" l="1"/>
  <c r="Q92" i="1" s="1"/>
  <c r="P91" i="1"/>
  <c r="Q91" i="1" s="1"/>
  <c r="P89" i="1"/>
  <c r="Q89" i="1" s="1"/>
  <c r="P88" i="1"/>
  <c r="Q88" i="1" s="1"/>
  <c r="P84" i="1" l="1"/>
  <c r="Q84" i="1" s="1"/>
  <c r="P85" i="1"/>
  <c r="Q85" i="1" s="1"/>
  <c r="P86" i="1"/>
  <c r="Q86" i="1"/>
  <c r="A100" i="1" l="1"/>
  <c r="P83" i="1"/>
  <c r="Q83" i="1" s="1"/>
  <c r="P82" i="1"/>
  <c r="Q82" i="1" s="1"/>
  <c r="P81" i="1"/>
  <c r="Q81" i="1" s="1"/>
  <c r="P80" i="1"/>
  <c r="Q80" i="1" s="1"/>
  <c r="P79" i="1"/>
  <c r="Q79" i="1" s="1"/>
  <c r="P78" i="1"/>
  <c r="Q78" i="1" s="1"/>
  <c r="P77" i="1"/>
  <c r="Q77" i="1" s="1"/>
  <c r="P76" i="1"/>
  <c r="Q76" i="1" s="1"/>
  <c r="P75" i="1"/>
  <c r="Q75" i="1" s="1"/>
  <c r="P74" i="1"/>
  <c r="Q74" i="1" s="1"/>
  <c r="P73" i="1"/>
  <c r="Q73" i="1" s="1"/>
  <c r="P72" i="1"/>
  <c r="Q72" i="1" s="1"/>
  <c r="P71" i="1"/>
  <c r="Q71" i="1" s="1"/>
  <c r="P70" i="1"/>
  <c r="Q70" i="1" s="1"/>
  <c r="P69" i="1"/>
  <c r="Q69" i="1" s="1"/>
  <c r="P68" i="1"/>
  <c r="Q68" i="1" s="1"/>
  <c r="P67" i="1"/>
  <c r="Q67" i="1" s="1"/>
  <c r="P66" i="1"/>
  <c r="Q66" i="1" s="1"/>
  <c r="P65" i="1"/>
  <c r="Q65" i="1" s="1"/>
  <c r="P64" i="1"/>
  <c r="Q64" i="1" s="1"/>
  <c r="P63" i="1"/>
  <c r="Q63" i="1" s="1"/>
  <c r="P62" i="1"/>
  <c r="Q62" i="1" s="1"/>
  <c r="P61" i="1"/>
  <c r="Q61" i="1" s="1"/>
  <c r="P60" i="1"/>
  <c r="Q60" i="1" s="1"/>
  <c r="P59" i="1"/>
  <c r="Q59" i="1" s="1"/>
  <c r="P58" i="1"/>
  <c r="Q58" i="1" s="1"/>
  <c r="P57" i="1"/>
  <c r="Q57" i="1" s="1"/>
  <c r="P56" i="1"/>
  <c r="Q56" i="1" s="1"/>
  <c r="P55" i="1"/>
  <c r="Q55" i="1" s="1"/>
  <c r="P54" i="1"/>
  <c r="Q54" i="1" s="1"/>
  <c r="P53" i="1"/>
  <c r="Q53" i="1" s="1"/>
  <c r="P52" i="1"/>
  <c r="Q52" i="1" s="1"/>
  <c r="P51" i="1"/>
  <c r="Q51" i="1" s="1"/>
  <c r="P50" i="1"/>
  <c r="Q50" i="1" s="1"/>
  <c r="P49" i="1"/>
  <c r="Q49" i="1" s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Q15" i="1"/>
  <c r="P15" i="1"/>
</calcChain>
</file>

<file path=xl/comments1.xml><?xml version="1.0" encoding="utf-8"?>
<comments xmlns="http://schemas.openxmlformats.org/spreadsheetml/2006/main">
  <authors>
    <author>Diana Mesa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Diana Mesa:</t>
        </r>
        <r>
          <rPr>
            <sz val="9"/>
            <color indexed="81"/>
            <rFont val="Tahoma"/>
            <family val="2"/>
          </rPr>
          <t xml:space="preserve">
Ver cuadro de descripción de criterios.</t>
        </r>
      </text>
    </comment>
  </commentList>
</comments>
</file>

<file path=xl/sharedStrings.xml><?xml version="1.0" encoding="utf-8"?>
<sst xmlns="http://schemas.openxmlformats.org/spreadsheetml/2006/main" count="711" uniqueCount="197">
  <si>
    <t>MATRIZ CARGOS CRITICOS</t>
  </si>
  <si>
    <t>Código:</t>
  </si>
  <si>
    <t>F-GH-14</t>
  </si>
  <si>
    <t>Emisión:</t>
  </si>
  <si>
    <t>Versión:</t>
  </si>
  <si>
    <t>Página:</t>
  </si>
  <si>
    <t>1 de 1</t>
  </si>
  <si>
    <t>CRITERIOS DE CALIFICACIÓN</t>
  </si>
  <si>
    <t>CRITERIOS DE EVALUACIÓN</t>
  </si>
  <si>
    <t>UMBRAL DE CALIFICACIÓN</t>
  </si>
  <si>
    <t>6 - 10.</t>
  </si>
  <si>
    <t>CRITICO</t>
  </si>
  <si>
    <t>Sin afectación</t>
  </si>
  <si>
    <t>Se condieran cargos altamente críticos aquellos con una ponderación =&gt;6</t>
  </si>
  <si>
    <t>4 - 5.</t>
  </si>
  <si>
    <t>MODERADO</t>
  </si>
  <si>
    <t>Bajo impacto</t>
  </si>
  <si>
    <t>1 - 3.</t>
  </si>
  <si>
    <t>NO CRÍTICO</t>
  </si>
  <si>
    <t>Impacto moderado</t>
  </si>
  <si>
    <t>Impacto crítico</t>
  </si>
  <si>
    <t>CRITERIOS DE ANÁLISIS</t>
  </si>
  <si>
    <t>Ítem</t>
  </si>
  <si>
    <t>NOMBRE</t>
  </si>
  <si>
    <t>Nº CC</t>
  </si>
  <si>
    <t>FECHA DE 
INGRESO</t>
  </si>
  <si>
    <t>CARGO</t>
  </si>
  <si>
    <t>1. Incide en el manejo de la operación</t>
  </si>
  <si>
    <t>2. Acceso a información y documentos sensibles</t>
  </si>
  <si>
    <t>3. Acceso y manipulación de dinero y sus fuentes</t>
  </si>
  <si>
    <t>4. Tiene responsabilidad y autoridad en toma de decisiones</t>
  </si>
  <si>
    <t>5. Acceso a información de datos</t>
  </si>
  <si>
    <t>PONDERACION</t>
  </si>
  <si>
    <t>NIVEL DE CRITICIDAD</t>
  </si>
  <si>
    <t>#</t>
  </si>
  <si>
    <t>DESCRIPCIÓN DE CRITERIOS DE EVALUACIÓN</t>
  </si>
  <si>
    <t>CUANDO HACERLO</t>
  </si>
  <si>
    <t xml:space="preserve">Acceso a la plataforma SATLOCK, conocimiento y acceso a las rutas y al seguimiento de la carga. </t>
  </si>
  <si>
    <t>CONTROL
REQUERIDO</t>
  </si>
  <si>
    <t>INGRESO</t>
  </si>
  <si>
    <t>CONTROL</t>
  </si>
  <si>
    <t>CRITICO (A)</t>
  </si>
  <si>
    <t>MODERADO (B)</t>
  </si>
  <si>
    <t>NO CRÍTICO (C )</t>
  </si>
  <si>
    <t>Actualización de Datos</t>
  </si>
  <si>
    <t>x</t>
  </si>
  <si>
    <t>12 Meses</t>
  </si>
  <si>
    <t>Acceso a información que no puede divulgarse sin la autorización de su titular y/o que afecte el SGI y la continuidad del negocio</t>
  </si>
  <si>
    <t>Verificación de Antecedentes</t>
  </si>
  <si>
    <t>6 Meses</t>
  </si>
  <si>
    <t>18 Meses</t>
  </si>
  <si>
    <t>Auxiliar de Operaciones Nivel 1</t>
  </si>
  <si>
    <t>Visita Domiciliaria</t>
  </si>
  <si>
    <t>24 Meses</t>
  </si>
  <si>
    <t>Estudio Socio-económico</t>
  </si>
  <si>
    <t>Tiene acceso y manipulación de dinero y sus fuentes, acceso a tarjetas de crédito, claves de bancos, manejo de efectivo o cheques.</t>
  </si>
  <si>
    <t>Polígrafo</t>
  </si>
  <si>
    <t>Inducción</t>
  </si>
  <si>
    <t>Re - Inducción</t>
  </si>
  <si>
    <t>Tiene responsabilidad y autoridad en toma de decisiones que afecten la continuidad del negocio y relacionadas con el cumplimiento de los objetivos de la Empresa.</t>
  </si>
  <si>
    <t>Acceso a información sensible de los asociados de negocio, empleados, contratistas y demás.</t>
  </si>
  <si>
    <t xml:space="preserve">Carlos Tulio Aparicio </t>
  </si>
  <si>
    <t>Gerente Administrativo y Financiero</t>
  </si>
  <si>
    <t xml:space="preserve">Maria del camen  Meneces </t>
  </si>
  <si>
    <t>Auxiliar Servicios Generales</t>
  </si>
  <si>
    <t xml:space="preserve">Lozano Cuero Yesid </t>
  </si>
  <si>
    <t>GUETIO PANTOJA DIANA LORENA</t>
  </si>
  <si>
    <t>Contratistas</t>
  </si>
  <si>
    <t>Indirectos</t>
  </si>
  <si>
    <t>ACEVEDO RENDON ANGELA PATRICIA</t>
  </si>
  <si>
    <t>AUXILIAR  SGI</t>
  </si>
  <si>
    <t>AGUDELO GOMEZ DIEGO</t>
  </si>
  <si>
    <t>DIRECTOR DE INGENIERIA Y DESARROLLO</t>
  </si>
  <si>
    <t>ALVARADO MONROY JIMMY HERNANDO</t>
  </si>
  <si>
    <t xml:space="preserve">DIRECTOR COMERCIAL </t>
  </si>
  <si>
    <t>ANGULO SOLIS JOSIMAR</t>
  </si>
  <si>
    <t>AUXILIAR DE OPERACIONES</t>
  </si>
  <si>
    <t>BERMEO CAICEDO DIEGO ANDRES</t>
  </si>
  <si>
    <t>BERNAL GARCIA DIEGO FELIPE</t>
  </si>
  <si>
    <t>AUXILIAR IT</t>
  </si>
  <si>
    <t>CANTILLO NORIEGA PABLO ANTONIO</t>
  </si>
  <si>
    <t>CANTILLO NORIEGA SIGIFREDO ANTONIO</t>
  </si>
  <si>
    <t>CASTAÑO LOPEZ SORAYA</t>
  </si>
  <si>
    <t>COMERCIAL EJE CAFETERO</t>
  </si>
  <si>
    <t>CONSUEGRA BALLESTEROS GABRIEL EDUARDO</t>
  </si>
  <si>
    <t>CUERVO HERNANDEZ CRISTIAN CAMILO</t>
  </si>
  <si>
    <t>COORDINADOR REGIONAL DE OPERACIONES</t>
  </si>
  <si>
    <t>DONADO BOLIVAR VIRGILIO ANTONIO</t>
  </si>
  <si>
    <t>ESCOBAR MANJARREZ HUMBERTO DE JESUS</t>
  </si>
  <si>
    <t>ESTACIO RODRIGUEZ JHONYER ALEXANDER</t>
  </si>
  <si>
    <t>FIERRO PINTO STEVEN DAVID</t>
  </si>
  <si>
    <t>AUXILIAR DES</t>
  </si>
  <si>
    <t>FRANCO QUINTERO SANTIAGO</t>
  </si>
  <si>
    <t xml:space="preserve">APRENDIZ SENA </t>
  </si>
  <si>
    <t>GALAN DE VALDENEBRO JUAN GUILLERMO</t>
  </si>
  <si>
    <t>GERENTE GENERAL</t>
  </si>
  <si>
    <t>GALAN DE VALDENEBRO LUIS FELIPE</t>
  </si>
  <si>
    <t>JEFE REGIONAL DE OPERACIONES</t>
  </si>
  <si>
    <t>GALEANO MARTINEZ HAYLEEN GISELLE</t>
  </si>
  <si>
    <t xml:space="preserve">AUXILIAR DE  SERVICIO AL CLIENTE </t>
  </si>
  <si>
    <t>GIL ABRIL MARCO ANTONIO</t>
  </si>
  <si>
    <t>GIRALDO CASTRO MONICA ANDREA</t>
  </si>
  <si>
    <t>GOMEZ OTERO MARIA DEL ROSARIO</t>
  </si>
  <si>
    <t xml:space="preserve">JEFE DE CONTAVILIDAD </t>
  </si>
  <si>
    <t>OPERADOR DE MONITOREO</t>
  </si>
  <si>
    <t>GUTIERREZ DURAN YUDIER DAMIAN</t>
  </si>
  <si>
    <t>HERNANDEZ TRUJILLO JAVIER EMILIO</t>
  </si>
  <si>
    <t>HERNANDEZ TRUJILLO JUAN PABLO</t>
  </si>
  <si>
    <t>HERRERA GARCIA DAVID JULIAN</t>
  </si>
  <si>
    <t>COORDINADOR DE SERVICIO AL CLIENTE</t>
  </si>
  <si>
    <t>LEON VALENCIA YURI TATIANA</t>
  </si>
  <si>
    <t>LOPEZ ROCHA ALEXANDER</t>
  </si>
  <si>
    <t>MALAMBO PRADA JOSE FLAVIO</t>
  </si>
  <si>
    <t>MEDINA SAAVEDRA IVAN DARIO</t>
  </si>
  <si>
    <t>COORDINADOR DE MONITOREO</t>
  </si>
  <si>
    <t>MEDINA SAAVEDRA JOSE HERMINSUL</t>
  </si>
  <si>
    <t>DIRECTOR  NACIONAL DE SEGURIDAD</t>
  </si>
  <si>
    <t>MENDOZA ZUÑIGA BRIYITH HASBLEIDY</t>
  </si>
  <si>
    <t>MONDRAGON CORDOBA ALEXANDER</t>
  </si>
  <si>
    <t>MONSALVE BLANDON ALEXANDER</t>
  </si>
  <si>
    <t>MORA LOPEZ CARLOS ALBERTO</t>
  </si>
  <si>
    <t>COORDINADOR ADMINISTRATIVO</t>
  </si>
  <si>
    <t>MUÑOZ PINEDA QUEVIN</t>
  </si>
  <si>
    <t>OLIVEROS MURILLO SALOMON</t>
  </si>
  <si>
    <t>ORTIZ TAMARA ASTRID CAROLINA</t>
  </si>
  <si>
    <t>OSORIO CEREZO DIEGO STEVEN</t>
  </si>
  <si>
    <t>PALACIOS SEGURA LEINER DAVID</t>
  </si>
  <si>
    <t>PARRA RESTREPO RAFAEL ANGEL</t>
  </si>
  <si>
    <t xml:space="preserve">AUXILIAR DE CONTAVILIDAD </t>
  </si>
  <si>
    <t>PAZ KLINGER JHON JAIRO</t>
  </si>
  <si>
    <t>PEÑA ROMERO JENY ALEXANDRA</t>
  </si>
  <si>
    <t>COORDINADOR  DE MONITOREO</t>
  </si>
  <si>
    <t>PINEDA CORRALES LUIS MAURICIO</t>
  </si>
  <si>
    <t>QUINTERO CADAVID FABIO ESTEBAN</t>
  </si>
  <si>
    <t>QUINTERO HERNANDEZ JAIME ANDRES</t>
  </si>
  <si>
    <t>QUINTERO HERNANDEZ JUAN CAMILO</t>
  </si>
  <si>
    <t>RAMIREZ ESPINOSA LEIDY JOHANA</t>
  </si>
  <si>
    <t>RENTERIA PRETEL YOJAN</t>
  </si>
  <si>
    <t>REYES BEDOYA JUAN CARLOS</t>
  </si>
  <si>
    <t>RIASCOS MORENO IVAN ERNESTO</t>
  </si>
  <si>
    <t>RIOS QUINTERO DANI ALEJANDRO</t>
  </si>
  <si>
    <t>RODRIGUEZ TRUJILLO JHON JAMES</t>
  </si>
  <si>
    <t>ROJAS VERA LUIS ANTONIO</t>
  </si>
  <si>
    <t>ROJAS VERA OSCAR GILBERTO</t>
  </si>
  <si>
    <t>SALAZAR IZQUIERDO JUAN CARLOS</t>
  </si>
  <si>
    <t>SANABRIA GUARNIZO LAURA MARIA</t>
  </si>
  <si>
    <t>SANCHEZ GIRALDO JOHN FREDDY</t>
  </si>
  <si>
    <t>SANCHEZ RUEDA JOSE FABIAN</t>
  </si>
  <si>
    <t>SARRIA VILLA GLORIA MILENA</t>
  </si>
  <si>
    <t>AUXILIAR ADMINISTRATIVO</t>
  </si>
  <si>
    <t>SEGURA CASTAÑEDA ALIRIO ANTONIO</t>
  </si>
  <si>
    <t>SUAREZ PINZON LEONARDO</t>
  </si>
  <si>
    <t>TABORDA ALVAREZ DANIEL STIVEN</t>
  </si>
  <si>
    <t>TRUJILLO HERRERA YURANI</t>
  </si>
  <si>
    <t xml:space="preserve">AUXILIAR  DE GESTION HUMANA </t>
  </si>
  <si>
    <t>TRUJILLO VARGAS JOSE LUIS</t>
  </si>
  <si>
    <t>VASQUEZ VASQUEZ SEBASTIAN CAMILO</t>
  </si>
  <si>
    <t xml:space="preserve">APOYO MONITOREO </t>
  </si>
  <si>
    <t>ZAMORA MURILLO GUSTAVO ADOLFO</t>
  </si>
  <si>
    <t>PROGRAMACIÓN VISITAS DOMICILIARIAS 
PERSONAL CRÍTICO</t>
  </si>
  <si>
    <t>F-TH-15</t>
  </si>
  <si>
    <t>AÑO 2015</t>
  </si>
  <si>
    <t>CONTROL REQUERIDO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</si>
  <si>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</si>
  <si>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</si>
  <si>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</si>
  <si>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</si>
  <si>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</si>
  <si>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</si>
  <si>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</si>
  <si>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</si>
  <si>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</si>
  <si>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</si>
  <si>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</si>
  <si>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</si>
  <si>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COMENTARIOS</t>
  </si>
  <si>
    <t>A</t>
  </si>
  <si>
    <t>B</t>
  </si>
  <si>
    <t>C</t>
  </si>
  <si>
    <t>FECHA DE INGRESO</t>
  </si>
  <si>
    <t>UBICACIÓN</t>
  </si>
  <si>
    <t>CONTRATO</t>
  </si>
  <si>
    <t>SATLOCK</t>
  </si>
  <si>
    <t>X</t>
  </si>
  <si>
    <t>APOYO DES (APRENDIZ)</t>
  </si>
  <si>
    <t>CRISTIAN ANDRES GONZALEZ</t>
  </si>
  <si>
    <t>DAVID ORLANDO ALVAREZ</t>
  </si>
  <si>
    <t xml:space="preserve">APAOYO MONITOREO </t>
  </si>
  <si>
    <t xml:space="preserve">BELLA OLIVA ORDOÑEZ </t>
  </si>
  <si>
    <t xml:space="preserve">PINZON MARTINES  LOENARDO </t>
  </si>
  <si>
    <t>Auxiliar de Operaciones Nivel 2</t>
  </si>
  <si>
    <t xml:space="preserve">LOZANO  CUERO YESID </t>
  </si>
  <si>
    <t xml:space="preserve">SOLUCIONES </t>
  </si>
  <si>
    <t xml:space="preserve">SUMMAR </t>
  </si>
  <si>
    <t xml:space="preserve">71 DITECTOS </t>
  </si>
  <si>
    <t xml:space="preserve">2 CONTRATITAS </t>
  </si>
  <si>
    <t xml:space="preserve">2 INDIRECTOS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</si>
</sst>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288">
    <xf numFmtId="0" fontId="0" fillId="0" borderId="0" xfId="0"/>
    <xf numFmtId="0" fontId="0" fillId="0" borderId="2" xfId="0" applyFont="1" applyBorder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Border="1"/>
    <xf numFmtId="0" fontId="0" fillId="0" borderId="7" xfId="0" applyFont="1" applyBorder="1"/>
    <xf numFmtId="0" fontId="0" fillId="0" borderId="0" xfId="0" applyFont="1" applyFill="1" applyBorder="1"/>
    <xf numFmtId="0" fontId="7" fillId="3" borderId="10" xfId="0" applyFont="1" applyFill="1" applyBorder="1" applyAlignment="1" applyProtection="1">
      <alignment horizontal="center" vertical="center"/>
      <protection locked="0"/>
    </xf>
    <xf numFmtId="0" fontId="7" fillId="3" borderId="10" xfId="0" applyFont="1" applyFill="1" applyBorder="1" applyAlignment="1" applyProtection="1">
      <alignment vertical="center"/>
      <protection locked="0"/>
    </xf>
    <xf numFmtId="0" fontId="7" fillId="3" borderId="12" xfId="0" applyFont="1" applyFill="1" applyBorder="1" applyAlignment="1" applyProtection="1">
      <alignment horizontal="center" vertical="center"/>
      <protection locked="0"/>
    </xf>
    <xf numFmtId="0" fontId="7" fillId="3" borderId="12" xfId="0" applyFont="1" applyFill="1" applyBorder="1" applyAlignment="1" applyProtection="1">
      <alignment vertical="center"/>
      <protection locked="0"/>
    </xf>
    <xf numFmtId="0" fontId="7" fillId="3" borderId="1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/>
    <xf numFmtId="0" fontId="7" fillId="3" borderId="13" xfId="0" applyFont="1" applyFill="1" applyBorder="1" applyAlignment="1" applyProtection="1">
      <alignment horizontal="center" vertical="center"/>
      <protection locked="0"/>
    </xf>
    <xf numFmtId="0" fontId="7" fillId="3" borderId="13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/>
    <xf numFmtId="0" fontId="0" fillId="0" borderId="16" xfId="0" applyFont="1" applyBorder="1" applyAlignment="1">
      <alignment horizontal="center" vertical="center"/>
    </xf>
    <xf numFmtId="0" fontId="0" fillId="0" borderId="16" xfId="0" applyFont="1" applyBorder="1"/>
    <xf numFmtId="0" fontId="8" fillId="0" borderId="0" xfId="0" applyFont="1" applyFill="1"/>
    <xf numFmtId="0" fontId="0" fillId="0" borderId="0" xfId="0" applyFont="1" applyBorder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/>
    </xf>
    <xf numFmtId="0" fontId="0" fillId="7" borderId="0" xfId="0" applyFont="1" applyFill="1"/>
    <xf numFmtId="0" fontId="0" fillId="0" borderId="16" xfId="0" applyFont="1" applyFill="1" applyBorder="1"/>
    <xf numFmtId="0" fontId="0" fillId="7" borderId="16" xfId="0" applyFont="1" applyFill="1" applyBorder="1"/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Border="1"/>
    <xf numFmtId="0" fontId="0" fillId="0" borderId="16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0" borderId="32" xfId="0" applyFont="1" applyBorder="1"/>
    <xf numFmtId="0" fontId="0" fillId="0" borderId="33" xfId="0" applyFont="1" applyBorder="1"/>
    <xf numFmtId="0" fontId="0" fillId="0" borderId="34" xfId="0" applyFont="1" applyBorder="1"/>
    <xf numFmtId="0" fontId="0" fillId="0" borderId="35" xfId="0" applyFont="1" applyBorder="1"/>
    <xf numFmtId="0" fontId="0" fillId="0" borderId="36" xfId="0" applyFont="1" applyBorder="1"/>
    <xf numFmtId="0" fontId="0" fillId="0" borderId="32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2" borderId="15" xfId="0" applyFont="1" applyFill="1" applyBorder="1"/>
    <xf numFmtId="0" fontId="0" fillId="2" borderId="16" xfId="0" applyFont="1" applyFill="1" applyBorder="1"/>
    <xf numFmtId="0" fontId="0" fillId="4" borderId="15" xfId="0" applyFont="1" applyFill="1" applyBorder="1"/>
    <xf numFmtId="0" fontId="0" fillId="4" borderId="16" xfId="0" applyFont="1" applyFill="1" applyBorder="1"/>
    <xf numFmtId="0" fontId="0" fillId="7" borderId="1" xfId="0" applyFont="1" applyFill="1" applyBorder="1"/>
    <xf numFmtId="0" fontId="0" fillId="7" borderId="4" xfId="0" applyFont="1" applyFill="1" applyBorder="1"/>
    <xf numFmtId="0" fontId="0" fillId="7" borderId="6" xfId="0" applyFont="1" applyFill="1" applyBorder="1"/>
    <xf numFmtId="0" fontId="0" fillId="7" borderId="0" xfId="0" applyFont="1" applyFill="1" applyBorder="1"/>
    <xf numFmtId="0" fontId="0" fillId="7" borderId="15" xfId="0" applyFont="1" applyFill="1" applyBorder="1"/>
    <xf numFmtId="0" fontId="0" fillId="7" borderId="0" xfId="0" applyFont="1" applyFill="1" applyAlignment="1">
      <alignment horizontal="center" vertical="center"/>
    </xf>
    <xf numFmtId="0" fontId="0" fillId="11" borderId="0" xfId="0" applyFont="1" applyFill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7" xfId="0" applyFont="1" applyBorder="1" applyAlignment="1"/>
    <xf numFmtId="14" fontId="0" fillId="0" borderId="16" xfId="0" applyNumberFormat="1" applyFont="1" applyBorder="1"/>
    <xf numFmtId="0" fontId="0" fillId="0" borderId="17" xfId="0" applyFont="1" applyFill="1" applyBorder="1"/>
    <xf numFmtId="0" fontId="0" fillId="0" borderId="18" xfId="0" applyFont="1" applyFill="1" applyBorder="1"/>
    <xf numFmtId="14" fontId="0" fillId="0" borderId="18" xfId="0" applyNumberFormat="1" applyFont="1" applyBorder="1"/>
    <xf numFmtId="0" fontId="0" fillId="0" borderId="18" xfId="0" applyFont="1" applyBorder="1"/>
    <xf numFmtId="0" fontId="0" fillId="4" borderId="0" xfId="0" applyFont="1" applyFill="1" applyBorder="1"/>
    <xf numFmtId="14" fontId="0" fillId="4" borderId="0" xfId="0" applyNumberFormat="1" applyFont="1" applyFill="1" applyBorder="1"/>
    <xf numFmtId="14" fontId="0" fillId="0" borderId="0" xfId="0" applyNumberFormat="1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6" xfId="0" applyFont="1" applyBorder="1"/>
    <xf numFmtId="0" fontId="5" fillId="0" borderId="9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7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5" fillId="7" borderId="0" xfId="0" applyFont="1" applyFill="1" applyBorder="1" applyAlignment="1" applyProtection="1">
      <alignment horizontal="right" vertical="center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5" fillId="7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7" borderId="1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horizontal="center" vertical="center"/>
    </xf>
    <xf numFmtId="9" fontId="5" fillId="3" borderId="16" xfId="0" applyNumberFormat="1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textRotation="90" wrapText="1"/>
    </xf>
    <xf numFmtId="0" fontId="8" fillId="3" borderId="17" xfId="0" applyFont="1" applyFill="1" applyBorder="1" applyAlignment="1">
      <alignment horizontal="center" vertical="center" textRotation="90" wrapText="1"/>
    </xf>
    <xf numFmtId="0" fontId="4" fillId="2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5" borderId="15" xfId="0" applyFont="1" applyFill="1" applyBorder="1" applyAlignment="1" applyProtection="1">
      <alignment horizontal="center" vertical="center"/>
      <protection locked="0"/>
    </xf>
    <xf numFmtId="0" fontId="0" fillId="7" borderId="19" xfId="0" applyFont="1" applyFill="1" applyBorder="1" applyAlignment="1">
      <alignment horizontal="center" vertical="center"/>
    </xf>
    <xf numFmtId="2" fontId="8" fillId="7" borderId="24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vertical="center"/>
    </xf>
    <xf numFmtId="2" fontId="8" fillId="7" borderId="19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8" fillId="7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0" fillId="7" borderId="39" xfId="0" applyFont="1" applyFill="1" applyBorder="1" applyAlignment="1">
      <alignment horizontal="center" vertical="center"/>
    </xf>
    <xf numFmtId="2" fontId="8" fillId="7" borderId="31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8" borderId="25" xfId="0" applyFont="1" applyFill="1" applyBorder="1" applyAlignment="1">
      <alignment horizontal="justify" vertical="center" wrapText="1"/>
    </xf>
    <xf numFmtId="3" fontId="0" fillId="8" borderId="24" xfId="0" applyNumberFormat="1" applyFont="1" applyFill="1" applyBorder="1" applyAlignment="1">
      <alignment vertical="center"/>
    </xf>
    <xf numFmtId="14" fontId="0" fillId="8" borderId="24" xfId="0" applyNumberFormat="1" applyFont="1" applyFill="1" applyBorder="1" applyAlignment="1">
      <alignment vertical="center"/>
    </xf>
    <xf numFmtId="0" fontId="0" fillId="8" borderId="24" xfId="0" applyFont="1" applyFill="1" applyBorder="1" applyAlignment="1">
      <alignment horizontal="left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37" xfId="0" applyFont="1" applyFill="1" applyBorder="1" applyAlignment="1">
      <alignment horizontal="justify" vertical="center" wrapText="1"/>
    </xf>
    <xf numFmtId="3" fontId="0" fillId="8" borderId="39" xfId="0" applyNumberFormat="1" applyFont="1" applyFill="1" applyBorder="1" applyAlignment="1">
      <alignment vertical="center"/>
    </xf>
    <xf numFmtId="14" fontId="0" fillId="8" borderId="39" xfId="0" applyNumberFormat="1" applyFont="1" applyFill="1" applyBorder="1" applyAlignment="1">
      <alignment vertical="center"/>
    </xf>
    <xf numFmtId="0" fontId="0" fillId="8" borderId="39" xfId="0" applyFont="1" applyFill="1" applyBorder="1" applyAlignment="1">
      <alignment horizontal="left" vertical="center"/>
    </xf>
    <xf numFmtId="0" fontId="0" fillId="4" borderId="24" xfId="0" applyFont="1" applyFill="1" applyBorder="1" applyAlignment="1">
      <alignment horizontal="center" vertical="center"/>
    </xf>
    <xf numFmtId="0" fontId="14" fillId="4" borderId="25" xfId="0" applyFont="1" applyFill="1" applyBorder="1" applyAlignment="1">
      <alignment vertical="center" wrapText="1"/>
    </xf>
    <xf numFmtId="3" fontId="8" fillId="4" borderId="24" xfId="2" applyNumberFormat="1" applyFont="1" applyFill="1" applyBorder="1" applyAlignment="1">
      <alignment vertical="center" wrapText="1"/>
    </xf>
    <xf numFmtId="14" fontId="8" fillId="4" borderId="24" xfId="2" applyNumberFormat="1" applyFont="1" applyFill="1" applyBorder="1" applyAlignment="1">
      <alignment vertical="center" wrapText="1"/>
    </xf>
    <xf numFmtId="0" fontId="14" fillId="4" borderId="27" xfId="0" applyFont="1" applyFill="1" applyBorder="1" applyAlignment="1">
      <alignment vertical="center"/>
    </xf>
    <xf numFmtId="2" fontId="8" fillId="4" borderId="24" xfId="0" applyNumberFormat="1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14" fillId="4" borderId="21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1" fontId="8" fillId="0" borderId="0" xfId="0" applyNumberFormat="1" applyFont="1" applyFill="1" applyBorder="1" applyAlignment="1" applyProtection="1">
      <alignment horizontal="center" vertical="center"/>
      <protection locked="0"/>
    </xf>
    <xf numFmtId="2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6" xfId="0" applyFont="1" applyBorder="1" applyAlignment="1"/>
    <xf numFmtId="0" fontId="0" fillId="0" borderId="14" xfId="0" applyFont="1" applyBorder="1"/>
    <xf numFmtId="0" fontId="0" fillId="0" borderId="0" xfId="0" applyFont="1" applyBorder="1" applyAlignment="1">
      <alignment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1" fontId="8" fillId="0" borderId="16" xfId="0" applyNumberFormat="1" applyFont="1" applyFill="1" applyBorder="1" applyAlignment="1" applyProtection="1">
      <alignment vertical="center"/>
      <protection locked="0"/>
    </xf>
    <xf numFmtId="0" fontId="0" fillId="7" borderId="16" xfId="0" applyFont="1" applyFill="1" applyBorder="1" applyAlignment="1">
      <alignment vertical="center"/>
    </xf>
    <xf numFmtId="1" fontId="8" fillId="7" borderId="16" xfId="0" applyNumberFormat="1" applyFont="1" applyFill="1" applyBorder="1" applyAlignment="1" applyProtection="1">
      <alignment vertical="center"/>
      <protection locked="0"/>
    </xf>
    <xf numFmtId="0" fontId="0" fillId="0" borderId="16" xfId="0" applyFont="1" applyBorder="1" applyAlignment="1">
      <alignment vertical="center"/>
    </xf>
    <xf numFmtId="0" fontId="8" fillId="7" borderId="16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vertical="center"/>
    </xf>
    <xf numFmtId="0" fontId="12" fillId="0" borderId="0" xfId="0" applyFont="1" applyFill="1" applyBorder="1" applyAlignment="1" applyProtection="1">
      <alignment vertic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/>
    </xf>
    <xf numFmtId="1" fontId="8" fillId="2" borderId="16" xfId="0" applyNumberFormat="1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horizontal="center"/>
    </xf>
    <xf numFmtId="0" fontId="0" fillId="4" borderId="16" xfId="0" applyFont="1" applyFill="1" applyBorder="1" applyAlignment="1">
      <alignment vertical="center"/>
    </xf>
    <xf numFmtId="0" fontId="0" fillId="4" borderId="15" xfId="0" applyFont="1" applyFill="1" applyBorder="1" applyAlignment="1">
      <alignment vertical="center"/>
    </xf>
    <xf numFmtId="0" fontId="8" fillId="4" borderId="16" xfId="0" applyFont="1" applyFill="1" applyBorder="1" applyAlignment="1">
      <alignment vertical="center"/>
    </xf>
    <xf numFmtId="9" fontId="5" fillId="0" borderId="16" xfId="0" applyNumberFormat="1" applyFont="1" applyFill="1" applyBorder="1" applyAlignment="1" applyProtection="1">
      <alignment horizontal="center" vertical="center" wrapText="1"/>
      <protection locked="0"/>
    </xf>
    <xf numFmtId="9" fontId="8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6" xfId="0" applyFont="1" applyFill="1" applyBorder="1" applyAlignment="1">
      <alignment vertical="center"/>
    </xf>
    <xf numFmtId="0" fontId="0" fillId="0" borderId="39" xfId="0" applyFont="1" applyBorder="1" applyAlignment="1">
      <alignment horizontal="center" vertical="center"/>
    </xf>
    <xf numFmtId="14" fontId="0" fillId="7" borderId="16" xfId="0" applyNumberFormat="1" applyFont="1" applyFill="1" applyBorder="1"/>
    <xf numFmtId="0" fontId="0" fillId="0" borderId="0" xfId="0" applyFont="1" applyAlignment="1">
      <alignment horizontal="center" vertical="center" wrapText="1"/>
    </xf>
    <xf numFmtId="0" fontId="5" fillId="3" borderId="18" xfId="2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vertical="center"/>
    </xf>
    <xf numFmtId="0" fontId="14" fillId="10" borderId="19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vertical="center" wrapText="1"/>
    </xf>
    <xf numFmtId="0" fontId="14" fillId="7" borderId="16" xfId="0" applyFont="1" applyFill="1" applyBorder="1" applyAlignment="1">
      <alignment vertical="center" wrapText="1"/>
    </xf>
    <xf numFmtId="3" fontId="8" fillId="7" borderId="16" xfId="2" applyNumberFormat="1" applyFont="1" applyFill="1" applyBorder="1" applyAlignment="1">
      <alignment vertical="center" wrapText="1"/>
    </xf>
    <xf numFmtId="14" fontId="8" fillId="7" borderId="16" xfId="2" applyNumberFormat="1" applyFont="1" applyFill="1" applyBorder="1" applyAlignment="1">
      <alignment vertical="center" wrapText="1"/>
    </xf>
    <xf numFmtId="0" fontId="0" fillId="0" borderId="41" xfId="0" applyFont="1" applyBorder="1" applyAlignment="1">
      <alignment horizontal="center"/>
    </xf>
    <xf numFmtId="0" fontId="0" fillId="0" borderId="42" xfId="0" applyFont="1" applyBorder="1"/>
    <xf numFmtId="0" fontId="0" fillId="0" borderId="4" xfId="0" applyFont="1" applyFill="1" applyBorder="1"/>
    <xf numFmtId="0" fontId="14" fillId="7" borderId="14" xfId="0" applyFont="1" applyFill="1" applyBorder="1" applyAlignment="1">
      <alignment vertical="center" wrapText="1"/>
    </xf>
    <xf numFmtId="0" fontId="0" fillId="7" borderId="14" xfId="0" applyFont="1" applyFill="1" applyBorder="1"/>
    <xf numFmtId="0" fontId="5" fillId="2" borderId="46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5" fillId="5" borderId="48" xfId="0" applyFont="1" applyFill="1" applyBorder="1" applyAlignment="1">
      <alignment horizontal="center" vertical="center" wrapText="1"/>
    </xf>
    <xf numFmtId="0" fontId="8" fillId="12" borderId="16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14" fontId="0" fillId="0" borderId="0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5" fillId="3" borderId="14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0" fillId="6" borderId="17" xfId="0" applyFont="1" applyFill="1" applyBorder="1" applyAlignment="1">
      <alignment horizontal="center" vertical="center" wrapText="1"/>
    </xf>
    <xf numFmtId="0" fontId="0" fillId="6" borderId="14" xfId="0" applyFont="1" applyFill="1" applyBorder="1" applyAlignment="1">
      <alignment horizontal="center" vertical="center" wrapText="1"/>
    </xf>
    <xf numFmtId="0" fontId="0" fillId="6" borderId="15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 applyProtection="1">
      <alignment horizontal="center" vertical="center"/>
      <protection locked="0"/>
    </xf>
    <xf numFmtId="0" fontId="6" fillId="0" borderId="10" xfId="0" applyNumberFormat="1" applyFont="1" applyBorder="1" applyAlignment="1">
      <alignment horizontal="center"/>
    </xf>
    <xf numFmtId="0" fontId="12" fillId="2" borderId="10" xfId="0" applyFont="1" applyFill="1" applyBorder="1" applyAlignment="1" applyProtection="1">
      <alignment horizontal="center" vertical="center"/>
      <protection locked="0"/>
    </xf>
    <xf numFmtId="0" fontId="6" fillId="0" borderId="11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0" fontId="6" fillId="0" borderId="12" xfId="0" applyNumberFormat="1" applyFont="1" applyBorder="1" applyAlignment="1">
      <alignment horizontal="center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6" fillId="0" borderId="13" xfId="0" applyNumberFormat="1" applyFont="1" applyBorder="1" applyAlignment="1">
      <alignment horizontal="center"/>
    </xf>
    <xf numFmtId="0" fontId="7" fillId="5" borderId="13" xfId="0" applyFont="1" applyFill="1" applyBorder="1" applyAlignment="1" applyProtection="1">
      <alignment horizontal="center" vertical="center"/>
      <protection locked="0"/>
    </xf>
    <xf numFmtId="0" fontId="13" fillId="3" borderId="14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9" fontId="5" fillId="3" borderId="16" xfId="1" applyFont="1" applyFill="1" applyBorder="1" applyAlignment="1">
      <alignment horizontal="center" vertical="center"/>
    </xf>
    <xf numFmtId="9" fontId="5" fillId="3" borderId="16" xfId="1" applyFont="1" applyFill="1" applyBorder="1" applyAlignment="1">
      <alignment horizontal="center" vertical="center" wrapText="1"/>
    </xf>
    <xf numFmtId="9" fontId="5" fillId="3" borderId="14" xfId="1" applyFont="1" applyFill="1" applyBorder="1" applyAlignment="1">
      <alignment horizontal="center" vertical="center"/>
    </xf>
    <xf numFmtId="9" fontId="5" fillId="3" borderId="15" xfId="1" applyFont="1" applyFill="1" applyBorder="1" applyAlignment="1">
      <alignment horizontal="center" vertical="center"/>
    </xf>
    <xf numFmtId="9" fontId="5" fillId="3" borderId="16" xfId="0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1" fontId="8" fillId="0" borderId="22" xfId="0" applyNumberFormat="1" applyFont="1" applyFill="1" applyBorder="1" applyAlignment="1" applyProtection="1">
      <alignment horizontal="center" vertical="center"/>
      <protection locked="0"/>
    </xf>
    <xf numFmtId="1" fontId="8" fillId="0" borderId="23" xfId="0" applyNumberFormat="1" applyFont="1" applyFill="1" applyBorder="1" applyAlignment="1" applyProtection="1">
      <alignment horizontal="center" vertical="center"/>
      <protection locked="0"/>
    </xf>
    <xf numFmtId="0" fontId="8" fillId="7" borderId="24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1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5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" fontId="8" fillId="0" borderId="19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1" fontId="8" fillId="0" borderId="20" xfId="0" applyNumberFormat="1" applyFont="1" applyFill="1" applyBorder="1" applyAlignment="1" applyProtection="1">
      <alignment horizontal="center" vertical="center"/>
      <protection locked="0"/>
    </xf>
    <xf numFmtId="1" fontId="8" fillId="0" borderId="21" xfId="0" applyNumberFormat="1" applyFont="1" applyFill="1" applyBorder="1" applyAlignment="1" applyProtection="1">
      <alignment horizontal="center" vertical="center"/>
      <protection locked="0"/>
    </xf>
    <xf numFmtId="0" fontId="8" fillId="7" borderId="31" xfId="0" applyFont="1" applyFill="1" applyBorder="1" applyAlignment="1">
      <alignment horizontal="center" vertical="center"/>
    </xf>
    <xf numFmtId="0" fontId="8" fillId="7" borderId="40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1" fontId="8" fillId="0" borderId="39" xfId="0" applyNumberFormat="1" applyFont="1" applyFill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/>
    </xf>
    <xf numFmtId="1" fontId="8" fillId="4" borderId="19" xfId="0" applyNumberFormat="1" applyFont="1" applyFill="1" applyBorder="1" applyAlignment="1" applyProtection="1">
      <alignment horizontal="center" vertical="center"/>
      <protection locked="0"/>
    </xf>
    <xf numFmtId="0" fontId="0" fillId="4" borderId="20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1" fontId="8" fillId="4" borderId="24" xfId="0" applyNumberFormat="1" applyFont="1" applyFill="1" applyBorder="1" applyAlignment="1" applyProtection="1">
      <alignment horizontal="center" vertical="center"/>
      <protection locked="0"/>
    </xf>
    <xf numFmtId="0" fontId="0" fillId="4" borderId="25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justify" vertical="center"/>
    </xf>
    <xf numFmtId="0" fontId="8" fillId="0" borderId="0" xfId="0" applyFont="1" applyFill="1" applyBorder="1" applyAlignment="1">
      <alignment horizontal="justify" vertical="center" wrapText="1"/>
    </xf>
    <xf numFmtId="0" fontId="5" fillId="9" borderId="43" xfId="0" applyFont="1" applyFill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 wrapText="1"/>
    </xf>
    <xf numFmtId="0" fontId="5" fillId="9" borderId="45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justify"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5" xfId="0" applyFont="1" applyBorder="1" applyAlignment="1">
      <alignment horizontal="center"/>
    </xf>
  </cellXfs>
  <cellStyles count="3">
    <cellStyle name="Normal" xfId="0" builtinId="0"/>
    <cellStyle name="Normal 2" xfId="2"/>
    <cellStyle name="Porcentaje" xfId="1" builtinId="5"/>
  </cellStyles>
  <dxfs count="168">
    <dxf>
      <fill>
        <patternFill>
          <bgColor rgb="FF00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733425</xdr:colOff>
      <xdr:row>3</xdr:row>
      <xdr:rowOff>183568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83A714-0A62-49BE-AB84-83AF54351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0"/>
          <a:ext cx="1171575" cy="755068"/>
        </a:xfrm>
        <a:prstGeom prst="rect">
          <a:avLst/>
        </a:prstGeom>
      </xdr:spPr>
    </xdr:pic>
    <xdr:clientData/>
  </xdr:twoCellAnchor>
  <xdr:oneCellAnchor>
    <xdr:from>
      <xdr:col>31</xdr:col>
      <xdr:colOff>47625</xdr:colOff>
      <xdr:row>0</xdr:row>
      <xdr:rowOff>0</xdr:rowOff>
    </xdr:from>
    <xdr:ext cx="2124075" cy="248851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3BAA472-3FF6-44B6-A9C1-F9984930549B}"/>
            </a:ext>
          </a:extLst>
        </xdr:cNvPr>
        <xdr:cNvSpPr txBox="1"/>
      </xdr:nvSpPr>
      <xdr:spPr>
        <a:xfrm>
          <a:off x="18345150" y="3190875"/>
          <a:ext cx="2124075" cy="248851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CO" sz="1000" b="1" i="1"/>
            <a:t>FRECUENCIA</a:t>
          </a:r>
        </a:p>
      </xdr:txBody>
    </xdr:sp>
    <xdr:clientData/>
  </xdr:oneCellAnchor>
  <xdr:twoCellAnchor editAs="oneCell">
    <xdr:from>
      <xdr:col>0</xdr:col>
      <xdr:colOff>47625</xdr:colOff>
      <xdr:row>0</xdr:row>
      <xdr:rowOff>0</xdr:rowOff>
    </xdr:from>
    <xdr:to>
      <xdr:col>1</xdr:col>
      <xdr:colOff>733425</xdr:colOff>
      <xdr:row>3</xdr:row>
      <xdr:rowOff>183568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3664216-8A77-4E45-A961-3DD3108B4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0"/>
          <a:ext cx="1019175" cy="755068"/>
        </a:xfrm>
        <a:prstGeom prst="rect">
          <a:avLst/>
        </a:prstGeom>
      </xdr:spPr>
    </xdr:pic>
    <xdr:clientData/>
  </xdr:twoCellAnchor>
  <xdr:oneCellAnchor>
    <xdr:from>
      <xdr:col>31</xdr:col>
      <xdr:colOff>47625</xdr:colOff>
      <xdr:row>13</xdr:row>
      <xdr:rowOff>495300</xdr:rowOff>
    </xdr:from>
    <xdr:ext cx="2124075" cy="248851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79267F6C-A2CA-4F62-888C-2F6A96F59CA4}"/>
            </a:ext>
          </a:extLst>
        </xdr:cNvPr>
        <xdr:cNvSpPr txBox="1"/>
      </xdr:nvSpPr>
      <xdr:spPr>
        <a:xfrm>
          <a:off x="19116675" y="3190875"/>
          <a:ext cx="2124075" cy="248851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s-CO" sz="1000" b="1" i="1"/>
            <a:t>FRECUENCIA</a:t>
          </a:r>
        </a:p>
      </xdr:txBody>
    </xdr:sp>
    <xdr:clientData/>
  </xdr:oneCellAnchor>
  <xdr:twoCellAnchor>
    <xdr:from>
      <xdr:col>1</xdr:col>
      <xdr:colOff>1104900</xdr:colOff>
      <xdr:row>0</xdr:row>
      <xdr:rowOff>9525</xdr:rowOff>
    </xdr:from>
    <xdr:to>
      <xdr:col>1</xdr:col>
      <xdr:colOff>1104900</xdr:colOff>
      <xdr:row>4</xdr:row>
      <xdr:rowOff>19050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6D646F0-2FEC-4ADA-AC9C-D310658D8681}"/>
            </a:ext>
          </a:extLst>
        </xdr:cNvPr>
        <xdr:cNvCxnSpPr/>
      </xdr:nvCxnSpPr>
      <xdr:spPr>
        <a:xfrm>
          <a:off x="1438275" y="9525"/>
          <a:ext cx="0" cy="771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361949</xdr:colOff>
      <xdr:row>0</xdr:row>
      <xdr:rowOff>28575</xdr:rowOff>
    </xdr:from>
    <xdr:to>
      <xdr:col>1</xdr:col>
      <xdr:colOff>1323974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3A5802-F7F9-49E0-A228-3CDDF9F8F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49" y="28575"/>
          <a:ext cx="1647825" cy="7334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rani.Trujillo/AppData/Local/Microsoft/Windows/Temporary%20Internet%20Files/Content.Outlook/ZQ8XAJBZ/Matriz%20Cargos%20Cr&#237;tico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TLOCK"/>
      <sheetName val="Hoja2"/>
      <sheetName val="PROGRAMA VD"/>
      <sheetName val="Matriz Orga."/>
    </sheetNames>
    <sheetDataSet>
      <sheetData sheetId="0">
        <row r="16">
          <cell r="Q16" t="str">
            <v>CRITICO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00"/>
  <sheetViews>
    <sheetView topLeftCell="C76" workbookViewId="0">
      <selection activeCell="C89" sqref="C89"/>
    </sheetView>
  </sheetViews>
  <sheetFormatPr baseColWidth="10" defaultColWidth="9.140625" defaultRowHeight="15" x14ac:dyDescent="0.25"/>
  <cols>
    <col min="1" max="1" width="5" style="22" customWidth="1"/>
    <col min="2" max="2" width="40.42578125" style="2" customWidth="1"/>
    <col min="3" max="4" width="12.7109375" style="2" customWidth="1"/>
    <col min="5" max="5" width="42.5703125" style="2" customWidth="1"/>
    <col min="6" max="11" width="5.7109375" style="2" customWidth="1"/>
    <col min="12" max="12" width="6.42578125" style="2" customWidth="1"/>
    <col min="13" max="13" width="6" style="2" customWidth="1"/>
    <col min="14" max="15" width="5.7109375" style="2" customWidth="1"/>
    <col min="16" max="16" width="28.5703125" style="2" customWidth="1"/>
    <col min="17" max="18" width="5.7109375" style="2" customWidth="1"/>
    <col min="19" max="19" width="2.7109375" style="2" customWidth="1"/>
    <col min="20" max="28" width="5.7109375" style="2" customWidth="1"/>
    <col min="29" max="29" width="12.85546875" style="2" customWidth="1"/>
    <col min="30" max="30" width="3.7109375" style="3" customWidth="1"/>
    <col min="31" max="31" width="3.7109375" style="2" customWidth="1"/>
    <col min="32" max="34" width="11.7109375" style="2" customWidth="1"/>
    <col min="35" max="35" width="5.7109375" style="2" customWidth="1"/>
    <col min="36" max="16384" width="9.140625" style="2"/>
  </cols>
  <sheetData>
    <row r="1" spans="1:34" ht="15" customHeight="1" x14ac:dyDescent="0.25">
      <c r="A1" s="44"/>
      <c r="B1" s="52"/>
      <c r="C1" s="185" t="s">
        <v>0</v>
      </c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6"/>
      <c r="O1" s="63" t="s">
        <v>1</v>
      </c>
      <c r="P1" s="1"/>
      <c r="Q1" s="191" t="s">
        <v>2</v>
      </c>
      <c r="R1" s="192"/>
    </row>
    <row r="2" spans="1:34" ht="15" customHeight="1" x14ac:dyDescent="0.25">
      <c r="A2" s="45"/>
      <c r="B2" s="19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8"/>
      <c r="O2" s="64" t="s">
        <v>3</v>
      </c>
      <c r="P2" s="4"/>
      <c r="Q2" s="193">
        <v>42013</v>
      </c>
      <c r="R2" s="194"/>
    </row>
    <row r="3" spans="1:34" ht="15" customHeight="1" x14ac:dyDescent="0.25">
      <c r="A3" s="45"/>
      <c r="B3" s="53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8"/>
      <c r="O3" s="64" t="s">
        <v>4</v>
      </c>
      <c r="P3" s="4"/>
      <c r="Q3" s="195">
        <v>1</v>
      </c>
      <c r="R3" s="194"/>
    </row>
    <row r="4" spans="1:34" ht="15" customHeight="1" x14ac:dyDescent="0.25">
      <c r="A4" s="46"/>
      <c r="B4" s="54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90"/>
      <c r="O4" s="65" t="s">
        <v>5</v>
      </c>
      <c r="P4" s="5"/>
      <c r="Q4" s="196" t="s">
        <v>6</v>
      </c>
      <c r="R4" s="197"/>
    </row>
    <row r="6" spans="1:34" ht="15.75" thickBot="1" x14ac:dyDescent="0.3">
      <c r="A6" s="198"/>
      <c r="B6" s="198"/>
      <c r="C6" s="198"/>
      <c r="D6" s="198"/>
      <c r="E6" s="198"/>
      <c r="F6" s="198"/>
      <c r="G6" s="198"/>
      <c r="H6" s="198"/>
      <c r="I6" s="198"/>
      <c r="O6" s="66" t="s">
        <v>7</v>
      </c>
      <c r="P6" s="66"/>
      <c r="Q6" s="67"/>
    </row>
    <row r="7" spans="1:34" ht="21" customHeight="1" thickTop="1" thickBot="1" x14ac:dyDescent="0.3">
      <c r="A7" s="47"/>
      <c r="B7" s="68"/>
      <c r="C7" s="67"/>
      <c r="D7" s="205" t="s">
        <v>8</v>
      </c>
      <c r="E7" s="205"/>
      <c r="F7" s="67"/>
      <c r="G7" s="67"/>
      <c r="H7" s="205" t="s">
        <v>9</v>
      </c>
      <c r="I7" s="205"/>
      <c r="J7" s="205"/>
      <c r="K7" s="205"/>
      <c r="L7" s="205"/>
      <c r="O7" s="206" t="s">
        <v>10</v>
      </c>
      <c r="P7" s="206"/>
      <c r="Q7" s="207" t="s">
        <v>11</v>
      </c>
      <c r="R7" s="207"/>
    </row>
    <row r="8" spans="1:34" ht="15.75" customHeight="1" thickTop="1" x14ac:dyDescent="0.25">
      <c r="A8" s="69"/>
      <c r="B8" s="70"/>
      <c r="D8" s="7">
        <v>1</v>
      </c>
      <c r="E8" s="8" t="s">
        <v>12</v>
      </c>
      <c r="F8" s="71"/>
      <c r="G8" s="71"/>
      <c r="H8" s="208" t="s">
        <v>13</v>
      </c>
      <c r="I8" s="208"/>
      <c r="J8" s="208"/>
      <c r="K8" s="208"/>
      <c r="L8" s="208"/>
      <c r="O8" s="211" t="s">
        <v>14</v>
      </c>
      <c r="P8" s="211"/>
      <c r="Q8" s="212" t="s">
        <v>15</v>
      </c>
      <c r="R8" s="212"/>
    </row>
    <row r="9" spans="1:34" ht="15.75" thickBot="1" x14ac:dyDescent="0.3">
      <c r="A9" s="69"/>
      <c r="B9" s="70"/>
      <c r="D9" s="9">
        <v>3</v>
      </c>
      <c r="E9" s="10" t="s">
        <v>16</v>
      </c>
      <c r="F9" s="71"/>
      <c r="G9" s="71"/>
      <c r="H9" s="209"/>
      <c r="I9" s="209"/>
      <c r="J9" s="209"/>
      <c r="K9" s="209"/>
      <c r="L9" s="209"/>
      <c r="O9" s="213" t="s">
        <v>17</v>
      </c>
      <c r="P9" s="213"/>
      <c r="Q9" s="214" t="s">
        <v>18</v>
      </c>
      <c r="R9" s="214"/>
    </row>
    <row r="10" spans="1:34" ht="16.5" thickTop="1" thickBot="1" x14ac:dyDescent="0.3">
      <c r="A10" s="72"/>
      <c r="B10" s="73"/>
      <c r="D10" s="11">
        <v>7</v>
      </c>
      <c r="E10" s="10" t="s">
        <v>19</v>
      </c>
      <c r="F10" s="71"/>
      <c r="G10" s="71"/>
      <c r="H10" s="210"/>
      <c r="I10" s="210"/>
      <c r="J10" s="210"/>
      <c r="K10" s="210"/>
      <c r="L10" s="210"/>
      <c r="Q10" s="12"/>
      <c r="R10" s="70"/>
    </row>
    <row r="11" spans="1:34" ht="16.5" thickTop="1" thickBot="1" x14ac:dyDescent="0.3">
      <c r="A11" s="69"/>
      <c r="B11" s="70"/>
      <c r="D11" s="13">
        <v>10</v>
      </c>
      <c r="E11" s="14" t="s">
        <v>20</v>
      </c>
      <c r="F11" s="71"/>
      <c r="G11" s="71"/>
      <c r="H11" s="74"/>
      <c r="I11" s="74"/>
      <c r="J11" s="74"/>
      <c r="K11" s="74"/>
      <c r="L11" s="74"/>
      <c r="M11" s="74"/>
      <c r="N11" s="6"/>
      <c r="O11" s="6"/>
      <c r="P11" s="6"/>
      <c r="Q11" s="6"/>
      <c r="R11" s="6"/>
    </row>
    <row r="12" spans="1:34" ht="15.75" thickTop="1" x14ac:dyDescent="0.25">
      <c r="A12" s="69"/>
      <c r="B12" s="75"/>
      <c r="F12" s="74"/>
      <c r="G12" s="74"/>
      <c r="H12" s="74"/>
      <c r="I12" s="74"/>
      <c r="J12" s="74"/>
      <c r="K12" s="74"/>
      <c r="L12" s="74"/>
      <c r="M12" s="74"/>
      <c r="N12" s="6"/>
      <c r="O12" s="6"/>
      <c r="P12" s="6"/>
      <c r="Q12" s="6"/>
      <c r="R12" s="6"/>
    </row>
    <row r="13" spans="1:34" ht="20.25" customHeight="1" x14ac:dyDescent="0.25">
      <c r="A13" s="76"/>
      <c r="B13" s="77"/>
      <c r="C13" s="77"/>
      <c r="D13" s="77"/>
      <c r="E13" s="77"/>
      <c r="F13" s="199" t="s">
        <v>21</v>
      </c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1"/>
    </row>
    <row r="14" spans="1:34" ht="60" customHeight="1" x14ac:dyDescent="0.25">
      <c r="A14" s="78" t="s">
        <v>22</v>
      </c>
      <c r="B14" s="79" t="s">
        <v>23</v>
      </c>
      <c r="C14" s="79" t="s">
        <v>24</v>
      </c>
      <c r="D14" s="80" t="s">
        <v>25</v>
      </c>
      <c r="E14" s="79" t="s">
        <v>26</v>
      </c>
      <c r="F14" s="202" t="s">
        <v>27</v>
      </c>
      <c r="G14" s="202"/>
      <c r="H14" s="202" t="s">
        <v>28</v>
      </c>
      <c r="I14" s="202"/>
      <c r="J14" s="202" t="s">
        <v>29</v>
      </c>
      <c r="K14" s="202"/>
      <c r="L14" s="202" t="s">
        <v>30</v>
      </c>
      <c r="M14" s="202"/>
      <c r="N14" s="203" t="s">
        <v>31</v>
      </c>
      <c r="O14" s="204"/>
      <c r="P14" s="81" t="s">
        <v>32</v>
      </c>
      <c r="Q14" s="199" t="s">
        <v>33</v>
      </c>
      <c r="R14" s="201"/>
      <c r="S14" s="82"/>
      <c r="T14" s="83" t="s">
        <v>34</v>
      </c>
      <c r="U14" s="199" t="s">
        <v>35</v>
      </c>
      <c r="V14" s="200"/>
      <c r="W14" s="200"/>
      <c r="X14" s="200"/>
      <c r="Y14" s="200"/>
      <c r="Z14" s="200"/>
      <c r="AA14" s="201"/>
      <c r="AC14" s="215" t="s">
        <v>36</v>
      </c>
      <c r="AD14" s="216"/>
      <c r="AE14" s="216"/>
      <c r="AF14" s="216"/>
      <c r="AG14" s="216"/>
      <c r="AH14" s="217"/>
    </row>
    <row r="15" spans="1:34" ht="44.25" customHeight="1" x14ac:dyDescent="0.25">
      <c r="A15" s="76"/>
      <c r="B15" s="77"/>
      <c r="C15" s="77"/>
      <c r="D15" s="77"/>
      <c r="E15" s="77"/>
      <c r="F15" s="218">
        <v>0.25</v>
      </c>
      <c r="G15" s="218"/>
      <c r="H15" s="219">
        <v>0.15</v>
      </c>
      <c r="I15" s="219"/>
      <c r="J15" s="218">
        <v>0.2</v>
      </c>
      <c r="K15" s="218"/>
      <c r="L15" s="218">
        <v>0.15</v>
      </c>
      <c r="M15" s="218"/>
      <c r="N15" s="220">
        <v>0.25</v>
      </c>
      <c r="O15" s="221"/>
      <c r="P15" s="84">
        <f>SUM(F15:N15)</f>
        <v>1</v>
      </c>
      <c r="Q15" s="222">
        <f>SUM(F15:N15)</f>
        <v>1</v>
      </c>
      <c r="R15" s="222"/>
      <c r="T15" s="85">
        <v>1</v>
      </c>
      <c r="U15" s="223" t="s">
        <v>37</v>
      </c>
      <c r="V15" s="223"/>
      <c r="W15" s="223"/>
      <c r="X15" s="223"/>
      <c r="Y15" s="223"/>
      <c r="Z15" s="223"/>
      <c r="AA15" s="223"/>
      <c r="AC15" s="86" t="s">
        <v>38</v>
      </c>
      <c r="AD15" s="87" t="s">
        <v>39</v>
      </c>
      <c r="AE15" s="88" t="s">
        <v>40</v>
      </c>
      <c r="AF15" s="89" t="s">
        <v>41</v>
      </c>
      <c r="AG15" s="90" t="s">
        <v>42</v>
      </c>
      <c r="AH15" s="91" t="s">
        <v>43</v>
      </c>
    </row>
    <row r="16" spans="1:34" ht="20.100000000000001" customHeight="1" x14ac:dyDescent="0.25">
      <c r="A16" s="92">
        <v>1</v>
      </c>
      <c r="B16" s="43" t="s">
        <v>69</v>
      </c>
      <c r="C16" s="17">
        <v>31309771</v>
      </c>
      <c r="D16" s="55">
        <v>43040</v>
      </c>
      <c r="E16" s="17" t="s">
        <v>70</v>
      </c>
      <c r="F16" s="224"/>
      <c r="G16" s="225"/>
      <c r="H16" s="226"/>
      <c r="I16" s="227"/>
      <c r="J16" s="224"/>
      <c r="K16" s="225"/>
      <c r="L16" s="224"/>
      <c r="M16" s="225"/>
      <c r="N16" s="224"/>
      <c r="O16" s="225"/>
      <c r="P16" s="93">
        <f>($F$15*F16)+($H$15*H16)+($J$15*J16)+($L$15*L16)+($N$15*N16)</f>
        <v>0</v>
      </c>
      <c r="Q16" s="228" t="str">
        <f>IF(AND(P16&gt;=1,P16&lt;=2.9),"NO CRITICO",(IF(AND(P16&gt;=3,P16&lt;=4.9),"MODERADO",(IF(AND(P16&gt;=5,P16&lt;=10),"CRITICO"," ")))))</f>
        <v xml:space="preserve"> </v>
      </c>
      <c r="R16" s="229"/>
      <c r="S16" s="15"/>
      <c r="T16" s="76"/>
      <c r="U16" s="223"/>
      <c r="V16" s="223"/>
      <c r="W16" s="223"/>
      <c r="X16" s="223"/>
      <c r="Y16" s="223"/>
      <c r="Z16" s="223"/>
      <c r="AA16" s="223"/>
      <c r="AC16" s="94" t="s">
        <v>44</v>
      </c>
      <c r="AD16" s="16" t="s">
        <v>45</v>
      </c>
      <c r="AE16" s="16" t="s">
        <v>45</v>
      </c>
      <c r="AF16" s="16" t="s">
        <v>46</v>
      </c>
      <c r="AG16" s="16" t="s">
        <v>46</v>
      </c>
      <c r="AH16" s="16" t="s">
        <v>46</v>
      </c>
    </row>
    <row r="17" spans="1:34" ht="20.100000000000001" customHeight="1" x14ac:dyDescent="0.25">
      <c r="A17" s="92">
        <v>2</v>
      </c>
      <c r="B17" s="17" t="s">
        <v>71</v>
      </c>
      <c r="C17" s="17">
        <v>75078437</v>
      </c>
      <c r="D17" s="55">
        <v>42005</v>
      </c>
      <c r="E17" s="17" t="s">
        <v>72</v>
      </c>
      <c r="F17" s="230">
        <v>7</v>
      </c>
      <c r="G17" s="231"/>
      <c r="H17" s="226">
        <v>7</v>
      </c>
      <c r="I17" s="227"/>
      <c r="J17" s="224">
        <v>1</v>
      </c>
      <c r="K17" s="225"/>
      <c r="L17" s="224">
        <v>3</v>
      </c>
      <c r="M17" s="225"/>
      <c r="N17" s="224">
        <v>10</v>
      </c>
      <c r="O17" s="225"/>
      <c r="P17" s="93">
        <f t="shared" ref="P17:P36" si="0">($F$15*F17)+($H$15*H17)+($J$15*J17)+($L$15*L17)+($N$15*N17)</f>
        <v>5.95</v>
      </c>
      <c r="Q17" s="228" t="str">
        <f t="shared" ref="Q17:Q39" si="1">IF(AND(P17&gt;=1,P17&lt;=2.9),"NO CRITICO",(IF(AND(P17&gt;=3,P17&lt;=4.9),"MODERADO",(IF(AND(P17&gt;=5,P17&lt;=10),"CRITICO"," ")))))</f>
        <v>CRITICO</v>
      </c>
      <c r="R17" s="229"/>
      <c r="S17" s="15"/>
      <c r="T17" s="85">
        <v>2</v>
      </c>
      <c r="U17" s="232" t="s">
        <v>47</v>
      </c>
      <c r="V17" s="233"/>
      <c r="W17" s="233"/>
      <c r="X17" s="233"/>
      <c r="Y17" s="233"/>
      <c r="Z17" s="233"/>
      <c r="AA17" s="234"/>
      <c r="AC17" s="94" t="s">
        <v>48</v>
      </c>
      <c r="AD17" s="16" t="s">
        <v>45</v>
      </c>
      <c r="AE17" s="16" t="s">
        <v>45</v>
      </c>
      <c r="AF17" s="16" t="s">
        <v>49</v>
      </c>
      <c r="AG17" s="16" t="s">
        <v>46</v>
      </c>
      <c r="AH17" s="16" t="s">
        <v>50</v>
      </c>
    </row>
    <row r="18" spans="1:34" ht="20.100000000000001" customHeight="1" x14ac:dyDescent="0.25">
      <c r="A18" s="92">
        <v>3</v>
      </c>
      <c r="B18" s="17" t="s">
        <v>73</v>
      </c>
      <c r="C18" s="17">
        <v>80098359</v>
      </c>
      <c r="D18" s="55">
        <v>41913</v>
      </c>
      <c r="E18" s="17" t="s">
        <v>74</v>
      </c>
      <c r="F18" s="241">
        <v>3</v>
      </c>
      <c r="G18" s="241"/>
      <c r="H18" s="242">
        <v>7</v>
      </c>
      <c r="I18" s="242"/>
      <c r="J18" s="241">
        <v>1</v>
      </c>
      <c r="K18" s="241"/>
      <c r="L18" s="241">
        <v>3</v>
      </c>
      <c r="M18" s="241"/>
      <c r="N18" s="243">
        <v>7</v>
      </c>
      <c r="O18" s="244"/>
      <c r="P18" s="93">
        <f t="shared" si="0"/>
        <v>4.2</v>
      </c>
      <c r="Q18" s="228" t="str">
        <f t="shared" si="1"/>
        <v>MODERADO</v>
      </c>
      <c r="R18" s="229"/>
      <c r="S18" s="15"/>
      <c r="T18" s="95"/>
      <c r="U18" s="235"/>
      <c r="V18" s="236"/>
      <c r="W18" s="236"/>
      <c r="X18" s="236"/>
      <c r="Y18" s="236"/>
      <c r="Z18" s="236"/>
      <c r="AA18" s="237"/>
      <c r="AC18" s="94" t="s">
        <v>52</v>
      </c>
      <c r="AD18" s="16" t="s">
        <v>45</v>
      </c>
      <c r="AE18" s="16" t="s">
        <v>45</v>
      </c>
      <c r="AF18" s="16" t="s">
        <v>46</v>
      </c>
      <c r="AG18" s="16" t="s">
        <v>50</v>
      </c>
      <c r="AH18" s="16" t="s">
        <v>53</v>
      </c>
    </row>
    <row r="19" spans="1:34" ht="20.100000000000001" customHeight="1" x14ac:dyDescent="0.25">
      <c r="A19" s="92">
        <v>4</v>
      </c>
      <c r="B19" s="17" t="s">
        <v>75</v>
      </c>
      <c r="C19" s="17">
        <v>1007907758</v>
      </c>
      <c r="D19" s="55">
        <v>42878</v>
      </c>
      <c r="E19" s="17" t="s">
        <v>76</v>
      </c>
      <c r="F19" s="245">
        <v>10</v>
      </c>
      <c r="G19" s="245"/>
      <c r="H19" s="246">
        <v>1</v>
      </c>
      <c r="I19" s="246"/>
      <c r="J19" s="245">
        <v>1</v>
      </c>
      <c r="K19" s="245"/>
      <c r="L19" s="245">
        <v>1</v>
      </c>
      <c r="M19" s="245"/>
      <c r="N19" s="247">
        <v>3</v>
      </c>
      <c r="O19" s="248"/>
      <c r="P19" s="93">
        <f t="shared" si="0"/>
        <v>3.75</v>
      </c>
      <c r="Q19" s="228" t="str">
        <f t="shared" si="1"/>
        <v>MODERADO</v>
      </c>
      <c r="R19" s="229"/>
      <c r="S19" s="15"/>
      <c r="T19" s="95"/>
      <c r="U19" s="238"/>
      <c r="V19" s="239"/>
      <c r="W19" s="239"/>
      <c r="X19" s="239"/>
      <c r="Y19" s="239"/>
      <c r="Z19" s="239"/>
      <c r="AA19" s="240"/>
      <c r="AC19" s="94" t="s">
        <v>54</v>
      </c>
      <c r="AD19" s="16" t="s">
        <v>45</v>
      </c>
      <c r="AE19" s="16" t="s">
        <v>45</v>
      </c>
      <c r="AF19" s="16" t="s">
        <v>46</v>
      </c>
      <c r="AG19" s="16" t="s">
        <v>53</v>
      </c>
      <c r="AH19" s="16" t="s">
        <v>53</v>
      </c>
    </row>
    <row r="20" spans="1:34" ht="20.100000000000001" customHeight="1" x14ac:dyDescent="0.25">
      <c r="A20" s="92">
        <v>5</v>
      </c>
      <c r="B20" s="17" t="s">
        <v>77</v>
      </c>
      <c r="C20" s="17">
        <v>1115080516</v>
      </c>
      <c r="D20" s="55">
        <v>42038</v>
      </c>
      <c r="E20" s="17" t="s">
        <v>76</v>
      </c>
      <c r="F20" s="245">
        <v>10</v>
      </c>
      <c r="G20" s="245"/>
      <c r="H20" s="246">
        <v>1</v>
      </c>
      <c r="I20" s="246"/>
      <c r="J20" s="245">
        <v>1</v>
      </c>
      <c r="K20" s="245"/>
      <c r="L20" s="245">
        <v>1</v>
      </c>
      <c r="M20" s="245"/>
      <c r="N20" s="247">
        <v>3</v>
      </c>
      <c r="O20" s="248"/>
      <c r="P20" s="96">
        <f t="shared" si="0"/>
        <v>3.75</v>
      </c>
      <c r="Q20" s="249" t="str">
        <f t="shared" si="1"/>
        <v>MODERADO</v>
      </c>
      <c r="R20" s="249"/>
      <c r="S20" s="15"/>
      <c r="T20" s="85">
        <v>3</v>
      </c>
      <c r="U20" s="232" t="s">
        <v>55</v>
      </c>
      <c r="V20" s="233"/>
      <c r="W20" s="233"/>
      <c r="X20" s="233"/>
      <c r="Y20" s="233"/>
      <c r="Z20" s="233"/>
      <c r="AA20" s="234"/>
      <c r="AC20" s="94" t="s">
        <v>56</v>
      </c>
      <c r="AD20" s="16" t="s">
        <v>45</v>
      </c>
      <c r="AE20" s="16" t="s">
        <v>45</v>
      </c>
      <c r="AF20" s="16" t="s">
        <v>49</v>
      </c>
      <c r="AG20" s="16" t="s">
        <v>53</v>
      </c>
      <c r="AH20" s="16" t="s">
        <v>53</v>
      </c>
    </row>
    <row r="21" spans="1:34" ht="20.100000000000001" customHeight="1" x14ac:dyDescent="0.25">
      <c r="A21" s="92">
        <v>6</v>
      </c>
      <c r="B21" s="17" t="s">
        <v>78</v>
      </c>
      <c r="C21" s="17">
        <v>1073244337</v>
      </c>
      <c r="D21" s="55">
        <v>42567</v>
      </c>
      <c r="E21" s="17" t="s">
        <v>79</v>
      </c>
      <c r="F21" s="247">
        <v>10</v>
      </c>
      <c r="G21" s="248"/>
      <c r="H21" s="250">
        <v>7</v>
      </c>
      <c r="I21" s="251"/>
      <c r="J21" s="247">
        <v>1</v>
      </c>
      <c r="K21" s="248"/>
      <c r="L21" s="247">
        <v>1</v>
      </c>
      <c r="M21" s="248"/>
      <c r="N21" s="247">
        <v>10</v>
      </c>
      <c r="O21" s="248"/>
      <c r="P21" s="96">
        <f t="shared" si="0"/>
        <v>6.4</v>
      </c>
      <c r="Q21" s="249" t="str">
        <f>IF(AND(P21&gt;=1,P21&lt;=2.9),"NO CRITICO",(IF(AND(P21&gt;=3,P21&lt;=4.9),"MODERADO",(IF(AND(P21&gt;=5,P21&lt;=10),"CRITICO"," ")))))</f>
        <v>CRITICO</v>
      </c>
      <c r="R21" s="249"/>
      <c r="S21" s="15"/>
      <c r="T21" s="97"/>
      <c r="U21" s="235"/>
      <c r="V21" s="236"/>
      <c r="W21" s="236"/>
      <c r="X21" s="236"/>
      <c r="Y21" s="236"/>
      <c r="Z21" s="236"/>
      <c r="AA21" s="237"/>
      <c r="AC21" s="94" t="s">
        <v>57</v>
      </c>
      <c r="AD21" s="16" t="s">
        <v>45</v>
      </c>
      <c r="AE21" s="16"/>
      <c r="AF21" s="16"/>
      <c r="AG21" s="17"/>
      <c r="AH21" s="17"/>
    </row>
    <row r="22" spans="1:34" ht="20.100000000000001" customHeight="1" x14ac:dyDescent="0.25">
      <c r="A22" s="92">
        <v>7</v>
      </c>
      <c r="B22" s="17" t="s">
        <v>80</v>
      </c>
      <c r="C22" s="17">
        <v>85260215</v>
      </c>
      <c r="D22" s="55">
        <v>42644</v>
      </c>
      <c r="E22" s="17" t="s">
        <v>76</v>
      </c>
      <c r="F22" s="245">
        <v>10</v>
      </c>
      <c r="G22" s="245"/>
      <c r="H22" s="246">
        <v>1</v>
      </c>
      <c r="I22" s="246"/>
      <c r="J22" s="245">
        <v>1</v>
      </c>
      <c r="K22" s="245"/>
      <c r="L22" s="245">
        <v>1</v>
      </c>
      <c r="M22" s="245"/>
      <c r="N22" s="247">
        <v>3</v>
      </c>
      <c r="O22" s="248"/>
      <c r="P22" s="96">
        <f t="shared" si="0"/>
        <v>3.75</v>
      </c>
      <c r="Q22" s="249" t="str">
        <f t="shared" si="1"/>
        <v>MODERADO</v>
      </c>
      <c r="R22" s="249"/>
      <c r="S22" s="15"/>
      <c r="T22" s="97"/>
      <c r="U22" s="238"/>
      <c r="V22" s="239"/>
      <c r="W22" s="239"/>
      <c r="X22" s="239"/>
      <c r="Y22" s="239"/>
      <c r="Z22" s="239"/>
      <c r="AA22" s="240"/>
      <c r="AC22" s="94" t="s">
        <v>58</v>
      </c>
      <c r="AD22" s="16"/>
      <c r="AE22" s="16" t="s">
        <v>45</v>
      </c>
      <c r="AF22" s="16" t="s">
        <v>49</v>
      </c>
      <c r="AG22" s="16" t="s">
        <v>49</v>
      </c>
      <c r="AH22" s="16" t="s">
        <v>49</v>
      </c>
    </row>
    <row r="23" spans="1:34" ht="20.100000000000001" customHeight="1" x14ac:dyDescent="0.25">
      <c r="A23" s="92">
        <v>8</v>
      </c>
      <c r="B23" s="17" t="s">
        <v>81</v>
      </c>
      <c r="C23" s="17">
        <v>85260227</v>
      </c>
      <c r="D23" s="55">
        <v>42644</v>
      </c>
      <c r="E23" s="17" t="s">
        <v>76</v>
      </c>
      <c r="F23" s="245">
        <v>10</v>
      </c>
      <c r="G23" s="245"/>
      <c r="H23" s="246">
        <v>1</v>
      </c>
      <c r="I23" s="246"/>
      <c r="J23" s="245">
        <v>1</v>
      </c>
      <c r="K23" s="245"/>
      <c r="L23" s="245">
        <v>1</v>
      </c>
      <c r="M23" s="245"/>
      <c r="N23" s="247">
        <v>3</v>
      </c>
      <c r="O23" s="248"/>
      <c r="P23" s="96">
        <f t="shared" si="0"/>
        <v>3.75</v>
      </c>
      <c r="Q23" s="249" t="str">
        <f>IF(AND(P23&gt;=1,P23&lt;=2.9),"NO CRITICO",(IF(AND(P23&gt;=3,P23&lt;=4.99),"MODERADO",(IF(AND(P23&gt;=5,P23&lt;=10),"CRITICO"," ")))))</f>
        <v>MODERADO</v>
      </c>
      <c r="R23" s="249"/>
      <c r="S23" s="15"/>
      <c r="T23" s="85">
        <v>4</v>
      </c>
      <c r="U23" s="232" t="s">
        <v>59</v>
      </c>
      <c r="V23" s="233"/>
      <c r="W23" s="233"/>
      <c r="X23" s="233"/>
      <c r="Y23" s="233"/>
      <c r="Z23" s="233"/>
      <c r="AA23" s="234"/>
    </row>
    <row r="24" spans="1:34" ht="20.100000000000001" customHeight="1" x14ac:dyDescent="0.25">
      <c r="A24" s="92">
        <v>9</v>
      </c>
      <c r="B24" s="17" t="s">
        <v>82</v>
      </c>
      <c r="C24" s="17">
        <v>30303872</v>
      </c>
      <c r="D24" s="55">
        <v>42381</v>
      </c>
      <c r="E24" s="17" t="s">
        <v>83</v>
      </c>
      <c r="F24" s="245">
        <v>1</v>
      </c>
      <c r="G24" s="245"/>
      <c r="H24" s="246">
        <v>3</v>
      </c>
      <c r="I24" s="246"/>
      <c r="J24" s="245">
        <v>1</v>
      </c>
      <c r="K24" s="245"/>
      <c r="L24" s="245">
        <v>3</v>
      </c>
      <c r="M24" s="245"/>
      <c r="N24" s="247">
        <v>3</v>
      </c>
      <c r="O24" s="248"/>
      <c r="P24" s="96">
        <f t="shared" si="0"/>
        <v>2.0999999999999996</v>
      </c>
      <c r="Q24" s="249" t="str">
        <f>IF(AND(P24&gt;=1,P24&lt;=2.9),"NO CRITICO",(IF(AND(P24&gt;=3,P24&lt;=4.9),"MODERADO",(IF(AND(P24&gt;=5,P24&lt;=10),"CRITICO"," ")))))</f>
        <v>NO CRITICO</v>
      </c>
      <c r="R24" s="249"/>
      <c r="S24" s="15"/>
      <c r="T24" s="98"/>
      <c r="U24" s="235"/>
      <c r="V24" s="236"/>
      <c r="W24" s="236"/>
      <c r="X24" s="236"/>
      <c r="Y24" s="236"/>
      <c r="Z24" s="236"/>
      <c r="AA24" s="237"/>
    </row>
    <row r="25" spans="1:34" ht="20.100000000000001" customHeight="1" x14ac:dyDescent="0.25">
      <c r="A25" s="92">
        <v>10</v>
      </c>
      <c r="B25" s="17" t="s">
        <v>84</v>
      </c>
      <c r="C25" s="17">
        <v>72265964</v>
      </c>
      <c r="D25" s="55">
        <v>42887</v>
      </c>
      <c r="E25" s="17" t="s">
        <v>76</v>
      </c>
      <c r="F25" s="245">
        <v>10</v>
      </c>
      <c r="G25" s="245"/>
      <c r="H25" s="246">
        <v>1</v>
      </c>
      <c r="I25" s="246"/>
      <c r="J25" s="245">
        <v>1</v>
      </c>
      <c r="K25" s="245"/>
      <c r="L25" s="245">
        <v>1</v>
      </c>
      <c r="M25" s="245"/>
      <c r="N25" s="247">
        <v>3</v>
      </c>
      <c r="O25" s="248"/>
      <c r="P25" s="96">
        <f t="shared" si="0"/>
        <v>3.75</v>
      </c>
      <c r="Q25" s="249" t="str">
        <f t="shared" si="1"/>
        <v>MODERADO</v>
      </c>
      <c r="R25" s="249"/>
      <c r="S25" s="15"/>
      <c r="T25" s="85">
        <v>5</v>
      </c>
      <c r="U25" s="232" t="s">
        <v>60</v>
      </c>
      <c r="V25" s="233"/>
      <c r="W25" s="233"/>
      <c r="X25" s="233"/>
      <c r="Y25" s="233"/>
      <c r="Z25" s="233"/>
      <c r="AA25" s="234"/>
    </row>
    <row r="26" spans="1:34" ht="20.100000000000001" customHeight="1" x14ac:dyDescent="0.25">
      <c r="A26" s="92">
        <v>11</v>
      </c>
      <c r="B26" s="17" t="s">
        <v>85</v>
      </c>
      <c r="C26" s="17">
        <v>1023878170</v>
      </c>
      <c r="D26" s="55">
        <v>42430</v>
      </c>
      <c r="E26" s="17" t="s">
        <v>86</v>
      </c>
      <c r="F26" s="245">
        <v>10</v>
      </c>
      <c r="G26" s="245"/>
      <c r="H26" s="246">
        <v>7</v>
      </c>
      <c r="I26" s="246"/>
      <c r="J26" s="245">
        <v>1</v>
      </c>
      <c r="K26" s="245"/>
      <c r="L26" s="245">
        <v>10</v>
      </c>
      <c r="M26" s="245"/>
      <c r="N26" s="247">
        <v>3</v>
      </c>
      <c r="O26" s="248"/>
      <c r="P26" s="96">
        <f t="shared" si="0"/>
        <v>6</v>
      </c>
      <c r="Q26" s="249" t="str">
        <f t="shared" si="1"/>
        <v>CRITICO</v>
      </c>
      <c r="R26" s="249"/>
      <c r="S26" s="15"/>
      <c r="T26" s="97"/>
      <c r="U26" s="238"/>
      <c r="V26" s="239"/>
      <c r="W26" s="239"/>
      <c r="X26" s="239"/>
      <c r="Y26" s="239"/>
      <c r="Z26" s="239"/>
      <c r="AA26" s="240"/>
    </row>
    <row r="27" spans="1:34" ht="20.100000000000001" customHeight="1" x14ac:dyDescent="0.25">
      <c r="A27" s="92">
        <v>12</v>
      </c>
      <c r="B27" s="17" t="s">
        <v>87</v>
      </c>
      <c r="C27" s="17">
        <v>72279317</v>
      </c>
      <c r="D27" s="55">
        <v>42879</v>
      </c>
      <c r="E27" s="17" t="s">
        <v>76</v>
      </c>
      <c r="F27" s="245">
        <v>10</v>
      </c>
      <c r="G27" s="245"/>
      <c r="H27" s="246">
        <v>1</v>
      </c>
      <c r="I27" s="246"/>
      <c r="J27" s="245">
        <v>1</v>
      </c>
      <c r="K27" s="245"/>
      <c r="L27" s="245">
        <v>1</v>
      </c>
      <c r="M27" s="245"/>
      <c r="N27" s="247">
        <v>3</v>
      </c>
      <c r="O27" s="248"/>
      <c r="P27" s="96">
        <f t="shared" si="0"/>
        <v>3.75</v>
      </c>
      <c r="Q27" s="249" t="str">
        <f>IF(AND(P27&gt;=1,P27&lt;=2.9),"NO CRITICO",(IF(AND(P27&gt;=3,P27&lt;=4.99),"MODERADO",(IF(AND(P27&gt;=5,P27&lt;=10),"CRITICO"," ")))))</f>
        <v>MODERADO</v>
      </c>
      <c r="R27" s="249"/>
      <c r="S27" s="15"/>
      <c r="T27" s="97"/>
      <c r="U27" s="99"/>
      <c r="V27" s="99"/>
      <c r="W27" s="99"/>
      <c r="X27" s="99"/>
      <c r="Y27" s="99"/>
      <c r="Z27" s="1"/>
      <c r="AA27" s="99"/>
    </row>
    <row r="28" spans="1:34" ht="20.100000000000001" customHeight="1" x14ac:dyDescent="0.25">
      <c r="A28" s="92">
        <v>13</v>
      </c>
      <c r="B28" s="17" t="s">
        <v>88</v>
      </c>
      <c r="C28" s="17">
        <v>7918653</v>
      </c>
      <c r="D28" s="55">
        <v>42880</v>
      </c>
      <c r="E28" s="17" t="s">
        <v>76</v>
      </c>
      <c r="F28" s="245">
        <v>10</v>
      </c>
      <c r="G28" s="245"/>
      <c r="H28" s="246">
        <v>1</v>
      </c>
      <c r="I28" s="246"/>
      <c r="J28" s="245">
        <v>1</v>
      </c>
      <c r="K28" s="245"/>
      <c r="L28" s="245">
        <v>1</v>
      </c>
      <c r="M28" s="245"/>
      <c r="N28" s="247">
        <v>3</v>
      </c>
      <c r="O28" s="248"/>
      <c r="P28" s="96">
        <f t="shared" si="0"/>
        <v>3.75</v>
      </c>
      <c r="Q28" s="249" t="str">
        <f t="shared" si="1"/>
        <v>MODERADO</v>
      </c>
      <c r="R28" s="249"/>
      <c r="S28" s="15"/>
      <c r="U28" s="4"/>
      <c r="V28" s="4"/>
      <c r="W28" s="4"/>
      <c r="X28" s="4"/>
      <c r="Y28" s="4"/>
      <c r="Z28" s="4"/>
      <c r="AA28" s="4"/>
      <c r="AB28" s="4"/>
    </row>
    <row r="29" spans="1:34" ht="20.100000000000001" customHeight="1" x14ac:dyDescent="0.25">
      <c r="A29" s="92">
        <v>14</v>
      </c>
      <c r="B29" s="17" t="s">
        <v>89</v>
      </c>
      <c r="C29" s="17">
        <v>1111772290</v>
      </c>
      <c r="D29" s="55">
        <v>42998</v>
      </c>
      <c r="E29" s="17" t="s">
        <v>76</v>
      </c>
      <c r="F29" s="245">
        <v>10</v>
      </c>
      <c r="G29" s="245"/>
      <c r="H29" s="246">
        <v>1</v>
      </c>
      <c r="I29" s="246"/>
      <c r="J29" s="245">
        <v>1</v>
      </c>
      <c r="K29" s="245"/>
      <c r="L29" s="245">
        <v>1</v>
      </c>
      <c r="M29" s="245"/>
      <c r="N29" s="247">
        <v>3</v>
      </c>
      <c r="O29" s="248"/>
      <c r="P29" s="96">
        <f t="shared" si="0"/>
        <v>3.75</v>
      </c>
      <c r="Q29" s="249" t="str">
        <f t="shared" si="1"/>
        <v>MODERADO</v>
      </c>
      <c r="R29" s="249"/>
      <c r="S29" s="15"/>
      <c r="T29" s="100"/>
      <c r="U29" s="101"/>
      <c r="V29" s="101"/>
      <c r="W29" s="101"/>
      <c r="X29" s="101"/>
      <c r="Y29" s="101"/>
      <c r="Z29" s="101"/>
      <c r="AA29" s="101"/>
      <c r="AB29" s="4"/>
    </row>
    <row r="30" spans="1:34" ht="20.100000000000001" customHeight="1" x14ac:dyDescent="0.25">
      <c r="A30" s="92">
        <v>15</v>
      </c>
      <c r="B30" s="17" t="s">
        <v>90</v>
      </c>
      <c r="C30" s="17">
        <v>1019112603</v>
      </c>
      <c r="D30" s="55">
        <v>42879</v>
      </c>
      <c r="E30" s="17" t="s">
        <v>91</v>
      </c>
      <c r="F30" s="245">
        <v>10</v>
      </c>
      <c r="G30" s="245"/>
      <c r="H30" s="246">
        <v>7</v>
      </c>
      <c r="I30" s="246"/>
      <c r="J30" s="245">
        <v>1</v>
      </c>
      <c r="K30" s="245"/>
      <c r="L30" s="245">
        <v>1</v>
      </c>
      <c r="M30" s="245"/>
      <c r="N30" s="247">
        <v>3</v>
      </c>
      <c r="O30" s="248"/>
      <c r="P30" s="96">
        <f t="shared" si="0"/>
        <v>4.6500000000000004</v>
      </c>
      <c r="Q30" s="249" t="str">
        <f>IF(AND(P30&gt;=1,P30&lt;=2.9),"NO CRITICO",(IF(AND(P30&gt;=3,P30&lt;=4.9),"MODERADO",(IF(AND(P30&gt;=5,P30&lt;=10),"CRITICO"," ")))))</f>
        <v>MODERADO</v>
      </c>
      <c r="R30" s="249"/>
      <c r="S30" s="15"/>
      <c r="T30" s="100"/>
      <c r="U30" s="101"/>
      <c r="V30" s="101"/>
      <c r="W30" s="101"/>
      <c r="X30" s="101"/>
      <c r="Y30" s="101"/>
      <c r="Z30" s="101"/>
      <c r="AA30" s="101"/>
    </row>
    <row r="31" spans="1:34" ht="20.100000000000001" customHeight="1" x14ac:dyDescent="0.25">
      <c r="A31" s="92">
        <v>16</v>
      </c>
      <c r="B31" s="17" t="s">
        <v>92</v>
      </c>
      <c r="C31" s="17">
        <v>1151963299</v>
      </c>
      <c r="D31" s="55">
        <v>42949</v>
      </c>
      <c r="E31" s="17" t="s">
        <v>93</v>
      </c>
      <c r="F31" s="245">
        <v>1</v>
      </c>
      <c r="G31" s="245"/>
      <c r="H31" s="246">
        <v>3</v>
      </c>
      <c r="I31" s="246"/>
      <c r="J31" s="245">
        <v>1</v>
      </c>
      <c r="K31" s="245"/>
      <c r="L31" s="245">
        <v>3</v>
      </c>
      <c r="M31" s="245"/>
      <c r="N31" s="247">
        <v>3</v>
      </c>
      <c r="O31" s="248"/>
      <c r="P31" s="96">
        <f t="shared" si="0"/>
        <v>2.0999999999999996</v>
      </c>
      <c r="Q31" s="249" t="str">
        <f>IF(AND(P31&gt;=1,P31&lt;=2.9),"NO CRITICO",(IF(AND(P31&gt;=3,P31&lt;=4.9),"MODERADO",(IF(AND(P31&gt;=5,P31&lt;=10),"CRITICO"," ")))))</f>
        <v>NO CRITICO</v>
      </c>
      <c r="R31" s="249"/>
      <c r="S31" s="15"/>
      <c r="T31" s="102"/>
      <c r="U31" s="101"/>
      <c r="V31" s="101"/>
      <c r="W31" s="101"/>
      <c r="X31" s="101"/>
      <c r="Y31" s="101"/>
      <c r="Z31" s="101"/>
      <c r="AA31" s="101"/>
    </row>
    <row r="32" spans="1:34" ht="20.100000000000001" customHeight="1" x14ac:dyDescent="0.25">
      <c r="A32" s="92">
        <v>17</v>
      </c>
      <c r="B32" s="17" t="s">
        <v>94</v>
      </c>
      <c r="C32" s="17">
        <v>80424876</v>
      </c>
      <c r="D32" s="55">
        <v>41814</v>
      </c>
      <c r="E32" s="17" t="s">
        <v>95</v>
      </c>
      <c r="F32" s="245">
        <v>7</v>
      </c>
      <c r="G32" s="245"/>
      <c r="H32" s="246">
        <v>10</v>
      </c>
      <c r="I32" s="246"/>
      <c r="J32" s="245">
        <v>7</v>
      </c>
      <c r="K32" s="245"/>
      <c r="L32" s="245">
        <v>10</v>
      </c>
      <c r="M32" s="245"/>
      <c r="N32" s="247">
        <v>10</v>
      </c>
      <c r="O32" s="248"/>
      <c r="P32" s="96">
        <f t="shared" si="0"/>
        <v>8.65</v>
      </c>
      <c r="Q32" s="249" t="str">
        <f t="shared" si="1"/>
        <v>CRITICO</v>
      </c>
      <c r="R32" s="249"/>
      <c r="S32" s="15"/>
      <c r="T32" s="97"/>
      <c r="U32" s="4"/>
      <c r="V32" s="101"/>
      <c r="W32" s="101"/>
      <c r="X32" s="101"/>
      <c r="Y32" s="101"/>
      <c r="Z32" s="101"/>
      <c r="AA32" s="101"/>
    </row>
    <row r="33" spans="1:27" ht="20.100000000000001" customHeight="1" x14ac:dyDescent="0.25">
      <c r="A33" s="92">
        <v>18</v>
      </c>
      <c r="B33" s="17" t="s">
        <v>96</v>
      </c>
      <c r="C33" s="17">
        <v>79781507</v>
      </c>
      <c r="D33" s="55">
        <v>42979</v>
      </c>
      <c r="E33" s="17" t="s">
        <v>97</v>
      </c>
      <c r="F33" s="245">
        <v>10</v>
      </c>
      <c r="G33" s="245"/>
      <c r="H33" s="246">
        <v>7</v>
      </c>
      <c r="I33" s="246"/>
      <c r="J33" s="245">
        <v>1</v>
      </c>
      <c r="K33" s="245"/>
      <c r="L33" s="245">
        <v>10</v>
      </c>
      <c r="M33" s="245"/>
      <c r="N33" s="247">
        <v>3</v>
      </c>
      <c r="O33" s="248"/>
      <c r="P33" s="96">
        <f>($F$15*F33)+($H$15*H33)+($J$15*J33)+($L$15*L33)+($N$15*N33)</f>
        <v>6</v>
      </c>
      <c r="Q33" s="249" t="str">
        <f>IF(AND(P33&gt;=1,P33&lt;=2.9),"NO CRITICO",(IF(AND(P33&gt;=3,P33&lt;=4.9),"MODERADO",(IF(AND(P33&gt;=5,P33&lt;=10),"CRITICO"," ")))))</f>
        <v>CRITICO</v>
      </c>
      <c r="R33" s="249"/>
      <c r="S33" s="15"/>
      <c r="T33" s="97"/>
      <c r="U33" s="4"/>
      <c r="V33" s="101"/>
      <c r="W33" s="101"/>
      <c r="X33" s="101"/>
      <c r="Y33" s="101"/>
      <c r="Z33" s="101"/>
      <c r="AA33" s="101"/>
    </row>
    <row r="34" spans="1:27" ht="20.100000000000001" customHeight="1" x14ac:dyDescent="0.25">
      <c r="A34" s="92">
        <v>19</v>
      </c>
      <c r="B34" s="17" t="s">
        <v>98</v>
      </c>
      <c r="C34" s="17">
        <v>1065630465</v>
      </c>
      <c r="D34" s="55">
        <v>42877</v>
      </c>
      <c r="E34" s="17" t="s">
        <v>99</v>
      </c>
      <c r="F34" s="245">
        <v>7</v>
      </c>
      <c r="G34" s="245"/>
      <c r="H34" s="246">
        <v>3</v>
      </c>
      <c r="I34" s="246"/>
      <c r="J34" s="245">
        <v>1</v>
      </c>
      <c r="K34" s="245"/>
      <c r="L34" s="245">
        <v>3</v>
      </c>
      <c r="M34" s="245"/>
      <c r="N34" s="247">
        <v>7</v>
      </c>
      <c r="O34" s="248"/>
      <c r="P34" s="96">
        <f>($F$15*F34)+($H$15*H34)+($J$15*J34)+($L$15*L34)+($N$15*N34)</f>
        <v>4.6000000000000005</v>
      </c>
      <c r="Q34" s="249" t="str">
        <f>IF(AND(P34&gt;=1,P34&lt;=2.9),"NO CRITICO",(IF(AND(P34&gt;=3,P34&lt;=4.9),"MODERADO",(IF(AND(P34&gt;=5,P34&lt;=10),"CRITICO"," ")))))</f>
        <v>MODERADO</v>
      </c>
      <c r="R34" s="249"/>
      <c r="S34" s="15"/>
      <c r="T34" s="4"/>
      <c r="U34" s="4"/>
      <c r="V34" s="4"/>
      <c r="W34" s="4"/>
    </row>
    <row r="35" spans="1:27" ht="20.100000000000001" customHeight="1" x14ac:dyDescent="0.25">
      <c r="A35" s="92">
        <v>20</v>
      </c>
      <c r="B35" s="17" t="s">
        <v>100</v>
      </c>
      <c r="C35" s="17">
        <v>1073130841</v>
      </c>
      <c r="D35" s="55">
        <v>43004</v>
      </c>
      <c r="E35" s="17" t="s">
        <v>76</v>
      </c>
      <c r="F35" s="245">
        <v>10</v>
      </c>
      <c r="G35" s="245"/>
      <c r="H35" s="246">
        <v>1</v>
      </c>
      <c r="I35" s="246"/>
      <c r="J35" s="245">
        <v>1</v>
      </c>
      <c r="K35" s="245"/>
      <c r="L35" s="245">
        <v>1</v>
      </c>
      <c r="M35" s="245"/>
      <c r="N35" s="247">
        <v>3</v>
      </c>
      <c r="O35" s="248"/>
      <c r="P35" s="96">
        <f t="shared" si="0"/>
        <v>3.75</v>
      </c>
      <c r="Q35" s="249" t="str">
        <f t="shared" si="1"/>
        <v>MODERADO</v>
      </c>
      <c r="R35" s="249"/>
      <c r="S35" s="15"/>
      <c r="T35" s="4"/>
      <c r="U35" s="4"/>
      <c r="V35" s="4"/>
      <c r="W35" s="4"/>
    </row>
    <row r="36" spans="1:27" ht="20.100000000000001" customHeight="1" x14ac:dyDescent="0.25">
      <c r="A36" s="92">
        <v>21</v>
      </c>
      <c r="B36" s="17" t="s">
        <v>101</v>
      </c>
      <c r="C36" s="17">
        <v>52937789</v>
      </c>
      <c r="D36" s="55">
        <v>43004</v>
      </c>
      <c r="E36" s="17" t="s">
        <v>76</v>
      </c>
      <c r="F36" s="245">
        <v>10</v>
      </c>
      <c r="G36" s="245"/>
      <c r="H36" s="246">
        <v>1</v>
      </c>
      <c r="I36" s="246"/>
      <c r="J36" s="245">
        <v>1</v>
      </c>
      <c r="K36" s="245"/>
      <c r="L36" s="245">
        <v>1</v>
      </c>
      <c r="M36" s="245"/>
      <c r="N36" s="247">
        <v>3</v>
      </c>
      <c r="O36" s="248"/>
      <c r="P36" s="96">
        <f t="shared" si="0"/>
        <v>3.75</v>
      </c>
      <c r="Q36" s="249" t="str">
        <f t="shared" si="1"/>
        <v>MODERADO</v>
      </c>
      <c r="R36" s="249"/>
      <c r="S36" s="15"/>
      <c r="T36" s="4"/>
      <c r="U36" s="4"/>
      <c r="V36" s="4"/>
      <c r="W36" s="4"/>
    </row>
    <row r="37" spans="1:27" ht="20.100000000000001" customHeight="1" x14ac:dyDescent="0.25">
      <c r="A37" s="92">
        <v>22</v>
      </c>
      <c r="B37" s="17" t="s">
        <v>102</v>
      </c>
      <c r="C37" s="17">
        <v>31292250</v>
      </c>
      <c r="D37" s="55">
        <v>42036</v>
      </c>
      <c r="E37" s="17" t="s">
        <v>103</v>
      </c>
      <c r="F37" s="245">
        <v>1</v>
      </c>
      <c r="G37" s="245"/>
      <c r="H37" s="246">
        <v>3</v>
      </c>
      <c r="I37" s="246"/>
      <c r="J37" s="245">
        <v>10</v>
      </c>
      <c r="K37" s="245"/>
      <c r="L37" s="245">
        <v>3</v>
      </c>
      <c r="M37" s="245"/>
      <c r="N37" s="247">
        <v>3</v>
      </c>
      <c r="O37" s="248"/>
      <c r="P37" s="96">
        <f>($F$15*F37)+($H$15*H37)+($J$15*J37)+($L$15*L37)+($N$15*N37)</f>
        <v>3.9000000000000004</v>
      </c>
      <c r="Q37" s="249" t="str">
        <f>IF(AND(P37&gt;=1,P37&lt;=2.9),"NO CRITICO",(IF(AND(P37&gt;=3,P37&lt;=4.9),"MODERADO",(IF(AND(P37&gt;=5,P37&lt;=10),"CRITICO"," ")))))</f>
        <v>MODERADO</v>
      </c>
      <c r="R37" s="249"/>
      <c r="S37" s="15"/>
      <c r="T37" s="4"/>
      <c r="U37" s="4"/>
      <c r="V37" s="4"/>
      <c r="W37" s="4"/>
    </row>
    <row r="38" spans="1:27" ht="20.100000000000001" customHeight="1" x14ac:dyDescent="0.25">
      <c r="A38" s="92">
        <v>23</v>
      </c>
      <c r="B38" s="17" t="s">
        <v>66</v>
      </c>
      <c r="C38" s="17">
        <v>1112470554</v>
      </c>
      <c r="D38" s="55">
        <v>42877</v>
      </c>
      <c r="E38" s="17" t="s">
        <v>104</v>
      </c>
      <c r="F38" s="245">
        <v>10</v>
      </c>
      <c r="G38" s="245"/>
      <c r="H38" s="246">
        <v>7</v>
      </c>
      <c r="I38" s="246"/>
      <c r="J38" s="245">
        <v>1</v>
      </c>
      <c r="K38" s="245"/>
      <c r="L38" s="245">
        <v>3</v>
      </c>
      <c r="M38" s="245"/>
      <c r="N38" s="247">
        <v>7</v>
      </c>
      <c r="O38" s="248"/>
      <c r="P38" s="93">
        <f>($F$15*F38)+($H$15*H38)+($J$15*J38)+($L$15*L38)+($N$15*N38)</f>
        <v>5.95</v>
      </c>
      <c r="Q38" s="228" t="str">
        <f t="shared" si="1"/>
        <v>CRITICO</v>
      </c>
      <c r="R38" s="229"/>
      <c r="S38" s="15"/>
      <c r="T38" s="4"/>
      <c r="U38" s="4"/>
      <c r="V38" s="4"/>
      <c r="W38" s="4"/>
    </row>
    <row r="39" spans="1:27" ht="20.25" customHeight="1" x14ac:dyDescent="0.25">
      <c r="A39" s="92">
        <v>24</v>
      </c>
      <c r="B39" s="17" t="s">
        <v>105</v>
      </c>
      <c r="C39" s="17">
        <v>1120569142</v>
      </c>
      <c r="D39" s="55">
        <v>42879</v>
      </c>
      <c r="E39" s="17" t="s">
        <v>104</v>
      </c>
      <c r="F39" s="245">
        <v>10</v>
      </c>
      <c r="G39" s="245"/>
      <c r="H39" s="246">
        <v>7</v>
      </c>
      <c r="I39" s="246"/>
      <c r="J39" s="245">
        <v>1</v>
      </c>
      <c r="K39" s="245"/>
      <c r="L39" s="245">
        <v>3</v>
      </c>
      <c r="M39" s="245"/>
      <c r="N39" s="247">
        <v>7</v>
      </c>
      <c r="O39" s="248"/>
      <c r="P39" s="93">
        <f>($F$15*F39)+($H$15*H39)+($J$15*J39)+($L$15*L39)+($N$15*N39)</f>
        <v>5.95</v>
      </c>
      <c r="Q39" s="228" t="str">
        <f t="shared" si="1"/>
        <v>CRITICO</v>
      </c>
      <c r="R39" s="229"/>
      <c r="S39" s="18"/>
    </row>
    <row r="40" spans="1:27" x14ac:dyDescent="0.25">
      <c r="A40" s="92">
        <v>25</v>
      </c>
      <c r="B40" s="17" t="s">
        <v>106</v>
      </c>
      <c r="C40" s="17">
        <v>10271208</v>
      </c>
      <c r="D40" s="55">
        <v>42878</v>
      </c>
      <c r="E40" s="17" t="s">
        <v>76</v>
      </c>
      <c r="F40" s="245">
        <v>10</v>
      </c>
      <c r="G40" s="245"/>
      <c r="H40" s="246">
        <v>1</v>
      </c>
      <c r="I40" s="246"/>
      <c r="J40" s="245">
        <v>1</v>
      </c>
      <c r="K40" s="245"/>
      <c r="L40" s="245">
        <v>1</v>
      </c>
      <c r="M40" s="245"/>
      <c r="N40" s="247">
        <v>3</v>
      </c>
      <c r="O40" s="248"/>
      <c r="P40" s="93">
        <f>($F$15*F40)+($H$15*H40)+($J$15*J40)+($L$15*L40)+($N$15*N40)</f>
        <v>3.75</v>
      </c>
      <c r="Q40" s="228" t="str">
        <f>IF(AND(P40&gt;=1,P40&lt;=2.9),"NO CRITICO",(IF(AND(P40&gt;=3,P40&lt;=4.9),"MODERADO",(IF(AND(P40&gt;=5,P40&lt;=10),"CRITICO"," ")))))</f>
        <v>MODERADO</v>
      </c>
      <c r="R40" s="229"/>
    </row>
    <row r="41" spans="1:27" x14ac:dyDescent="0.25">
      <c r="A41" s="92">
        <v>26</v>
      </c>
      <c r="B41" s="17" t="s">
        <v>107</v>
      </c>
      <c r="C41" s="17">
        <v>75099154</v>
      </c>
      <c r="D41" s="55">
        <v>43003</v>
      </c>
      <c r="E41" s="17" t="s">
        <v>76</v>
      </c>
      <c r="F41" s="245">
        <v>10</v>
      </c>
      <c r="G41" s="245"/>
      <c r="H41" s="246">
        <v>1</v>
      </c>
      <c r="I41" s="246"/>
      <c r="J41" s="245">
        <v>1</v>
      </c>
      <c r="K41" s="245"/>
      <c r="L41" s="245">
        <v>1</v>
      </c>
      <c r="M41" s="245"/>
      <c r="N41" s="247">
        <v>3</v>
      </c>
      <c r="O41" s="248"/>
      <c r="P41" s="93">
        <f t="shared" ref="P41:P83" si="2">($F$15*F41)+($H$15*H41)+($J$15*J41)+($L$15*L41)+($N$15*N41)</f>
        <v>3.75</v>
      </c>
      <c r="Q41" s="228" t="str">
        <f t="shared" ref="Q41:Q42" si="3">IF(AND(P41&gt;=1,P41&lt;=2.9),"NO CRITICO",(IF(AND(P41&gt;=3,P41&lt;=4.9),"MODERADO",(IF(AND(P41&gt;=5,P41&lt;=10),"CRITICO"," ")))))</f>
        <v>MODERADO</v>
      </c>
      <c r="R41" s="229"/>
    </row>
    <row r="42" spans="1:27" x14ac:dyDescent="0.25">
      <c r="A42" s="92">
        <v>27</v>
      </c>
      <c r="B42" s="17" t="s">
        <v>108</v>
      </c>
      <c r="C42" s="17">
        <v>1072646745</v>
      </c>
      <c r="D42" s="55">
        <v>42107</v>
      </c>
      <c r="E42" s="17" t="s">
        <v>109</v>
      </c>
      <c r="F42" s="245">
        <v>10</v>
      </c>
      <c r="G42" s="245"/>
      <c r="H42" s="246">
        <v>10</v>
      </c>
      <c r="I42" s="246"/>
      <c r="J42" s="245">
        <v>1</v>
      </c>
      <c r="K42" s="245"/>
      <c r="L42" s="245">
        <v>3</v>
      </c>
      <c r="M42" s="245"/>
      <c r="N42" s="247">
        <v>7</v>
      </c>
      <c r="O42" s="248"/>
      <c r="P42" s="93">
        <f t="shared" si="2"/>
        <v>6.4</v>
      </c>
      <c r="Q42" s="228" t="str">
        <f t="shared" si="3"/>
        <v>CRITICO</v>
      </c>
      <c r="R42" s="229"/>
    </row>
    <row r="43" spans="1:27" x14ac:dyDescent="0.25">
      <c r="A43" s="92">
        <v>28</v>
      </c>
      <c r="B43" s="17" t="s">
        <v>110</v>
      </c>
      <c r="C43" s="17">
        <v>1088328651</v>
      </c>
      <c r="D43" s="55">
        <v>42877</v>
      </c>
      <c r="E43" s="17" t="s">
        <v>99</v>
      </c>
      <c r="F43" s="245">
        <v>7</v>
      </c>
      <c r="G43" s="245"/>
      <c r="H43" s="246">
        <v>3</v>
      </c>
      <c r="I43" s="246"/>
      <c r="J43" s="245">
        <v>1</v>
      </c>
      <c r="K43" s="245"/>
      <c r="L43" s="245">
        <v>3</v>
      </c>
      <c r="M43" s="245"/>
      <c r="N43" s="247">
        <v>7</v>
      </c>
      <c r="O43" s="248"/>
      <c r="P43" s="93">
        <f t="shared" si="2"/>
        <v>4.6000000000000005</v>
      </c>
      <c r="Q43" s="228" t="str">
        <f>IF(AND(P43&gt;=1,P43&lt;=2.9),"NO CRITICO",(IF(AND(P43&gt;=3,P43&lt;=4.9),"MODERADO",(IF(AND(P43&gt;=5,P43&lt;=10),"CRITICO"," ")))))</f>
        <v>MODERADO</v>
      </c>
      <c r="R43" s="229"/>
    </row>
    <row r="44" spans="1:27" x14ac:dyDescent="0.25">
      <c r="A44" s="92">
        <v>29</v>
      </c>
      <c r="B44" s="17" t="s">
        <v>111</v>
      </c>
      <c r="C44" s="17">
        <v>1047402474</v>
      </c>
      <c r="D44" s="55">
        <v>42880</v>
      </c>
      <c r="E44" s="17" t="s">
        <v>76</v>
      </c>
      <c r="F44" s="245">
        <v>10</v>
      </c>
      <c r="G44" s="245"/>
      <c r="H44" s="246">
        <v>1</v>
      </c>
      <c r="I44" s="246"/>
      <c r="J44" s="245">
        <v>1</v>
      </c>
      <c r="K44" s="245"/>
      <c r="L44" s="245">
        <v>1</v>
      </c>
      <c r="M44" s="245"/>
      <c r="N44" s="247">
        <v>3</v>
      </c>
      <c r="O44" s="248"/>
      <c r="P44" s="93">
        <f t="shared" si="2"/>
        <v>3.75</v>
      </c>
      <c r="Q44" s="228" t="str">
        <f t="shared" ref="Q44" si="4">IF(AND(P44&gt;=1,P44&lt;=2.9),"NO CRITICO",(IF(AND(P44&gt;=3,P44&lt;=4.9),"MODERADO",(IF(AND(P44&gt;=5,P44&lt;=10),"CRITICO"," ")))))</f>
        <v>MODERADO</v>
      </c>
      <c r="R44" s="229"/>
    </row>
    <row r="45" spans="1:27" x14ac:dyDescent="0.25">
      <c r="A45" s="92">
        <v>30</v>
      </c>
      <c r="B45" s="17" t="s">
        <v>112</v>
      </c>
      <c r="C45" s="17">
        <v>79798576</v>
      </c>
      <c r="D45" s="55">
        <v>43027</v>
      </c>
      <c r="E45" s="17" t="s">
        <v>76</v>
      </c>
      <c r="F45" s="245">
        <v>10</v>
      </c>
      <c r="G45" s="245"/>
      <c r="H45" s="246">
        <v>1</v>
      </c>
      <c r="I45" s="246"/>
      <c r="J45" s="245">
        <v>1</v>
      </c>
      <c r="K45" s="245"/>
      <c r="L45" s="245">
        <v>1</v>
      </c>
      <c r="M45" s="245"/>
      <c r="N45" s="247">
        <v>3</v>
      </c>
      <c r="O45" s="248"/>
      <c r="P45" s="93">
        <f t="shared" si="2"/>
        <v>3.75</v>
      </c>
      <c r="Q45" s="228" t="str">
        <f>IF(AND(P45&gt;=1,P45&lt;=2.9),"NO CRITICO",(IF(AND(P45&gt;=3,P45&lt;=4.9),"MODERADO",(IF(AND(P45&gt;=5,P45&lt;=10),"CRITICO"," ")))))</f>
        <v>MODERADO</v>
      </c>
      <c r="R45" s="229"/>
    </row>
    <row r="46" spans="1:27" x14ac:dyDescent="0.25">
      <c r="A46" s="92">
        <v>31</v>
      </c>
      <c r="B46" s="17" t="s">
        <v>113</v>
      </c>
      <c r="C46" s="17">
        <v>7702316</v>
      </c>
      <c r="D46" s="55">
        <v>42219</v>
      </c>
      <c r="E46" s="17" t="s">
        <v>114</v>
      </c>
      <c r="F46" s="245">
        <v>10</v>
      </c>
      <c r="G46" s="245"/>
      <c r="H46" s="246">
        <v>7</v>
      </c>
      <c r="I46" s="246"/>
      <c r="J46" s="245">
        <v>1</v>
      </c>
      <c r="K46" s="245"/>
      <c r="L46" s="245">
        <v>7</v>
      </c>
      <c r="M46" s="245"/>
      <c r="N46" s="247">
        <v>7</v>
      </c>
      <c r="O46" s="248"/>
      <c r="P46" s="93">
        <f t="shared" si="2"/>
        <v>6.55</v>
      </c>
      <c r="Q46" s="228" t="str">
        <f t="shared" ref="Q46:Q47" si="5">IF(AND(P46&gt;=1,P46&lt;=2.9),"NO CRITICO",(IF(AND(P46&gt;=3,P46&lt;=4.9),"MODERADO",(IF(AND(P46&gt;=5,P46&lt;=10),"CRITICO"," ")))))</f>
        <v>CRITICO</v>
      </c>
      <c r="R46" s="229"/>
    </row>
    <row r="47" spans="1:27" ht="15" customHeight="1" x14ac:dyDescent="0.25">
      <c r="A47" s="92">
        <v>32</v>
      </c>
      <c r="B47" s="17" t="s">
        <v>115</v>
      </c>
      <c r="C47" s="17">
        <v>12139917</v>
      </c>
      <c r="D47" s="55">
        <v>42217</v>
      </c>
      <c r="E47" s="17" t="s">
        <v>116</v>
      </c>
      <c r="F47" s="245">
        <v>10</v>
      </c>
      <c r="G47" s="245"/>
      <c r="H47" s="246">
        <v>7</v>
      </c>
      <c r="I47" s="246"/>
      <c r="J47" s="245">
        <v>1</v>
      </c>
      <c r="K47" s="245"/>
      <c r="L47" s="245">
        <v>10</v>
      </c>
      <c r="M47" s="245"/>
      <c r="N47" s="247">
        <v>7</v>
      </c>
      <c r="O47" s="248"/>
      <c r="P47" s="93">
        <f t="shared" si="2"/>
        <v>7</v>
      </c>
      <c r="Q47" s="228" t="str">
        <f t="shared" si="5"/>
        <v>CRITICO</v>
      </c>
      <c r="R47" s="229"/>
    </row>
    <row r="48" spans="1:27" x14ac:dyDescent="0.25">
      <c r="A48" s="92">
        <v>33</v>
      </c>
      <c r="B48" s="17" t="s">
        <v>117</v>
      </c>
      <c r="C48" s="17">
        <v>1023915671</v>
      </c>
      <c r="D48" s="55">
        <v>43004</v>
      </c>
      <c r="E48" s="17" t="s">
        <v>99</v>
      </c>
      <c r="F48" s="245">
        <v>7</v>
      </c>
      <c r="G48" s="245"/>
      <c r="H48" s="246">
        <v>3</v>
      </c>
      <c r="I48" s="246"/>
      <c r="J48" s="245">
        <v>1</v>
      </c>
      <c r="K48" s="245"/>
      <c r="L48" s="245">
        <v>3</v>
      </c>
      <c r="M48" s="245"/>
      <c r="N48" s="247">
        <v>7</v>
      </c>
      <c r="O48" s="248"/>
      <c r="P48" s="93">
        <f t="shared" si="2"/>
        <v>4.6000000000000005</v>
      </c>
      <c r="Q48" s="228" t="str">
        <f>IF(AND(P48&gt;=1,P48&lt;=2.9),"NO CRITICO",(IF(AND(P48&gt;=3,P48&lt;=4.9),"MODERADO",(IF(AND(P48&gt;=5,P48&lt;=10),"CRITICO"," ")))))</f>
        <v>MODERADO</v>
      </c>
      <c r="R48" s="229"/>
    </row>
    <row r="49" spans="1:18" ht="15" customHeight="1" x14ac:dyDescent="0.25">
      <c r="A49" s="92">
        <v>34</v>
      </c>
      <c r="B49" s="17" t="s">
        <v>118</v>
      </c>
      <c r="C49" s="17">
        <v>14470163</v>
      </c>
      <c r="D49" s="55">
        <v>42877</v>
      </c>
      <c r="E49" s="17" t="s">
        <v>104</v>
      </c>
      <c r="F49" s="245">
        <v>10</v>
      </c>
      <c r="G49" s="245"/>
      <c r="H49" s="246">
        <v>7</v>
      </c>
      <c r="I49" s="246"/>
      <c r="J49" s="245">
        <v>1</v>
      </c>
      <c r="K49" s="245"/>
      <c r="L49" s="245">
        <v>3</v>
      </c>
      <c r="M49" s="245"/>
      <c r="N49" s="247">
        <v>7</v>
      </c>
      <c r="O49" s="248"/>
      <c r="P49" s="93">
        <f t="shared" si="2"/>
        <v>5.95</v>
      </c>
      <c r="Q49" s="228" t="str">
        <f t="shared" ref="Q49:Q50" si="6">IF(AND(P49&gt;=1,P49&lt;=2.9),"NO CRITICO",(IF(AND(P49&gt;=3,P49&lt;=4.9),"MODERADO",(IF(AND(P49&gt;=5,P49&lt;=10),"CRITICO"," ")))))</f>
        <v>CRITICO</v>
      </c>
      <c r="R49" s="229"/>
    </row>
    <row r="50" spans="1:18" x14ac:dyDescent="0.25">
      <c r="A50" s="92">
        <v>35</v>
      </c>
      <c r="B50" s="17" t="s">
        <v>119</v>
      </c>
      <c r="C50" s="17">
        <v>94311709</v>
      </c>
      <c r="D50" s="55">
        <v>42878</v>
      </c>
      <c r="E50" s="17" t="s">
        <v>76</v>
      </c>
      <c r="F50" s="245">
        <v>10</v>
      </c>
      <c r="G50" s="245"/>
      <c r="H50" s="246">
        <v>1</v>
      </c>
      <c r="I50" s="246"/>
      <c r="J50" s="245">
        <v>1</v>
      </c>
      <c r="K50" s="245"/>
      <c r="L50" s="245">
        <v>1</v>
      </c>
      <c r="M50" s="245"/>
      <c r="N50" s="247">
        <v>3</v>
      </c>
      <c r="O50" s="248"/>
      <c r="P50" s="93">
        <f t="shared" si="2"/>
        <v>3.75</v>
      </c>
      <c r="Q50" s="228" t="str">
        <f t="shared" si="6"/>
        <v>MODERADO</v>
      </c>
      <c r="R50" s="229"/>
    </row>
    <row r="51" spans="1:18" x14ac:dyDescent="0.25">
      <c r="A51" s="92">
        <v>36</v>
      </c>
      <c r="B51" s="17" t="s">
        <v>120</v>
      </c>
      <c r="C51" s="17">
        <v>94504880</v>
      </c>
      <c r="D51" s="55">
        <v>41640</v>
      </c>
      <c r="E51" s="17" t="s">
        <v>121</v>
      </c>
      <c r="F51" s="247">
        <v>3</v>
      </c>
      <c r="G51" s="248"/>
      <c r="H51" s="250">
        <v>7</v>
      </c>
      <c r="I51" s="251"/>
      <c r="J51" s="247">
        <v>3</v>
      </c>
      <c r="K51" s="248"/>
      <c r="L51" s="247">
        <v>3</v>
      </c>
      <c r="M51" s="248"/>
      <c r="N51" s="247">
        <v>10</v>
      </c>
      <c r="O51" s="248"/>
      <c r="P51" s="93">
        <f t="shared" si="2"/>
        <v>5.3500000000000005</v>
      </c>
      <c r="Q51" s="228" t="str">
        <f>IF(AND(P51&gt;=1,P51&lt;=2.9),"NO CRITICO",(IF(AND(P51&gt;=3,P51&lt;=4.9),"MODERADO",(IF(AND(P51&gt;=5,P51&lt;=10),"CRITICO"," ")))))</f>
        <v>CRITICO</v>
      </c>
      <c r="R51" s="229"/>
    </row>
    <row r="52" spans="1:18" x14ac:dyDescent="0.25">
      <c r="A52" s="92">
        <v>37</v>
      </c>
      <c r="B52" s="17" t="s">
        <v>122</v>
      </c>
      <c r="C52" s="17">
        <v>1112226464</v>
      </c>
      <c r="D52" s="55">
        <v>42736</v>
      </c>
      <c r="E52" s="17" t="s">
        <v>114</v>
      </c>
      <c r="F52" s="245">
        <v>10</v>
      </c>
      <c r="G52" s="245"/>
      <c r="H52" s="246">
        <v>7</v>
      </c>
      <c r="I52" s="246"/>
      <c r="J52" s="245">
        <v>1</v>
      </c>
      <c r="K52" s="245"/>
      <c r="L52" s="245">
        <v>7</v>
      </c>
      <c r="M52" s="245"/>
      <c r="N52" s="247">
        <v>7</v>
      </c>
      <c r="O52" s="248"/>
      <c r="P52" s="93">
        <f t="shared" si="2"/>
        <v>6.55</v>
      </c>
      <c r="Q52" s="228" t="str">
        <f t="shared" ref="Q52:Q53" si="7">IF(AND(P52&gt;=1,P52&lt;=2.9),"NO CRITICO",(IF(AND(P52&gt;=3,P52&lt;=4.9),"MODERADO",(IF(AND(P52&gt;=5,P52&lt;=10),"CRITICO"," ")))))</f>
        <v>CRITICO</v>
      </c>
      <c r="R52" s="229"/>
    </row>
    <row r="53" spans="1:18" x14ac:dyDescent="0.25">
      <c r="A53" s="92">
        <v>38</v>
      </c>
      <c r="B53" s="17" t="s">
        <v>123</v>
      </c>
      <c r="C53" s="17">
        <v>1151196587</v>
      </c>
      <c r="D53" s="55">
        <v>42878</v>
      </c>
      <c r="E53" s="17" t="s">
        <v>76</v>
      </c>
      <c r="F53" s="245">
        <v>10</v>
      </c>
      <c r="G53" s="245"/>
      <c r="H53" s="246">
        <v>1</v>
      </c>
      <c r="I53" s="246"/>
      <c r="J53" s="245">
        <v>1</v>
      </c>
      <c r="K53" s="245"/>
      <c r="L53" s="245">
        <v>1</v>
      </c>
      <c r="M53" s="245"/>
      <c r="N53" s="247">
        <v>3</v>
      </c>
      <c r="O53" s="248"/>
      <c r="P53" s="93">
        <f t="shared" si="2"/>
        <v>3.75</v>
      </c>
      <c r="Q53" s="228" t="str">
        <f t="shared" si="7"/>
        <v>MODERADO</v>
      </c>
      <c r="R53" s="229"/>
    </row>
    <row r="54" spans="1:18" x14ac:dyDescent="0.25">
      <c r="A54" s="92">
        <v>39</v>
      </c>
      <c r="B54" s="17" t="s">
        <v>124</v>
      </c>
      <c r="C54" s="17">
        <v>1014273869</v>
      </c>
      <c r="D54" s="55">
        <v>43010</v>
      </c>
      <c r="E54" s="17" t="s">
        <v>99</v>
      </c>
      <c r="F54" s="245">
        <v>7</v>
      </c>
      <c r="G54" s="245"/>
      <c r="H54" s="246">
        <v>3</v>
      </c>
      <c r="I54" s="246"/>
      <c r="J54" s="245">
        <v>1</v>
      </c>
      <c r="K54" s="245"/>
      <c r="L54" s="245">
        <v>3</v>
      </c>
      <c r="M54" s="245"/>
      <c r="N54" s="247">
        <v>7</v>
      </c>
      <c r="O54" s="248"/>
      <c r="P54" s="93">
        <f t="shared" si="2"/>
        <v>4.6000000000000005</v>
      </c>
      <c r="Q54" s="228" t="str">
        <f>IF(AND(P54&gt;=1,P54&lt;=2.9),"NO CRITICO",(IF(AND(P54&gt;=3,P54&lt;=4.9),"MODERADO",(IF(AND(P54&gt;=5,P54&lt;=10),"CRITICO"," ")))))</f>
        <v>MODERADO</v>
      </c>
      <c r="R54" s="229"/>
    </row>
    <row r="55" spans="1:18" x14ac:dyDescent="0.25">
      <c r="A55" s="92">
        <v>40</v>
      </c>
      <c r="B55" s="17" t="s">
        <v>125</v>
      </c>
      <c r="C55" s="17">
        <v>1143932344</v>
      </c>
      <c r="D55" s="55">
        <v>42877</v>
      </c>
      <c r="E55" s="17" t="s">
        <v>76</v>
      </c>
      <c r="F55" s="245">
        <v>10</v>
      </c>
      <c r="G55" s="245"/>
      <c r="H55" s="246">
        <v>1</v>
      </c>
      <c r="I55" s="246"/>
      <c r="J55" s="245">
        <v>1</v>
      </c>
      <c r="K55" s="245"/>
      <c r="L55" s="245">
        <v>1</v>
      </c>
      <c r="M55" s="245"/>
      <c r="N55" s="247">
        <v>3</v>
      </c>
      <c r="O55" s="248"/>
      <c r="P55" s="93">
        <f t="shared" si="2"/>
        <v>3.75</v>
      </c>
      <c r="Q55" s="228" t="str">
        <f t="shared" ref="Q55:Q56" si="8">IF(AND(P55&gt;=1,P55&lt;=2.9),"NO CRITICO",(IF(AND(P55&gt;=3,P55&lt;=4.9),"MODERADO",(IF(AND(P55&gt;=5,P55&lt;=10),"CRITICO"," ")))))</f>
        <v>MODERADO</v>
      </c>
      <c r="R55" s="229"/>
    </row>
    <row r="56" spans="1:18" x14ac:dyDescent="0.25">
      <c r="A56" s="92">
        <v>41</v>
      </c>
      <c r="B56" s="17" t="s">
        <v>126</v>
      </c>
      <c r="C56" s="17">
        <v>1192922353</v>
      </c>
      <c r="D56" s="55">
        <v>42998</v>
      </c>
      <c r="E56" s="17" t="s">
        <v>76</v>
      </c>
      <c r="F56" s="245">
        <v>10</v>
      </c>
      <c r="G56" s="245"/>
      <c r="H56" s="246">
        <v>1</v>
      </c>
      <c r="I56" s="246"/>
      <c r="J56" s="245">
        <v>1</v>
      </c>
      <c r="K56" s="245"/>
      <c r="L56" s="245">
        <v>1</v>
      </c>
      <c r="M56" s="245"/>
      <c r="N56" s="247">
        <v>3</v>
      </c>
      <c r="O56" s="248"/>
      <c r="P56" s="93">
        <f t="shared" si="2"/>
        <v>3.75</v>
      </c>
      <c r="Q56" s="228" t="str">
        <f t="shared" si="8"/>
        <v>MODERADO</v>
      </c>
      <c r="R56" s="229"/>
    </row>
    <row r="57" spans="1:18" x14ac:dyDescent="0.25">
      <c r="A57" s="92">
        <v>42</v>
      </c>
      <c r="B57" s="17" t="s">
        <v>127</v>
      </c>
      <c r="C57" s="17">
        <v>94282061</v>
      </c>
      <c r="D57" s="55">
        <v>41961</v>
      </c>
      <c r="E57" s="17" t="s">
        <v>128</v>
      </c>
      <c r="F57" s="245">
        <v>1</v>
      </c>
      <c r="G57" s="245"/>
      <c r="H57" s="246">
        <v>3</v>
      </c>
      <c r="I57" s="246"/>
      <c r="J57" s="245">
        <v>7</v>
      </c>
      <c r="K57" s="245"/>
      <c r="L57" s="245">
        <v>1</v>
      </c>
      <c r="M57" s="245"/>
      <c r="N57" s="247">
        <v>3</v>
      </c>
      <c r="O57" s="248"/>
      <c r="P57" s="93">
        <f t="shared" si="2"/>
        <v>3</v>
      </c>
      <c r="Q57" s="228" t="str">
        <f t="shared" ref="Q57:Q58" si="9">IF(AND(P57&gt;=1,P57&lt;=2.9),"NO CRITICO",(IF(AND(P57&gt;=3,P57&lt;=4.9),"MODERADO",(IF(AND(P57&gt;=5,P57&lt;=10),"CRITICO"," ")))))</f>
        <v>MODERADO</v>
      </c>
      <c r="R57" s="229"/>
    </row>
    <row r="58" spans="1:18" x14ac:dyDescent="0.25">
      <c r="A58" s="92">
        <v>43</v>
      </c>
      <c r="B58" s="17" t="s">
        <v>129</v>
      </c>
      <c r="C58" s="17">
        <v>14679785</v>
      </c>
      <c r="D58" s="55">
        <v>43003</v>
      </c>
      <c r="E58" s="17" t="s">
        <v>76</v>
      </c>
      <c r="F58" s="245">
        <v>10</v>
      </c>
      <c r="G58" s="245"/>
      <c r="H58" s="246">
        <v>1</v>
      </c>
      <c r="I58" s="246"/>
      <c r="J58" s="245">
        <v>1</v>
      </c>
      <c r="K58" s="245"/>
      <c r="L58" s="245">
        <v>1</v>
      </c>
      <c r="M58" s="245"/>
      <c r="N58" s="247">
        <v>3</v>
      </c>
      <c r="O58" s="248"/>
      <c r="P58" s="93">
        <f t="shared" si="2"/>
        <v>3.75</v>
      </c>
      <c r="Q58" s="228" t="str">
        <f t="shared" si="9"/>
        <v>MODERADO</v>
      </c>
      <c r="R58" s="229"/>
    </row>
    <row r="59" spans="1:18" x14ac:dyDescent="0.25">
      <c r="A59" s="92">
        <v>44</v>
      </c>
      <c r="B59" s="17" t="s">
        <v>130</v>
      </c>
      <c r="C59" s="17">
        <v>52955599</v>
      </c>
      <c r="D59" s="55">
        <v>42009</v>
      </c>
      <c r="E59" s="17" t="s">
        <v>131</v>
      </c>
      <c r="F59" s="245">
        <v>10</v>
      </c>
      <c r="G59" s="245"/>
      <c r="H59" s="246">
        <v>7</v>
      </c>
      <c r="I59" s="246"/>
      <c r="J59" s="245">
        <v>1</v>
      </c>
      <c r="K59" s="245"/>
      <c r="L59" s="245">
        <v>7</v>
      </c>
      <c r="M59" s="245"/>
      <c r="N59" s="247">
        <v>7</v>
      </c>
      <c r="O59" s="248"/>
      <c r="P59" s="93">
        <f t="shared" si="2"/>
        <v>6.55</v>
      </c>
      <c r="Q59" s="228" t="str">
        <f>IF(AND(P59&gt;=1,P59&lt;=2.9),"NO CRITICO",(IF(AND(P59&gt;=3,P59&lt;=4.9),"MODERADO",(IF(AND(P59&gt;=5,P59&lt;=10),"CRITICO"," ")))))</f>
        <v>CRITICO</v>
      </c>
      <c r="R59" s="229"/>
    </row>
    <row r="60" spans="1:18" x14ac:dyDescent="0.25">
      <c r="A60" s="92">
        <v>45</v>
      </c>
      <c r="B60" s="17" t="s">
        <v>132</v>
      </c>
      <c r="C60" s="17">
        <v>79849541</v>
      </c>
      <c r="D60" s="55">
        <v>42879</v>
      </c>
      <c r="E60" s="17" t="s">
        <v>104</v>
      </c>
      <c r="F60" s="245">
        <v>10</v>
      </c>
      <c r="G60" s="245"/>
      <c r="H60" s="246">
        <v>7</v>
      </c>
      <c r="I60" s="246"/>
      <c r="J60" s="245">
        <v>1</v>
      </c>
      <c r="K60" s="245"/>
      <c r="L60" s="245">
        <v>3</v>
      </c>
      <c r="M60" s="245"/>
      <c r="N60" s="247">
        <v>7</v>
      </c>
      <c r="O60" s="248"/>
      <c r="P60" s="93">
        <f t="shared" si="2"/>
        <v>5.95</v>
      </c>
      <c r="Q60" s="228" t="str">
        <f t="shared" ref="Q60:Q61" si="10">IF(AND(P60&gt;=1,P60&lt;=2.9),"NO CRITICO",(IF(AND(P60&gt;=3,P60&lt;=4.9),"MODERADO",(IF(AND(P60&gt;=5,P60&lt;=10),"CRITICO"," ")))))</f>
        <v>CRITICO</v>
      </c>
      <c r="R60" s="229"/>
    </row>
    <row r="61" spans="1:18" x14ac:dyDescent="0.25">
      <c r="A61" s="92">
        <v>46</v>
      </c>
      <c r="B61" s="24" t="s">
        <v>133</v>
      </c>
      <c r="C61" s="17">
        <v>1040740642</v>
      </c>
      <c r="D61" s="55">
        <v>42879</v>
      </c>
      <c r="E61" s="17" t="s">
        <v>76</v>
      </c>
      <c r="F61" s="245">
        <v>10</v>
      </c>
      <c r="G61" s="245"/>
      <c r="H61" s="246">
        <v>7</v>
      </c>
      <c r="I61" s="246"/>
      <c r="J61" s="245">
        <v>1</v>
      </c>
      <c r="K61" s="245"/>
      <c r="L61" s="245">
        <v>3</v>
      </c>
      <c r="M61" s="245"/>
      <c r="N61" s="247">
        <v>7</v>
      </c>
      <c r="O61" s="248"/>
      <c r="P61" s="93">
        <f t="shared" si="2"/>
        <v>5.95</v>
      </c>
      <c r="Q61" s="228" t="str">
        <f t="shared" si="10"/>
        <v>CRITICO</v>
      </c>
      <c r="R61" s="229"/>
    </row>
    <row r="62" spans="1:18" x14ac:dyDescent="0.25">
      <c r="A62" s="92">
        <v>47</v>
      </c>
      <c r="B62" s="17" t="s">
        <v>134</v>
      </c>
      <c r="C62" s="17">
        <v>94495299</v>
      </c>
      <c r="D62" s="55">
        <v>42258</v>
      </c>
      <c r="E62" s="17" t="s">
        <v>76</v>
      </c>
      <c r="F62" s="245">
        <v>10</v>
      </c>
      <c r="G62" s="245"/>
      <c r="H62" s="246">
        <v>1</v>
      </c>
      <c r="I62" s="246"/>
      <c r="J62" s="245">
        <v>1</v>
      </c>
      <c r="K62" s="245"/>
      <c r="L62" s="245">
        <v>1</v>
      </c>
      <c r="M62" s="245"/>
      <c r="N62" s="247">
        <v>3</v>
      </c>
      <c r="O62" s="248"/>
      <c r="P62" s="93">
        <f t="shared" si="2"/>
        <v>3.75</v>
      </c>
      <c r="Q62" s="228" t="str">
        <f>IF(AND(P62&gt;=1,P62&lt;=2.9),"NO CRITICO",(IF(AND(P62&gt;=3,P62&lt;=4.9),"MODERADO",(IF(AND(P62&gt;=5,P62&lt;=10),"CRITICO"," ")))))</f>
        <v>MODERADO</v>
      </c>
      <c r="R62" s="229"/>
    </row>
    <row r="63" spans="1:18" x14ac:dyDescent="0.25">
      <c r="A63" s="92">
        <v>48</v>
      </c>
      <c r="B63" s="17" t="s">
        <v>135</v>
      </c>
      <c r="C63" s="17">
        <v>1144185595</v>
      </c>
      <c r="D63" s="55">
        <v>42879</v>
      </c>
      <c r="E63" s="17" t="s">
        <v>76</v>
      </c>
      <c r="F63" s="245">
        <v>10</v>
      </c>
      <c r="G63" s="245"/>
      <c r="H63" s="246">
        <v>1</v>
      </c>
      <c r="I63" s="246"/>
      <c r="J63" s="245">
        <v>1</v>
      </c>
      <c r="K63" s="245"/>
      <c r="L63" s="245">
        <v>1</v>
      </c>
      <c r="M63" s="245"/>
      <c r="N63" s="247">
        <v>3</v>
      </c>
      <c r="O63" s="248"/>
      <c r="P63" s="93">
        <f t="shared" si="2"/>
        <v>3.75</v>
      </c>
      <c r="Q63" s="228" t="str">
        <f t="shared" ref="Q63:Q64" si="11">IF(AND(P63&gt;=1,P63&lt;=2.9),"NO CRITICO",(IF(AND(P63&gt;=3,P63&lt;=4.9),"MODERADO",(IF(AND(P63&gt;=5,P63&lt;=10),"CRITICO"," ")))))</f>
        <v>MODERADO</v>
      </c>
      <c r="R63" s="229"/>
    </row>
    <row r="64" spans="1:18" x14ac:dyDescent="0.25">
      <c r="A64" s="92">
        <v>49</v>
      </c>
      <c r="B64" s="17" t="s">
        <v>136</v>
      </c>
      <c r="C64" s="17">
        <v>1012379600</v>
      </c>
      <c r="D64" s="55">
        <v>42879</v>
      </c>
      <c r="E64" s="17" t="s">
        <v>99</v>
      </c>
      <c r="F64" s="245">
        <v>7</v>
      </c>
      <c r="G64" s="245"/>
      <c r="H64" s="246">
        <v>3</v>
      </c>
      <c r="I64" s="246"/>
      <c r="J64" s="245">
        <v>1</v>
      </c>
      <c r="K64" s="245"/>
      <c r="L64" s="245">
        <v>3</v>
      </c>
      <c r="M64" s="245"/>
      <c r="N64" s="247">
        <v>7</v>
      </c>
      <c r="O64" s="248"/>
      <c r="P64" s="93">
        <f t="shared" si="2"/>
        <v>4.6000000000000005</v>
      </c>
      <c r="Q64" s="228" t="str">
        <f t="shared" si="11"/>
        <v>MODERADO</v>
      </c>
      <c r="R64" s="229"/>
    </row>
    <row r="65" spans="1:18" x14ac:dyDescent="0.25">
      <c r="A65" s="92">
        <v>50</v>
      </c>
      <c r="B65" s="17" t="s">
        <v>137</v>
      </c>
      <c r="C65" s="17">
        <v>1111782566</v>
      </c>
      <c r="D65" s="55">
        <v>42998</v>
      </c>
      <c r="E65" s="17" t="s">
        <v>76</v>
      </c>
      <c r="F65" s="245">
        <v>10</v>
      </c>
      <c r="G65" s="245"/>
      <c r="H65" s="246">
        <v>1</v>
      </c>
      <c r="I65" s="246"/>
      <c r="J65" s="245">
        <v>1</v>
      </c>
      <c r="K65" s="245"/>
      <c r="L65" s="245">
        <v>1</v>
      </c>
      <c r="M65" s="245"/>
      <c r="N65" s="247">
        <v>3</v>
      </c>
      <c r="O65" s="248"/>
      <c r="P65" s="93">
        <f t="shared" si="2"/>
        <v>3.75</v>
      </c>
      <c r="Q65" s="228" t="str">
        <f>IF(AND(P65&gt;=1,P65&lt;=2.9),"NO CRITICO",(IF(AND(P65&gt;=3,P65&lt;=4.9),"MODERADO",(IF(AND(P65&gt;=5,P65&lt;=10),"CRITICO"," ")))))</f>
        <v>MODERADO</v>
      </c>
      <c r="R65" s="229"/>
    </row>
    <row r="66" spans="1:18" x14ac:dyDescent="0.25">
      <c r="A66" s="92">
        <v>51</v>
      </c>
      <c r="B66" s="17" t="s">
        <v>138</v>
      </c>
      <c r="C66" s="17">
        <v>74186448</v>
      </c>
      <c r="D66" s="55">
        <v>42878</v>
      </c>
      <c r="E66" s="17" t="s">
        <v>76</v>
      </c>
      <c r="F66" s="245">
        <v>10</v>
      </c>
      <c r="G66" s="245"/>
      <c r="H66" s="246">
        <v>1</v>
      </c>
      <c r="I66" s="246"/>
      <c r="J66" s="245">
        <v>1</v>
      </c>
      <c r="K66" s="245"/>
      <c r="L66" s="245">
        <v>1</v>
      </c>
      <c r="M66" s="245"/>
      <c r="N66" s="247">
        <v>3</v>
      </c>
      <c r="O66" s="248"/>
      <c r="P66" s="93">
        <f t="shared" si="2"/>
        <v>3.75</v>
      </c>
      <c r="Q66" s="228" t="str">
        <f t="shared" ref="Q66:Q67" si="12">IF(AND(P66&gt;=1,P66&lt;=2.9),"NO CRITICO",(IF(AND(P66&gt;=3,P66&lt;=4.9),"MODERADO",(IF(AND(P66&gt;=5,P66&lt;=10),"CRITICO"," ")))))</f>
        <v>MODERADO</v>
      </c>
      <c r="R66" s="229"/>
    </row>
    <row r="67" spans="1:18" x14ac:dyDescent="0.25">
      <c r="A67" s="92">
        <v>52</v>
      </c>
      <c r="B67" s="17" t="s">
        <v>139</v>
      </c>
      <c r="C67" s="17">
        <v>1130634486</v>
      </c>
      <c r="D67" s="55">
        <v>42038</v>
      </c>
      <c r="E67" s="17" t="s">
        <v>76</v>
      </c>
      <c r="F67" s="245">
        <v>10</v>
      </c>
      <c r="G67" s="245"/>
      <c r="H67" s="246">
        <v>1</v>
      </c>
      <c r="I67" s="246"/>
      <c r="J67" s="245">
        <v>1</v>
      </c>
      <c r="K67" s="245"/>
      <c r="L67" s="245">
        <v>1</v>
      </c>
      <c r="M67" s="245"/>
      <c r="N67" s="247">
        <v>3</v>
      </c>
      <c r="O67" s="248"/>
      <c r="P67" s="93">
        <f t="shared" si="2"/>
        <v>3.75</v>
      </c>
      <c r="Q67" s="228" t="str">
        <f t="shared" si="12"/>
        <v>MODERADO</v>
      </c>
      <c r="R67" s="229"/>
    </row>
    <row r="68" spans="1:18" x14ac:dyDescent="0.25">
      <c r="A68" s="92">
        <v>53</v>
      </c>
      <c r="B68" s="17" t="s">
        <v>140</v>
      </c>
      <c r="C68" s="17">
        <v>94479384</v>
      </c>
      <c r="D68" s="55">
        <v>42877</v>
      </c>
      <c r="E68" s="17" t="s">
        <v>76</v>
      </c>
      <c r="F68" s="245">
        <v>10</v>
      </c>
      <c r="G68" s="245"/>
      <c r="H68" s="246">
        <v>1</v>
      </c>
      <c r="I68" s="246"/>
      <c r="J68" s="245">
        <v>1</v>
      </c>
      <c r="K68" s="245"/>
      <c r="L68" s="245">
        <v>1</v>
      </c>
      <c r="M68" s="245"/>
      <c r="N68" s="247">
        <v>3</v>
      </c>
      <c r="O68" s="248"/>
      <c r="P68" s="93">
        <f t="shared" si="2"/>
        <v>3.75</v>
      </c>
      <c r="Q68" s="228" t="str">
        <f>IF(AND(P68&gt;=1,P68&lt;=2.9),"NO CRITICO",(IF(AND(P68&gt;=3,P68&lt;=4.9),"MODERADO",(IF(AND(P68&gt;=5,P68&lt;=10),"CRITICO"," ")))))</f>
        <v>MODERADO</v>
      </c>
      <c r="R68" s="229"/>
    </row>
    <row r="69" spans="1:18" x14ac:dyDescent="0.25">
      <c r="A69" s="92">
        <v>54</v>
      </c>
      <c r="B69" s="17" t="s">
        <v>141</v>
      </c>
      <c r="C69" s="17">
        <v>1088317754</v>
      </c>
      <c r="D69" s="55">
        <v>42877</v>
      </c>
      <c r="E69" s="17" t="s">
        <v>104</v>
      </c>
      <c r="F69" s="245">
        <v>10</v>
      </c>
      <c r="G69" s="245"/>
      <c r="H69" s="246">
        <v>7</v>
      </c>
      <c r="I69" s="246"/>
      <c r="J69" s="245">
        <v>1</v>
      </c>
      <c r="K69" s="245"/>
      <c r="L69" s="245">
        <v>3</v>
      </c>
      <c r="M69" s="245"/>
      <c r="N69" s="247">
        <v>7</v>
      </c>
      <c r="O69" s="248"/>
      <c r="P69" s="93">
        <f t="shared" si="2"/>
        <v>5.95</v>
      </c>
      <c r="Q69" s="228" t="str">
        <f t="shared" ref="Q69:Q70" si="13">IF(AND(P69&gt;=1,P69&lt;=2.9),"NO CRITICO",(IF(AND(P69&gt;=3,P69&lt;=4.9),"MODERADO",(IF(AND(P69&gt;=5,P69&lt;=10),"CRITICO"," ")))))</f>
        <v>CRITICO</v>
      </c>
      <c r="R69" s="229"/>
    </row>
    <row r="70" spans="1:18" x14ac:dyDescent="0.25">
      <c r="A70" s="92">
        <v>55</v>
      </c>
      <c r="B70" s="17" t="s">
        <v>142</v>
      </c>
      <c r="C70" s="17">
        <v>91458605</v>
      </c>
      <c r="D70" s="55">
        <v>42879</v>
      </c>
      <c r="E70" s="17" t="s">
        <v>104</v>
      </c>
      <c r="F70" s="245">
        <v>10</v>
      </c>
      <c r="G70" s="245"/>
      <c r="H70" s="246">
        <v>7</v>
      </c>
      <c r="I70" s="246"/>
      <c r="J70" s="245">
        <v>1</v>
      </c>
      <c r="K70" s="245"/>
      <c r="L70" s="245">
        <v>3</v>
      </c>
      <c r="M70" s="245"/>
      <c r="N70" s="247">
        <v>7</v>
      </c>
      <c r="O70" s="248"/>
      <c r="P70" s="93">
        <f t="shared" si="2"/>
        <v>5.95</v>
      </c>
      <c r="Q70" s="228" t="str">
        <f t="shared" si="13"/>
        <v>CRITICO</v>
      </c>
      <c r="R70" s="229"/>
    </row>
    <row r="71" spans="1:18" x14ac:dyDescent="0.25">
      <c r="A71" s="92">
        <v>56</v>
      </c>
      <c r="B71" s="17" t="s">
        <v>143</v>
      </c>
      <c r="C71" s="17">
        <v>91458832</v>
      </c>
      <c r="D71" s="55">
        <v>43004</v>
      </c>
      <c r="E71" s="17" t="s">
        <v>104</v>
      </c>
      <c r="F71" s="245">
        <v>10</v>
      </c>
      <c r="G71" s="245"/>
      <c r="H71" s="246">
        <v>7</v>
      </c>
      <c r="I71" s="246"/>
      <c r="J71" s="245">
        <v>1</v>
      </c>
      <c r="K71" s="245"/>
      <c r="L71" s="245">
        <v>3</v>
      </c>
      <c r="M71" s="245"/>
      <c r="N71" s="247">
        <v>7</v>
      </c>
      <c r="O71" s="248"/>
      <c r="P71" s="93">
        <f t="shared" si="2"/>
        <v>5.95</v>
      </c>
      <c r="Q71" s="228" t="str">
        <f>IF(AND(P71&gt;=1,P71&lt;=2.9),"NO CRITICO",(IF(AND(P71&gt;=3,P71&lt;=4.9),"MODERADO",(IF(AND(P71&gt;=5,P71&lt;=10),"CRITICO"," ")))))</f>
        <v>CRITICO</v>
      </c>
      <c r="R71" s="229"/>
    </row>
    <row r="72" spans="1:18" x14ac:dyDescent="0.25">
      <c r="A72" s="92">
        <v>57</v>
      </c>
      <c r="B72" s="17" t="s">
        <v>144</v>
      </c>
      <c r="C72" s="17">
        <v>79602670</v>
      </c>
      <c r="D72" s="55">
        <v>42879</v>
      </c>
      <c r="E72" s="17" t="s">
        <v>76</v>
      </c>
      <c r="F72" s="245">
        <v>10</v>
      </c>
      <c r="G72" s="245"/>
      <c r="H72" s="246">
        <v>1</v>
      </c>
      <c r="I72" s="246"/>
      <c r="J72" s="245">
        <v>1</v>
      </c>
      <c r="K72" s="245"/>
      <c r="L72" s="245">
        <v>1</v>
      </c>
      <c r="M72" s="245"/>
      <c r="N72" s="247">
        <v>3</v>
      </c>
      <c r="O72" s="248"/>
      <c r="P72" s="93">
        <f t="shared" si="2"/>
        <v>3.75</v>
      </c>
      <c r="Q72" s="228" t="str">
        <f t="shared" ref="Q72:Q73" si="14">IF(AND(P72&gt;=1,P72&lt;=2.9),"NO CRITICO",(IF(AND(P72&gt;=3,P72&lt;=4.9),"MODERADO",(IF(AND(P72&gt;=5,P72&lt;=10),"CRITICO"," ")))))</f>
        <v>MODERADO</v>
      </c>
      <c r="R72" s="229"/>
    </row>
    <row r="73" spans="1:18" x14ac:dyDescent="0.25">
      <c r="A73" s="92">
        <v>58</v>
      </c>
      <c r="B73" s="17" t="s">
        <v>145</v>
      </c>
      <c r="C73" s="17">
        <v>1012363901</v>
      </c>
      <c r="D73" s="55">
        <v>43040</v>
      </c>
      <c r="E73" s="17" t="s">
        <v>104</v>
      </c>
      <c r="F73" s="245">
        <v>10</v>
      </c>
      <c r="G73" s="245"/>
      <c r="H73" s="246">
        <v>7</v>
      </c>
      <c r="I73" s="246"/>
      <c r="J73" s="245">
        <v>1</v>
      </c>
      <c r="K73" s="245"/>
      <c r="L73" s="245">
        <v>3</v>
      </c>
      <c r="M73" s="245"/>
      <c r="N73" s="247">
        <v>7</v>
      </c>
      <c r="O73" s="248"/>
      <c r="P73" s="93">
        <f t="shared" si="2"/>
        <v>5.95</v>
      </c>
      <c r="Q73" s="228" t="str">
        <f t="shared" si="14"/>
        <v>CRITICO</v>
      </c>
      <c r="R73" s="229"/>
    </row>
    <row r="74" spans="1:18" x14ac:dyDescent="0.25">
      <c r="A74" s="92">
        <v>59</v>
      </c>
      <c r="B74" s="17" t="s">
        <v>146</v>
      </c>
      <c r="C74" s="17">
        <v>80281921</v>
      </c>
      <c r="D74" s="55">
        <v>42879</v>
      </c>
      <c r="E74" s="17" t="s">
        <v>104</v>
      </c>
      <c r="F74" s="245">
        <v>10</v>
      </c>
      <c r="G74" s="245"/>
      <c r="H74" s="246">
        <v>7</v>
      </c>
      <c r="I74" s="246"/>
      <c r="J74" s="245">
        <v>1</v>
      </c>
      <c r="K74" s="245"/>
      <c r="L74" s="245">
        <v>3</v>
      </c>
      <c r="M74" s="245"/>
      <c r="N74" s="247">
        <v>7</v>
      </c>
      <c r="O74" s="248"/>
      <c r="P74" s="93">
        <f t="shared" si="2"/>
        <v>5.95</v>
      </c>
      <c r="Q74" s="228" t="str">
        <f>IF(AND(P74&gt;=1,P74&lt;=2.9),"NO CRITICO",(IF(AND(P74&gt;=3,P74&lt;=4.9),"MODERADO",(IF(AND(P74&gt;=5,P74&lt;=10),"CRITICO"," ")))))</f>
        <v>CRITICO</v>
      </c>
      <c r="R74" s="229"/>
    </row>
    <row r="75" spans="1:18" ht="18.75" customHeight="1" x14ac:dyDescent="0.25">
      <c r="A75" s="92">
        <v>60</v>
      </c>
      <c r="B75" s="17" t="s">
        <v>147</v>
      </c>
      <c r="C75" s="17">
        <v>1106482451</v>
      </c>
      <c r="D75" s="55">
        <v>42880</v>
      </c>
      <c r="E75" s="17" t="s">
        <v>76</v>
      </c>
      <c r="F75" s="245">
        <v>10</v>
      </c>
      <c r="G75" s="245"/>
      <c r="H75" s="246">
        <v>1</v>
      </c>
      <c r="I75" s="246"/>
      <c r="J75" s="245">
        <v>1</v>
      </c>
      <c r="K75" s="245"/>
      <c r="L75" s="245">
        <v>1</v>
      </c>
      <c r="M75" s="245"/>
      <c r="N75" s="247">
        <v>3</v>
      </c>
      <c r="O75" s="248"/>
      <c r="P75" s="93">
        <f t="shared" si="2"/>
        <v>3.75</v>
      </c>
      <c r="Q75" s="228" t="str">
        <f>IF(AND(P75&gt;=1,P75&lt;=2.9),"NO CRITICO",(IF(AND(P75&gt;=3,P75&lt;=4.9),"MODERADO",(IF(AND(P75&gt;=5,P75&lt;=10),"CRITICO"," ")))))</f>
        <v>MODERADO</v>
      </c>
      <c r="R75" s="229"/>
    </row>
    <row r="76" spans="1:18" ht="18.75" customHeight="1" x14ac:dyDescent="0.25">
      <c r="A76" s="92">
        <v>61</v>
      </c>
      <c r="B76" s="17" t="s">
        <v>148</v>
      </c>
      <c r="C76" s="17">
        <v>31570155</v>
      </c>
      <c r="D76" s="55">
        <v>42262</v>
      </c>
      <c r="E76" s="17" t="s">
        <v>149</v>
      </c>
      <c r="F76" s="245">
        <v>3</v>
      </c>
      <c r="G76" s="245"/>
      <c r="H76" s="246">
        <v>7</v>
      </c>
      <c r="I76" s="246"/>
      <c r="J76" s="245">
        <v>3</v>
      </c>
      <c r="K76" s="245"/>
      <c r="L76" s="245">
        <v>1</v>
      </c>
      <c r="M76" s="245"/>
      <c r="N76" s="247">
        <v>7</v>
      </c>
      <c r="O76" s="248"/>
      <c r="P76" s="93">
        <f t="shared" si="2"/>
        <v>4.3000000000000007</v>
      </c>
      <c r="Q76" s="228" t="str">
        <f t="shared" ref="Q76:Q86" si="15">IF(AND(P76&gt;=1,P76&lt;=2.9),"NO CRITICO",(IF(AND(P76&gt;=3,P76&lt;=4.9),"MODERADO",(IF(AND(P76&gt;=5,P76&lt;=10),"CRITICO"," ")))))</f>
        <v>MODERADO</v>
      </c>
      <c r="R76" s="229"/>
    </row>
    <row r="77" spans="1:18" ht="18.75" customHeight="1" x14ac:dyDescent="0.25">
      <c r="A77" s="92">
        <v>62</v>
      </c>
      <c r="B77" s="17" t="s">
        <v>150</v>
      </c>
      <c r="C77" s="17">
        <v>74325325</v>
      </c>
      <c r="D77" s="55">
        <v>42879</v>
      </c>
      <c r="E77" s="17" t="s">
        <v>76</v>
      </c>
      <c r="F77" s="245">
        <v>10</v>
      </c>
      <c r="G77" s="245"/>
      <c r="H77" s="246">
        <v>1</v>
      </c>
      <c r="I77" s="246"/>
      <c r="J77" s="245">
        <v>1</v>
      </c>
      <c r="K77" s="245"/>
      <c r="L77" s="245">
        <v>1</v>
      </c>
      <c r="M77" s="245"/>
      <c r="N77" s="247">
        <v>3</v>
      </c>
      <c r="O77" s="248"/>
      <c r="P77" s="93">
        <f t="shared" si="2"/>
        <v>3.75</v>
      </c>
      <c r="Q77" s="228" t="str">
        <f t="shared" si="15"/>
        <v>MODERADO</v>
      </c>
      <c r="R77" s="229"/>
    </row>
    <row r="78" spans="1:18" ht="18.75" customHeight="1" x14ac:dyDescent="0.25">
      <c r="A78" s="92">
        <v>63</v>
      </c>
      <c r="B78" s="17" t="s">
        <v>151</v>
      </c>
      <c r="C78" s="17">
        <v>91456246</v>
      </c>
      <c r="D78" s="55">
        <v>42879</v>
      </c>
      <c r="E78" s="17" t="s">
        <v>104</v>
      </c>
      <c r="F78" s="245">
        <v>10</v>
      </c>
      <c r="G78" s="245"/>
      <c r="H78" s="246">
        <v>7</v>
      </c>
      <c r="I78" s="246"/>
      <c r="J78" s="245">
        <v>1</v>
      </c>
      <c r="K78" s="245"/>
      <c r="L78" s="245">
        <v>3</v>
      </c>
      <c r="M78" s="245"/>
      <c r="N78" s="247">
        <v>7</v>
      </c>
      <c r="O78" s="248"/>
      <c r="P78" s="93">
        <f t="shared" si="2"/>
        <v>5.95</v>
      </c>
      <c r="Q78" s="228" t="str">
        <f t="shared" si="15"/>
        <v>CRITICO</v>
      </c>
      <c r="R78" s="229"/>
    </row>
    <row r="79" spans="1:18" ht="18.75" customHeight="1" x14ac:dyDescent="0.25">
      <c r="A79" s="92">
        <v>64</v>
      </c>
      <c r="B79" s="17" t="s">
        <v>152</v>
      </c>
      <c r="C79" s="17">
        <v>1111814821</v>
      </c>
      <c r="D79" s="55">
        <v>42998</v>
      </c>
      <c r="E79" s="17" t="s">
        <v>76</v>
      </c>
      <c r="F79" s="245">
        <v>10</v>
      </c>
      <c r="G79" s="245"/>
      <c r="H79" s="246">
        <v>1</v>
      </c>
      <c r="I79" s="246"/>
      <c r="J79" s="245">
        <v>1</v>
      </c>
      <c r="K79" s="245"/>
      <c r="L79" s="245">
        <v>1</v>
      </c>
      <c r="M79" s="245"/>
      <c r="N79" s="247">
        <v>3</v>
      </c>
      <c r="O79" s="248"/>
      <c r="P79" s="93">
        <f t="shared" si="2"/>
        <v>3.75</v>
      </c>
      <c r="Q79" s="228" t="str">
        <f t="shared" si="15"/>
        <v>MODERADO</v>
      </c>
      <c r="R79" s="229"/>
    </row>
    <row r="80" spans="1:18" ht="18.75" customHeight="1" x14ac:dyDescent="0.25">
      <c r="A80" s="92">
        <v>65</v>
      </c>
      <c r="B80" s="17" t="s">
        <v>153</v>
      </c>
      <c r="C80" s="17">
        <v>31712083</v>
      </c>
      <c r="D80" s="55">
        <v>42716</v>
      </c>
      <c r="E80" s="17" t="s">
        <v>154</v>
      </c>
      <c r="F80" s="245">
        <v>3</v>
      </c>
      <c r="G80" s="245"/>
      <c r="H80" s="246">
        <v>3</v>
      </c>
      <c r="I80" s="246"/>
      <c r="J80" s="245">
        <v>1</v>
      </c>
      <c r="K80" s="245"/>
      <c r="L80" s="245">
        <v>7</v>
      </c>
      <c r="M80" s="245"/>
      <c r="N80" s="247">
        <v>7</v>
      </c>
      <c r="O80" s="248"/>
      <c r="P80" s="93">
        <f t="shared" si="2"/>
        <v>4.2</v>
      </c>
      <c r="Q80" s="228" t="str">
        <f t="shared" si="15"/>
        <v>MODERADO</v>
      </c>
      <c r="R80" s="229"/>
    </row>
    <row r="81" spans="1:30" ht="18.75" customHeight="1" x14ac:dyDescent="0.25">
      <c r="A81" s="92">
        <v>66</v>
      </c>
      <c r="B81" s="17" t="s">
        <v>155</v>
      </c>
      <c r="C81" s="17">
        <v>6321271</v>
      </c>
      <c r="D81" s="55">
        <v>42877</v>
      </c>
      <c r="E81" s="17" t="s">
        <v>76</v>
      </c>
      <c r="F81" s="245">
        <v>10</v>
      </c>
      <c r="G81" s="245"/>
      <c r="H81" s="246">
        <v>1</v>
      </c>
      <c r="I81" s="246"/>
      <c r="J81" s="245">
        <v>1</v>
      </c>
      <c r="K81" s="245"/>
      <c r="L81" s="245">
        <v>1</v>
      </c>
      <c r="M81" s="245"/>
      <c r="N81" s="247">
        <v>3</v>
      </c>
      <c r="O81" s="248"/>
      <c r="P81" s="93">
        <f t="shared" si="2"/>
        <v>3.75</v>
      </c>
      <c r="Q81" s="228" t="str">
        <f t="shared" si="15"/>
        <v>MODERADO</v>
      </c>
      <c r="R81" s="229"/>
    </row>
    <row r="82" spans="1:30" ht="18.75" customHeight="1" x14ac:dyDescent="0.25">
      <c r="A82" s="92">
        <v>67</v>
      </c>
      <c r="B82" s="17" t="s">
        <v>156</v>
      </c>
      <c r="C82" s="17">
        <v>1014289658</v>
      </c>
      <c r="D82" s="55">
        <v>42941</v>
      </c>
      <c r="E82" s="17" t="s">
        <v>184</v>
      </c>
      <c r="F82" s="245">
        <v>10</v>
      </c>
      <c r="G82" s="245"/>
      <c r="H82" s="246">
        <v>7</v>
      </c>
      <c r="I82" s="246"/>
      <c r="J82" s="245">
        <v>1</v>
      </c>
      <c r="K82" s="245"/>
      <c r="L82" s="245">
        <v>1</v>
      </c>
      <c r="M82" s="245"/>
      <c r="N82" s="247">
        <v>3</v>
      </c>
      <c r="O82" s="248"/>
      <c r="P82" s="93">
        <f t="shared" si="2"/>
        <v>4.6500000000000004</v>
      </c>
      <c r="Q82" s="228" t="str">
        <f t="shared" si="15"/>
        <v>MODERADO</v>
      </c>
      <c r="R82" s="229"/>
    </row>
    <row r="83" spans="1:30" ht="18.75" customHeight="1" x14ac:dyDescent="0.25">
      <c r="A83" s="92">
        <v>68</v>
      </c>
      <c r="B83" s="17" t="s">
        <v>158</v>
      </c>
      <c r="C83" s="17">
        <v>1111774851</v>
      </c>
      <c r="D83" s="55">
        <v>42878</v>
      </c>
      <c r="E83" s="17" t="s">
        <v>86</v>
      </c>
      <c r="F83" s="245">
        <v>10</v>
      </c>
      <c r="G83" s="245"/>
      <c r="H83" s="246">
        <v>7</v>
      </c>
      <c r="I83" s="246"/>
      <c r="J83" s="245">
        <v>1</v>
      </c>
      <c r="K83" s="245"/>
      <c r="L83" s="245">
        <v>10</v>
      </c>
      <c r="M83" s="245"/>
      <c r="N83" s="247">
        <v>3</v>
      </c>
      <c r="O83" s="248"/>
      <c r="P83" s="93">
        <f t="shared" si="2"/>
        <v>6</v>
      </c>
      <c r="Q83" s="228" t="str">
        <f t="shared" si="15"/>
        <v>CRITICO</v>
      </c>
      <c r="R83" s="229"/>
    </row>
    <row r="84" spans="1:30" ht="18.75" customHeight="1" x14ac:dyDescent="0.25">
      <c r="A84" s="92">
        <v>69</v>
      </c>
      <c r="B84" s="23" t="s">
        <v>185</v>
      </c>
      <c r="C84" s="23">
        <v>1130645242</v>
      </c>
      <c r="D84" s="55">
        <v>43063</v>
      </c>
      <c r="E84" s="17" t="s">
        <v>76</v>
      </c>
      <c r="F84" s="245">
        <v>10</v>
      </c>
      <c r="G84" s="245"/>
      <c r="H84" s="246">
        <v>1</v>
      </c>
      <c r="I84" s="246"/>
      <c r="J84" s="245">
        <v>1</v>
      </c>
      <c r="K84" s="245"/>
      <c r="L84" s="245">
        <v>1</v>
      </c>
      <c r="M84" s="245"/>
      <c r="N84" s="247">
        <v>3</v>
      </c>
      <c r="O84" s="248"/>
      <c r="P84" s="93">
        <f t="shared" ref="P84:P86" si="16">($F$15*F84)+($H$15*H84)+($J$15*J84)+($L$15*L84)+($N$15*N84)</f>
        <v>3.75</v>
      </c>
      <c r="Q84" s="228" t="str">
        <f t="shared" si="15"/>
        <v>MODERADO</v>
      </c>
      <c r="R84" s="229"/>
    </row>
    <row r="85" spans="1:30" ht="18.75" customHeight="1" x14ac:dyDescent="0.25">
      <c r="A85" s="92">
        <v>70</v>
      </c>
      <c r="B85" s="23" t="s">
        <v>186</v>
      </c>
      <c r="C85" s="23">
        <v>1151958585</v>
      </c>
      <c r="D85" s="55">
        <v>43073</v>
      </c>
      <c r="E85" s="56" t="s">
        <v>187</v>
      </c>
      <c r="F85" s="245">
        <v>10</v>
      </c>
      <c r="G85" s="245"/>
      <c r="H85" s="246">
        <v>7</v>
      </c>
      <c r="I85" s="246"/>
      <c r="J85" s="245">
        <v>1</v>
      </c>
      <c r="K85" s="245"/>
      <c r="L85" s="245">
        <v>3</v>
      </c>
      <c r="M85" s="245"/>
      <c r="N85" s="247">
        <v>7</v>
      </c>
      <c r="O85" s="248"/>
      <c r="P85" s="93">
        <f t="shared" si="16"/>
        <v>5.95</v>
      </c>
      <c r="Q85" s="228" t="str">
        <f t="shared" si="15"/>
        <v>CRITICO</v>
      </c>
      <c r="R85" s="229"/>
    </row>
    <row r="86" spans="1:30" ht="18.75" customHeight="1" x14ac:dyDescent="0.25">
      <c r="A86" s="103">
        <v>71</v>
      </c>
      <c r="B86" s="57" t="s">
        <v>188</v>
      </c>
      <c r="C86" s="57">
        <v>29510854</v>
      </c>
      <c r="D86" s="58">
        <v>43067</v>
      </c>
      <c r="E86" s="59" t="s">
        <v>104</v>
      </c>
      <c r="F86" s="254">
        <v>10</v>
      </c>
      <c r="G86" s="254"/>
      <c r="H86" s="255">
        <v>7</v>
      </c>
      <c r="I86" s="255"/>
      <c r="J86" s="254">
        <v>1</v>
      </c>
      <c r="K86" s="254"/>
      <c r="L86" s="254">
        <v>3</v>
      </c>
      <c r="M86" s="254"/>
      <c r="N86" s="256">
        <v>7</v>
      </c>
      <c r="O86" s="257"/>
      <c r="P86" s="104">
        <f t="shared" si="16"/>
        <v>5.95</v>
      </c>
      <c r="Q86" s="252" t="str">
        <f t="shared" si="15"/>
        <v>CRITICO</v>
      </c>
      <c r="R86" s="253"/>
    </row>
    <row r="87" spans="1:30" ht="18.75" customHeight="1" x14ac:dyDescent="0.25">
      <c r="A87" s="258" t="s">
        <v>67</v>
      </c>
      <c r="B87" s="258"/>
      <c r="C87" s="258"/>
      <c r="D87" s="258"/>
      <c r="E87" s="258"/>
      <c r="F87" s="258"/>
      <c r="G87" s="258"/>
      <c r="H87" s="258"/>
      <c r="I87" s="258"/>
      <c r="J87" s="258"/>
      <c r="K87" s="258"/>
      <c r="L87" s="258"/>
      <c r="M87" s="258"/>
      <c r="N87" s="258"/>
      <c r="O87" s="258"/>
      <c r="P87" s="258"/>
      <c r="Q87" s="258"/>
      <c r="R87" s="258"/>
      <c r="S87" s="258"/>
    </row>
    <row r="88" spans="1:30" ht="20.25" customHeight="1" x14ac:dyDescent="0.25">
      <c r="A88" s="105">
        <v>1</v>
      </c>
      <c r="B88" s="106" t="s">
        <v>61</v>
      </c>
      <c r="C88" s="107">
        <v>79447615</v>
      </c>
      <c r="D88" s="108">
        <v>40725</v>
      </c>
      <c r="E88" s="109" t="s">
        <v>62</v>
      </c>
      <c r="F88" s="241">
        <v>3</v>
      </c>
      <c r="G88" s="241"/>
      <c r="H88" s="242">
        <v>10</v>
      </c>
      <c r="I88" s="242"/>
      <c r="J88" s="241">
        <v>10</v>
      </c>
      <c r="K88" s="241"/>
      <c r="L88" s="241">
        <v>10</v>
      </c>
      <c r="M88" s="241"/>
      <c r="N88" s="243">
        <v>10</v>
      </c>
      <c r="O88" s="244"/>
      <c r="P88" s="93">
        <f>($F$15*F88)+($H$15*H88)+($J$15*J88)+($L$15*L88)+($N$15*N88)</f>
        <v>8.25</v>
      </c>
      <c r="Q88" s="228" t="str">
        <f t="shared" ref="Q88" si="17">IF(AND(P88&gt;=1,P88&lt;=2.9),"NO CRITICO",(IF(AND(P88&gt;=3,P88&lt;=4.9),"MODERADO",(IF(AND(P88&gt;=5,P88&lt;=10),"CRITICO"," ")))))</f>
        <v>CRITICO</v>
      </c>
      <c r="R88" s="229"/>
      <c r="S88" s="18"/>
    </row>
    <row r="89" spans="1:30" x14ac:dyDescent="0.25">
      <c r="A89" s="110">
        <v>2</v>
      </c>
      <c r="B89" s="111" t="s">
        <v>63</v>
      </c>
      <c r="C89" s="112"/>
      <c r="D89" s="113"/>
      <c r="E89" s="114" t="s">
        <v>64</v>
      </c>
      <c r="F89" s="254">
        <v>1</v>
      </c>
      <c r="G89" s="254"/>
      <c r="H89" s="255">
        <v>1</v>
      </c>
      <c r="I89" s="255"/>
      <c r="J89" s="254">
        <v>1</v>
      </c>
      <c r="K89" s="254"/>
      <c r="L89" s="254">
        <v>1</v>
      </c>
      <c r="M89" s="254"/>
      <c r="N89" s="256">
        <v>1</v>
      </c>
      <c r="O89" s="257"/>
      <c r="P89" s="104">
        <f>($F$15*F89)+($H$15*H89)+($J$15*J89)+($L$15*L89)+($N$15*N89)</f>
        <v>1</v>
      </c>
      <c r="Q89" s="252" t="str">
        <f>IF(AND(P89&gt;=1,P89&lt;=2.9),"NO CRITICO",(IF(AND(P89&gt;=3,P89&lt;=4.9),"MODERADO",(IF(AND(P89&gt;=5,P89&lt;=10),"CRITICO"," ")))))</f>
        <v>NO CRITICO</v>
      </c>
      <c r="R89" s="253"/>
    </row>
    <row r="90" spans="1:30" ht="18.75" customHeight="1" x14ac:dyDescent="0.25">
      <c r="A90" s="265" t="s">
        <v>68</v>
      </c>
      <c r="B90" s="265"/>
      <c r="C90" s="265"/>
      <c r="D90" s="265"/>
      <c r="E90" s="265"/>
      <c r="F90" s="265"/>
      <c r="G90" s="265"/>
      <c r="H90" s="265"/>
      <c r="I90" s="265"/>
      <c r="J90" s="265"/>
      <c r="K90" s="265"/>
      <c r="L90" s="265"/>
      <c r="M90" s="265"/>
      <c r="N90" s="265"/>
      <c r="O90" s="265"/>
      <c r="P90" s="265"/>
      <c r="Q90" s="265"/>
      <c r="R90" s="265"/>
    </row>
    <row r="91" spans="1:30" s="22" customFormat="1" x14ac:dyDescent="0.25">
      <c r="A91" s="115">
        <v>1</v>
      </c>
      <c r="B91" s="116" t="s">
        <v>65</v>
      </c>
      <c r="C91" s="117">
        <v>1111745880</v>
      </c>
      <c r="D91" s="118">
        <v>42314</v>
      </c>
      <c r="E91" s="119" t="s">
        <v>51</v>
      </c>
      <c r="F91" s="266">
        <v>10</v>
      </c>
      <c r="G91" s="266"/>
      <c r="H91" s="267">
        <v>1</v>
      </c>
      <c r="I91" s="267"/>
      <c r="J91" s="266">
        <v>1</v>
      </c>
      <c r="K91" s="266"/>
      <c r="L91" s="266">
        <v>1</v>
      </c>
      <c r="M91" s="266"/>
      <c r="N91" s="268">
        <v>3</v>
      </c>
      <c r="O91" s="269"/>
      <c r="P91" s="120">
        <f t="shared" ref="P91" si="18">($F$15*F91)+($H$15*H91)+($J$15*J91)+($L$15*L91)+($N$15*N91)</f>
        <v>3.75</v>
      </c>
      <c r="Q91" s="263" t="str">
        <f t="shared" ref="Q91" si="19">IF(AND(P91&gt;=1,P91&lt;=2.9),"NO CRITICO",(IF(AND(P91&gt;=3,P91&lt;=4.9),"MODERADO",(IF(AND(P91&gt;=5,P91&lt;=10),"CRITICO"," ")))))</f>
        <v>MODERADO</v>
      </c>
      <c r="R91" s="264"/>
      <c r="AD91" s="49"/>
    </row>
    <row r="92" spans="1:30" ht="18.75" customHeight="1" x14ac:dyDescent="0.25">
      <c r="A92" s="121">
        <v>2</v>
      </c>
      <c r="B92" s="60" t="s">
        <v>189</v>
      </c>
      <c r="C92" s="60">
        <v>1023889150</v>
      </c>
      <c r="D92" s="61">
        <v>42310</v>
      </c>
      <c r="E92" s="122" t="s">
        <v>190</v>
      </c>
      <c r="F92" s="259">
        <v>10</v>
      </c>
      <c r="G92" s="259"/>
      <c r="H92" s="260">
        <v>1</v>
      </c>
      <c r="I92" s="260"/>
      <c r="J92" s="259">
        <v>1</v>
      </c>
      <c r="K92" s="259"/>
      <c r="L92" s="259">
        <v>1</v>
      </c>
      <c r="M92" s="259"/>
      <c r="N92" s="261">
        <v>3</v>
      </c>
      <c r="O92" s="262"/>
      <c r="P92" s="120">
        <f t="shared" ref="P92" si="20">($F$15*F92)+($H$15*H92)+($J$15*J92)+($L$15*L92)+($N$15*N92)</f>
        <v>3.75</v>
      </c>
      <c r="Q92" s="263" t="str">
        <f t="shared" ref="Q92" si="21">IF(AND(P92&gt;=1,P92&lt;=2.9),"NO CRITICO",(IF(AND(P92&gt;=3,P92&lt;=4.9),"MODERADO",(IF(AND(P92&gt;=5,P92&lt;=10),"CRITICO"," ")))))</f>
        <v>MODERADO</v>
      </c>
      <c r="R92" s="264"/>
    </row>
    <row r="93" spans="1:30" ht="18.75" customHeight="1" x14ac:dyDescent="0.25">
      <c r="A93" s="92"/>
      <c r="B93" s="4"/>
      <c r="C93" s="4"/>
      <c r="D93" s="62"/>
      <c r="E93" s="4"/>
      <c r="F93" s="123"/>
      <c r="G93" s="123"/>
      <c r="H93" s="124"/>
      <c r="I93" s="124"/>
      <c r="J93" s="123"/>
      <c r="K93" s="123"/>
      <c r="L93" s="123"/>
      <c r="M93" s="123"/>
      <c r="N93" s="123"/>
      <c r="O93" s="123"/>
      <c r="P93" s="125"/>
      <c r="Q93" s="126"/>
      <c r="R93" s="126"/>
    </row>
    <row r="94" spans="1:30" ht="18.75" customHeight="1" x14ac:dyDescent="0.25">
      <c r="A94" s="92"/>
      <c r="B94" s="4"/>
      <c r="C94" s="4"/>
      <c r="D94" s="62"/>
      <c r="E94" s="4"/>
      <c r="F94" s="123"/>
      <c r="G94" s="123"/>
      <c r="H94" s="124"/>
      <c r="I94" s="124"/>
      <c r="J94" s="123"/>
      <c r="K94" s="123"/>
      <c r="L94" s="123"/>
      <c r="M94" s="123"/>
      <c r="N94" s="123"/>
      <c r="O94" s="123"/>
      <c r="P94" s="125"/>
      <c r="Q94" s="126"/>
      <c r="R94" s="126"/>
    </row>
    <row r="95" spans="1:30" ht="18.75" customHeight="1" x14ac:dyDescent="0.25">
      <c r="A95" s="92"/>
      <c r="B95" s="4" t="s">
        <v>194</v>
      </c>
      <c r="C95" s="4"/>
      <c r="D95" s="62"/>
      <c r="E95" s="4"/>
      <c r="F95" s="123"/>
      <c r="G95" s="123"/>
      <c r="H95" s="124"/>
      <c r="I95" s="124"/>
      <c r="J95" s="123"/>
      <c r="K95" s="123"/>
      <c r="L95" s="123"/>
      <c r="M95" s="123"/>
      <c r="N95" s="123"/>
      <c r="O95" s="123"/>
      <c r="P95" s="125"/>
      <c r="Q95" s="126"/>
      <c r="R95" s="126"/>
    </row>
    <row r="96" spans="1:30" ht="18.75" customHeight="1" x14ac:dyDescent="0.25">
      <c r="A96" s="92"/>
      <c r="B96" s="6" t="s">
        <v>195</v>
      </c>
      <c r="C96" s="4"/>
      <c r="D96" s="62"/>
      <c r="E96" s="4"/>
      <c r="F96" s="123"/>
      <c r="G96" s="123"/>
      <c r="H96" s="124"/>
      <c r="I96" s="124"/>
      <c r="J96" s="123"/>
      <c r="K96" s="123"/>
      <c r="L96" s="123"/>
      <c r="M96" s="123"/>
      <c r="N96" s="123"/>
      <c r="O96" s="123"/>
      <c r="P96" s="125"/>
      <c r="Q96" s="126"/>
      <c r="R96" s="126"/>
    </row>
    <row r="97" spans="1:18" ht="18.75" customHeight="1" x14ac:dyDescent="0.25">
      <c r="A97" s="92"/>
      <c r="B97" s="6" t="s">
        <v>196</v>
      </c>
      <c r="C97" s="4"/>
      <c r="D97" s="62"/>
      <c r="E97" s="4"/>
      <c r="F97" s="123"/>
      <c r="G97" s="123"/>
      <c r="H97" s="124"/>
      <c r="I97" s="124"/>
      <c r="J97" s="123"/>
      <c r="K97" s="123"/>
      <c r="L97" s="123"/>
      <c r="M97" s="123"/>
      <c r="N97" s="123"/>
      <c r="O97" s="123"/>
      <c r="P97" s="125"/>
      <c r="Q97" s="126"/>
      <c r="R97" s="126"/>
    </row>
    <row r="98" spans="1:18" ht="18.75" customHeight="1" x14ac:dyDescent="0.25">
      <c r="A98" s="92"/>
      <c r="B98" s="4"/>
      <c r="C98" s="4"/>
      <c r="D98" s="62"/>
      <c r="E98" s="4"/>
      <c r="F98" s="123"/>
      <c r="G98" s="123"/>
      <c r="H98" s="124"/>
      <c r="I98" s="124"/>
      <c r="J98" s="123"/>
      <c r="K98" s="123"/>
      <c r="L98" s="123"/>
      <c r="M98" s="123"/>
      <c r="N98" s="123"/>
      <c r="O98" s="123"/>
      <c r="P98" s="125"/>
      <c r="Q98" s="126"/>
      <c r="R98" s="126"/>
    </row>
    <row r="99" spans="1:18" ht="18.75" customHeight="1" x14ac:dyDescent="0.25">
      <c r="A99" s="92"/>
      <c r="B99" s="4"/>
      <c r="C99" s="4"/>
      <c r="D99" s="62"/>
      <c r="E99" s="4"/>
      <c r="F99" s="123"/>
      <c r="G99" s="123"/>
      <c r="H99" s="124"/>
      <c r="I99" s="124"/>
      <c r="J99" s="123"/>
      <c r="K99" s="123"/>
      <c r="L99" s="123"/>
      <c r="M99" s="123"/>
      <c r="N99" s="123"/>
      <c r="O99" s="123"/>
      <c r="P99" s="125"/>
      <c r="Q99" s="126"/>
      <c r="R99" s="126"/>
    </row>
    <row r="100" spans="1:18" x14ac:dyDescent="0.25">
      <c r="A100" s="127" t="e">
        <f>SUM(#REF!)</f>
        <v>#REF!</v>
      </c>
    </row>
  </sheetData>
  <mergeCells count="487">
    <mergeCell ref="F92:G92"/>
    <mergeCell ref="H92:I92"/>
    <mergeCell ref="J92:K92"/>
    <mergeCell ref="L92:M92"/>
    <mergeCell ref="N92:O92"/>
    <mergeCell ref="Q92:R92"/>
    <mergeCell ref="A90:R90"/>
    <mergeCell ref="F91:G91"/>
    <mergeCell ref="H91:I91"/>
    <mergeCell ref="J91:K91"/>
    <mergeCell ref="L91:M91"/>
    <mergeCell ref="N91:O91"/>
    <mergeCell ref="Q91:R91"/>
    <mergeCell ref="Q88:R88"/>
    <mergeCell ref="F89:G89"/>
    <mergeCell ref="H89:I89"/>
    <mergeCell ref="J89:K89"/>
    <mergeCell ref="L89:M89"/>
    <mergeCell ref="N89:O89"/>
    <mergeCell ref="Q89:R89"/>
    <mergeCell ref="L86:M86"/>
    <mergeCell ref="N86:O86"/>
    <mergeCell ref="F88:G88"/>
    <mergeCell ref="H88:I88"/>
    <mergeCell ref="J88:K88"/>
    <mergeCell ref="L88:M88"/>
    <mergeCell ref="N88:O88"/>
    <mergeCell ref="A87:S87"/>
    <mergeCell ref="Q85:R85"/>
    <mergeCell ref="Q86:R86"/>
    <mergeCell ref="F85:G85"/>
    <mergeCell ref="H85:I85"/>
    <mergeCell ref="J85:K85"/>
    <mergeCell ref="L85:M85"/>
    <mergeCell ref="N85:O85"/>
    <mergeCell ref="F86:G86"/>
    <mergeCell ref="H86:I86"/>
    <mergeCell ref="J86:K86"/>
    <mergeCell ref="F84:G84"/>
    <mergeCell ref="H84:I84"/>
    <mergeCell ref="J84:K84"/>
    <mergeCell ref="L84:M84"/>
    <mergeCell ref="N84:O84"/>
    <mergeCell ref="Q84:R84"/>
    <mergeCell ref="F83:G83"/>
    <mergeCell ref="H83:I83"/>
    <mergeCell ref="J83:K83"/>
    <mergeCell ref="L83:M83"/>
    <mergeCell ref="N83:O83"/>
    <mergeCell ref="Q83:R83"/>
    <mergeCell ref="F82:G82"/>
    <mergeCell ref="H82:I82"/>
    <mergeCell ref="J82:K82"/>
    <mergeCell ref="L82:M82"/>
    <mergeCell ref="N82:O82"/>
    <mergeCell ref="Q82:R82"/>
    <mergeCell ref="F81:G81"/>
    <mergeCell ref="H81:I81"/>
    <mergeCell ref="J81:K81"/>
    <mergeCell ref="L81:M81"/>
    <mergeCell ref="N81:O81"/>
    <mergeCell ref="Q81:R81"/>
    <mergeCell ref="F80:G80"/>
    <mergeCell ref="H80:I80"/>
    <mergeCell ref="J80:K80"/>
    <mergeCell ref="L80:M80"/>
    <mergeCell ref="N80:O80"/>
    <mergeCell ref="Q80:R80"/>
    <mergeCell ref="F79:G79"/>
    <mergeCell ref="H79:I79"/>
    <mergeCell ref="J79:K79"/>
    <mergeCell ref="L79:M79"/>
    <mergeCell ref="N79:O79"/>
    <mergeCell ref="Q79:R79"/>
    <mergeCell ref="F78:G78"/>
    <mergeCell ref="H78:I78"/>
    <mergeCell ref="J78:K78"/>
    <mergeCell ref="L78:M78"/>
    <mergeCell ref="N78:O78"/>
    <mergeCell ref="Q78:R78"/>
    <mergeCell ref="F77:G77"/>
    <mergeCell ref="H77:I77"/>
    <mergeCell ref="J77:K77"/>
    <mergeCell ref="L77:M77"/>
    <mergeCell ref="N77:O77"/>
    <mergeCell ref="Q77:R77"/>
    <mergeCell ref="F76:G76"/>
    <mergeCell ref="H76:I76"/>
    <mergeCell ref="J76:K76"/>
    <mergeCell ref="L76:M76"/>
    <mergeCell ref="N76:O76"/>
    <mergeCell ref="Q76:R76"/>
    <mergeCell ref="F75:G75"/>
    <mergeCell ref="H75:I75"/>
    <mergeCell ref="J75:K75"/>
    <mergeCell ref="L75:M75"/>
    <mergeCell ref="N75:O75"/>
    <mergeCell ref="Q75:R75"/>
    <mergeCell ref="F74:G74"/>
    <mergeCell ref="H74:I74"/>
    <mergeCell ref="J74:K74"/>
    <mergeCell ref="L74:M74"/>
    <mergeCell ref="N74:O74"/>
    <mergeCell ref="Q74:R74"/>
    <mergeCell ref="F73:G73"/>
    <mergeCell ref="H73:I73"/>
    <mergeCell ref="J73:K73"/>
    <mergeCell ref="L73:M73"/>
    <mergeCell ref="N73:O73"/>
    <mergeCell ref="Q73:R73"/>
    <mergeCell ref="F72:G72"/>
    <mergeCell ref="H72:I72"/>
    <mergeCell ref="J72:K72"/>
    <mergeCell ref="L72:M72"/>
    <mergeCell ref="N72:O72"/>
    <mergeCell ref="Q72:R72"/>
    <mergeCell ref="F71:G71"/>
    <mergeCell ref="H71:I71"/>
    <mergeCell ref="J71:K71"/>
    <mergeCell ref="L71:M71"/>
    <mergeCell ref="N71:O71"/>
    <mergeCell ref="Q71:R71"/>
    <mergeCell ref="F70:G70"/>
    <mergeCell ref="H70:I70"/>
    <mergeCell ref="J70:K70"/>
    <mergeCell ref="L70:M70"/>
    <mergeCell ref="N70:O70"/>
    <mergeCell ref="Q70:R70"/>
    <mergeCell ref="F69:G69"/>
    <mergeCell ref="H69:I69"/>
    <mergeCell ref="J69:K69"/>
    <mergeCell ref="L69:M69"/>
    <mergeCell ref="N69:O69"/>
    <mergeCell ref="Q69:R69"/>
    <mergeCell ref="F68:G68"/>
    <mergeCell ref="H68:I68"/>
    <mergeCell ref="J68:K68"/>
    <mergeCell ref="L68:M68"/>
    <mergeCell ref="N68:O68"/>
    <mergeCell ref="Q68:R68"/>
    <mergeCell ref="F67:G67"/>
    <mergeCell ref="H67:I67"/>
    <mergeCell ref="J67:K67"/>
    <mergeCell ref="L67:M67"/>
    <mergeCell ref="N67:O67"/>
    <mergeCell ref="Q67:R67"/>
    <mergeCell ref="F66:G66"/>
    <mergeCell ref="H66:I66"/>
    <mergeCell ref="J66:K66"/>
    <mergeCell ref="L66:M66"/>
    <mergeCell ref="N66:O66"/>
    <mergeCell ref="Q66:R66"/>
    <mergeCell ref="F65:G65"/>
    <mergeCell ref="H65:I65"/>
    <mergeCell ref="J65:K65"/>
    <mergeCell ref="L65:M65"/>
    <mergeCell ref="N65:O65"/>
    <mergeCell ref="Q65:R65"/>
    <mergeCell ref="F64:G64"/>
    <mergeCell ref="H64:I64"/>
    <mergeCell ref="J64:K64"/>
    <mergeCell ref="L64:M64"/>
    <mergeCell ref="N64:O64"/>
    <mergeCell ref="Q64:R64"/>
    <mergeCell ref="F63:G63"/>
    <mergeCell ref="H63:I63"/>
    <mergeCell ref="J63:K63"/>
    <mergeCell ref="L63:M63"/>
    <mergeCell ref="N63:O63"/>
    <mergeCell ref="Q63:R63"/>
    <mergeCell ref="F62:G62"/>
    <mergeCell ref="H62:I62"/>
    <mergeCell ref="J62:K62"/>
    <mergeCell ref="L62:M62"/>
    <mergeCell ref="N62:O62"/>
    <mergeCell ref="Q62:R62"/>
    <mergeCell ref="F61:G61"/>
    <mergeCell ref="H61:I61"/>
    <mergeCell ref="J61:K61"/>
    <mergeCell ref="L61:M61"/>
    <mergeCell ref="N61:O61"/>
    <mergeCell ref="Q61:R61"/>
    <mergeCell ref="F60:G60"/>
    <mergeCell ref="H60:I60"/>
    <mergeCell ref="J60:K60"/>
    <mergeCell ref="L60:M60"/>
    <mergeCell ref="N60:O60"/>
    <mergeCell ref="Q60:R60"/>
    <mergeCell ref="F59:G59"/>
    <mergeCell ref="H59:I59"/>
    <mergeCell ref="J59:K59"/>
    <mergeCell ref="L59:M59"/>
    <mergeCell ref="N59:O59"/>
    <mergeCell ref="Q59:R59"/>
    <mergeCell ref="F58:G58"/>
    <mergeCell ref="H58:I58"/>
    <mergeCell ref="J58:K58"/>
    <mergeCell ref="L58:M58"/>
    <mergeCell ref="N58:O58"/>
    <mergeCell ref="Q58:R58"/>
    <mergeCell ref="F57:G57"/>
    <mergeCell ref="H57:I57"/>
    <mergeCell ref="J57:K57"/>
    <mergeCell ref="L57:M57"/>
    <mergeCell ref="N57:O57"/>
    <mergeCell ref="Q57:R57"/>
    <mergeCell ref="F56:G56"/>
    <mergeCell ref="H56:I56"/>
    <mergeCell ref="J56:K56"/>
    <mergeCell ref="L56:M56"/>
    <mergeCell ref="N56:O56"/>
    <mergeCell ref="Q56:R56"/>
    <mergeCell ref="F55:G55"/>
    <mergeCell ref="H55:I55"/>
    <mergeCell ref="J55:K55"/>
    <mergeCell ref="L55:M55"/>
    <mergeCell ref="N55:O55"/>
    <mergeCell ref="Q55:R55"/>
    <mergeCell ref="F54:G54"/>
    <mergeCell ref="H54:I54"/>
    <mergeCell ref="J54:K54"/>
    <mergeCell ref="L54:M54"/>
    <mergeCell ref="N54:O54"/>
    <mergeCell ref="Q54:R54"/>
    <mergeCell ref="F53:G53"/>
    <mergeCell ref="H53:I53"/>
    <mergeCell ref="J53:K53"/>
    <mergeCell ref="L53:M53"/>
    <mergeCell ref="N53:O53"/>
    <mergeCell ref="Q53:R53"/>
    <mergeCell ref="F52:G52"/>
    <mergeCell ref="H52:I52"/>
    <mergeCell ref="J52:K52"/>
    <mergeCell ref="L52:M52"/>
    <mergeCell ref="N52:O52"/>
    <mergeCell ref="Q52:R52"/>
    <mergeCell ref="F51:G51"/>
    <mergeCell ref="H51:I51"/>
    <mergeCell ref="J51:K51"/>
    <mergeCell ref="L51:M51"/>
    <mergeCell ref="N51:O51"/>
    <mergeCell ref="Q51:R51"/>
    <mergeCell ref="F50:G50"/>
    <mergeCell ref="H50:I50"/>
    <mergeCell ref="J50:K50"/>
    <mergeCell ref="L50:M50"/>
    <mergeCell ref="N50:O50"/>
    <mergeCell ref="Q50:R50"/>
    <mergeCell ref="F49:G49"/>
    <mergeCell ref="H49:I49"/>
    <mergeCell ref="J49:K49"/>
    <mergeCell ref="L49:M49"/>
    <mergeCell ref="N49:O49"/>
    <mergeCell ref="Q49:R49"/>
    <mergeCell ref="F48:G48"/>
    <mergeCell ref="H48:I48"/>
    <mergeCell ref="J48:K48"/>
    <mergeCell ref="L48:M48"/>
    <mergeCell ref="N48:O48"/>
    <mergeCell ref="Q48:R48"/>
    <mergeCell ref="F47:G47"/>
    <mergeCell ref="H47:I47"/>
    <mergeCell ref="J47:K47"/>
    <mergeCell ref="L47:M47"/>
    <mergeCell ref="N47:O47"/>
    <mergeCell ref="Q47:R47"/>
    <mergeCell ref="F46:G46"/>
    <mergeCell ref="H46:I46"/>
    <mergeCell ref="J46:K46"/>
    <mergeCell ref="L46:M46"/>
    <mergeCell ref="N46:O46"/>
    <mergeCell ref="Q46:R46"/>
    <mergeCell ref="F45:G45"/>
    <mergeCell ref="H45:I45"/>
    <mergeCell ref="J45:K45"/>
    <mergeCell ref="L45:M45"/>
    <mergeCell ref="N45:O45"/>
    <mergeCell ref="Q45:R45"/>
    <mergeCell ref="F44:G44"/>
    <mergeCell ref="H44:I44"/>
    <mergeCell ref="J44:K44"/>
    <mergeCell ref="L44:M44"/>
    <mergeCell ref="N44:O44"/>
    <mergeCell ref="Q44:R44"/>
    <mergeCell ref="F43:G43"/>
    <mergeCell ref="H43:I43"/>
    <mergeCell ref="J43:K43"/>
    <mergeCell ref="L43:M43"/>
    <mergeCell ref="N43:O43"/>
    <mergeCell ref="Q43:R43"/>
    <mergeCell ref="F42:G42"/>
    <mergeCell ref="H42:I42"/>
    <mergeCell ref="J42:K42"/>
    <mergeCell ref="L42:M42"/>
    <mergeCell ref="N42:O42"/>
    <mergeCell ref="Q42:R42"/>
    <mergeCell ref="F41:G41"/>
    <mergeCell ref="H41:I41"/>
    <mergeCell ref="J41:K41"/>
    <mergeCell ref="L41:M41"/>
    <mergeCell ref="N41:O41"/>
    <mergeCell ref="Q41:R41"/>
    <mergeCell ref="F40:G40"/>
    <mergeCell ref="H40:I40"/>
    <mergeCell ref="J40:K40"/>
    <mergeCell ref="L40:M40"/>
    <mergeCell ref="N40:O40"/>
    <mergeCell ref="Q40:R40"/>
    <mergeCell ref="F39:G39"/>
    <mergeCell ref="H39:I39"/>
    <mergeCell ref="J39:K39"/>
    <mergeCell ref="L39:M39"/>
    <mergeCell ref="N39:O39"/>
    <mergeCell ref="Q39:R39"/>
    <mergeCell ref="F38:G38"/>
    <mergeCell ref="H38:I38"/>
    <mergeCell ref="J38:K38"/>
    <mergeCell ref="L38:M38"/>
    <mergeCell ref="N38:O38"/>
    <mergeCell ref="Q38:R38"/>
    <mergeCell ref="F37:G37"/>
    <mergeCell ref="H37:I37"/>
    <mergeCell ref="J37:K37"/>
    <mergeCell ref="L37:M37"/>
    <mergeCell ref="N37:O37"/>
    <mergeCell ref="Q37:R37"/>
    <mergeCell ref="F36:G36"/>
    <mergeCell ref="H36:I36"/>
    <mergeCell ref="J36:K36"/>
    <mergeCell ref="L36:M36"/>
    <mergeCell ref="N36:O36"/>
    <mergeCell ref="Q36:R36"/>
    <mergeCell ref="F35:G35"/>
    <mergeCell ref="H35:I35"/>
    <mergeCell ref="J35:K35"/>
    <mergeCell ref="L35:M35"/>
    <mergeCell ref="N35:O35"/>
    <mergeCell ref="Q35:R35"/>
    <mergeCell ref="F34:G34"/>
    <mergeCell ref="H34:I34"/>
    <mergeCell ref="J34:K34"/>
    <mergeCell ref="L34:M34"/>
    <mergeCell ref="N34:O34"/>
    <mergeCell ref="Q34:R34"/>
    <mergeCell ref="F33:G33"/>
    <mergeCell ref="H33:I33"/>
    <mergeCell ref="J33:K33"/>
    <mergeCell ref="L33:M33"/>
    <mergeCell ref="N33:O33"/>
    <mergeCell ref="Q33:R33"/>
    <mergeCell ref="F32:G32"/>
    <mergeCell ref="H32:I32"/>
    <mergeCell ref="J32:K32"/>
    <mergeCell ref="L32:M32"/>
    <mergeCell ref="N32:O32"/>
    <mergeCell ref="Q32:R32"/>
    <mergeCell ref="F31:G31"/>
    <mergeCell ref="H31:I31"/>
    <mergeCell ref="J31:K31"/>
    <mergeCell ref="L31:M31"/>
    <mergeCell ref="N31:O31"/>
    <mergeCell ref="Q31:R31"/>
    <mergeCell ref="F30:G30"/>
    <mergeCell ref="H30:I30"/>
    <mergeCell ref="J30:K30"/>
    <mergeCell ref="L30:M30"/>
    <mergeCell ref="N30:O30"/>
    <mergeCell ref="Q30:R30"/>
    <mergeCell ref="F29:G29"/>
    <mergeCell ref="H29:I29"/>
    <mergeCell ref="J29:K29"/>
    <mergeCell ref="L29:M29"/>
    <mergeCell ref="N29:O29"/>
    <mergeCell ref="Q29:R29"/>
    <mergeCell ref="F28:G28"/>
    <mergeCell ref="H28:I28"/>
    <mergeCell ref="J28:K28"/>
    <mergeCell ref="L28:M28"/>
    <mergeCell ref="N28:O28"/>
    <mergeCell ref="Q28:R28"/>
    <mergeCell ref="F27:G27"/>
    <mergeCell ref="H27:I27"/>
    <mergeCell ref="J27:K27"/>
    <mergeCell ref="L27:M27"/>
    <mergeCell ref="N27:O27"/>
    <mergeCell ref="Q27:R27"/>
    <mergeCell ref="U25:AA26"/>
    <mergeCell ref="F26:G26"/>
    <mergeCell ref="H26:I26"/>
    <mergeCell ref="J26:K26"/>
    <mergeCell ref="L26:M26"/>
    <mergeCell ref="N26:O26"/>
    <mergeCell ref="Q26:R26"/>
    <mergeCell ref="F25:G25"/>
    <mergeCell ref="H25:I25"/>
    <mergeCell ref="J25:K25"/>
    <mergeCell ref="L25:M25"/>
    <mergeCell ref="N25:O25"/>
    <mergeCell ref="Q25:R25"/>
    <mergeCell ref="U23:AA24"/>
    <mergeCell ref="F24:G24"/>
    <mergeCell ref="H24:I24"/>
    <mergeCell ref="J24:K24"/>
    <mergeCell ref="L24:M24"/>
    <mergeCell ref="N24:O24"/>
    <mergeCell ref="Q24:R24"/>
    <mergeCell ref="L22:M22"/>
    <mergeCell ref="N22:O22"/>
    <mergeCell ref="Q22:R22"/>
    <mergeCell ref="F23:G23"/>
    <mergeCell ref="H23:I23"/>
    <mergeCell ref="J23:K23"/>
    <mergeCell ref="L23:M23"/>
    <mergeCell ref="N23:O23"/>
    <mergeCell ref="Q23:R23"/>
    <mergeCell ref="U20:AA22"/>
    <mergeCell ref="F21:G21"/>
    <mergeCell ref="H21:I21"/>
    <mergeCell ref="J21:K21"/>
    <mergeCell ref="L21:M21"/>
    <mergeCell ref="N21:O21"/>
    <mergeCell ref="Q21:R21"/>
    <mergeCell ref="F22:G22"/>
    <mergeCell ref="H22:I22"/>
    <mergeCell ref="J22:K22"/>
    <mergeCell ref="J19:K19"/>
    <mergeCell ref="L19:M19"/>
    <mergeCell ref="N19:O19"/>
    <mergeCell ref="Q19:R19"/>
    <mergeCell ref="F20:G20"/>
    <mergeCell ref="H20:I20"/>
    <mergeCell ref="J20:K20"/>
    <mergeCell ref="L20:M20"/>
    <mergeCell ref="N20:O20"/>
    <mergeCell ref="Q20:R20"/>
    <mergeCell ref="F17:G17"/>
    <mergeCell ref="H17:I17"/>
    <mergeCell ref="J17:K17"/>
    <mergeCell ref="L17:M17"/>
    <mergeCell ref="N17:O17"/>
    <mergeCell ref="Q17:R17"/>
    <mergeCell ref="U17:AA19"/>
    <mergeCell ref="F18:G18"/>
    <mergeCell ref="H18:I18"/>
    <mergeCell ref="J18:K18"/>
    <mergeCell ref="L18:M18"/>
    <mergeCell ref="N18:O18"/>
    <mergeCell ref="Q18:R18"/>
    <mergeCell ref="F19:G19"/>
    <mergeCell ref="H19:I19"/>
    <mergeCell ref="U14:AA14"/>
    <mergeCell ref="AC14:AH14"/>
    <mergeCell ref="F15:G15"/>
    <mergeCell ref="H15:I15"/>
    <mergeCell ref="J15:K15"/>
    <mergeCell ref="L15:M15"/>
    <mergeCell ref="N15:O15"/>
    <mergeCell ref="Q15:R15"/>
    <mergeCell ref="U15:AA16"/>
    <mergeCell ref="F16:G16"/>
    <mergeCell ref="H16:I16"/>
    <mergeCell ref="J16:K16"/>
    <mergeCell ref="L16:M16"/>
    <mergeCell ref="N16:O16"/>
    <mergeCell ref="Q16:R16"/>
    <mergeCell ref="C1:N4"/>
    <mergeCell ref="Q1:R1"/>
    <mergeCell ref="Q2:R2"/>
    <mergeCell ref="Q3:R3"/>
    <mergeCell ref="Q4:R4"/>
    <mergeCell ref="A6:I6"/>
    <mergeCell ref="F13:R13"/>
    <mergeCell ref="F14:G14"/>
    <mergeCell ref="H14:I14"/>
    <mergeCell ref="J14:K14"/>
    <mergeCell ref="L14:M14"/>
    <mergeCell ref="N14:O14"/>
    <mergeCell ref="Q14:R14"/>
    <mergeCell ref="D7:E7"/>
    <mergeCell ref="H7:L7"/>
    <mergeCell ref="O7:P7"/>
    <mergeCell ref="Q7:R7"/>
    <mergeCell ref="H8:L10"/>
    <mergeCell ref="O8:P8"/>
    <mergeCell ref="Q8:R8"/>
    <mergeCell ref="O9:P9"/>
    <mergeCell ref="Q9:R9"/>
  </mergeCells>
  <conditionalFormatting sqref="Q16:Q20 Q22:Q23 Q35:Q36 Q32 Q38:Q39 Q25:Q29 Q44 Q52:Q53">
    <cfRule type="containsText" dxfId="167" priority="145" stopIfTrue="1" operator="containsText" text="NO CRITICO">
      <formula>NOT(ISERROR(SEARCH("NO CRITICO",Q16)))</formula>
    </cfRule>
    <cfRule type="containsText" dxfId="166" priority="146" stopIfTrue="1" operator="containsText" text="MODERADO">
      <formula>NOT(ISERROR(SEARCH("MODERADO",Q16)))</formula>
    </cfRule>
    <cfRule type="containsText" dxfId="165" priority="147" stopIfTrue="1" operator="containsText" text="CRITICO">
      <formula>NOT(ISERROR(SEARCH("CRITICO",Q16)))</formula>
    </cfRule>
    <cfRule type="colorScale" priority="148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37">
    <cfRule type="containsText" dxfId="164" priority="141" stopIfTrue="1" operator="containsText" text="NO CRITICO">
      <formula>NOT(ISERROR(SEARCH("NO CRITICO",Q37)))</formula>
    </cfRule>
    <cfRule type="containsText" dxfId="163" priority="142" stopIfTrue="1" operator="containsText" text="MODERADO">
      <formula>NOT(ISERROR(SEARCH("MODERADO",Q37)))</formula>
    </cfRule>
    <cfRule type="containsText" dxfId="162" priority="143" stopIfTrue="1" operator="containsText" text="CRITICO">
      <formula>NOT(ISERROR(SEARCH("CRITICO",Q37)))</formula>
    </cfRule>
    <cfRule type="colorScale" priority="144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21">
    <cfRule type="containsText" dxfId="161" priority="137" stopIfTrue="1" operator="containsText" text="NO CRITICO">
      <formula>NOT(ISERROR(SEARCH("NO CRITICO",Q21)))</formula>
    </cfRule>
    <cfRule type="containsText" dxfId="160" priority="138" stopIfTrue="1" operator="containsText" text="MODERADO">
      <formula>NOT(ISERROR(SEARCH("MODERADO",Q21)))</formula>
    </cfRule>
    <cfRule type="containsText" dxfId="159" priority="139" stopIfTrue="1" operator="containsText" text="CRITICO">
      <formula>NOT(ISERROR(SEARCH("CRITICO",Q21)))</formula>
    </cfRule>
    <cfRule type="colorScale" priority="140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24">
    <cfRule type="containsText" dxfId="158" priority="133" stopIfTrue="1" operator="containsText" text="NO CRITICO">
      <formula>NOT(ISERROR(SEARCH("NO CRITICO",Q24)))</formula>
    </cfRule>
    <cfRule type="containsText" dxfId="157" priority="134" stopIfTrue="1" operator="containsText" text="MODERADO">
      <formula>NOT(ISERROR(SEARCH("MODERADO",Q24)))</formula>
    </cfRule>
    <cfRule type="containsText" dxfId="156" priority="135" stopIfTrue="1" operator="containsText" text="CRITICO">
      <formula>NOT(ISERROR(SEARCH("CRITICO",Q24)))</formula>
    </cfRule>
    <cfRule type="colorScale" priority="136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30">
    <cfRule type="containsText" dxfId="155" priority="129" stopIfTrue="1" operator="containsText" text="NO CRITICO">
      <formula>NOT(ISERROR(SEARCH("NO CRITICO",Q30)))</formula>
    </cfRule>
    <cfRule type="containsText" dxfId="154" priority="130" stopIfTrue="1" operator="containsText" text="MODERADO">
      <formula>NOT(ISERROR(SEARCH("MODERADO",Q30)))</formula>
    </cfRule>
    <cfRule type="containsText" dxfId="153" priority="131" stopIfTrue="1" operator="containsText" text="CRITICO">
      <formula>NOT(ISERROR(SEARCH("CRITICO",Q30)))</formula>
    </cfRule>
    <cfRule type="colorScale" priority="132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31">
    <cfRule type="containsText" dxfId="152" priority="125" stopIfTrue="1" operator="containsText" text="NO CRITICO">
      <formula>NOT(ISERROR(SEARCH("NO CRITICO",Q31)))</formula>
    </cfRule>
    <cfRule type="containsText" dxfId="151" priority="126" stopIfTrue="1" operator="containsText" text="MODERADO">
      <formula>NOT(ISERROR(SEARCH("MODERADO",Q31)))</formula>
    </cfRule>
    <cfRule type="containsText" dxfId="150" priority="127" stopIfTrue="1" operator="containsText" text="CRITICO">
      <formula>NOT(ISERROR(SEARCH("CRITICO",Q31)))</formula>
    </cfRule>
    <cfRule type="colorScale" priority="128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34">
    <cfRule type="containsText" dxfId="149" priority="121" stopIfTrue="1" operator="containsText" text="NO CRITICO">
      <formula>NOT(ISERROR(SEARCH("NO CRITICO",Q34)))</formula>
    </cfRule>
    <cfRule type="containsText" dxfId="148" priority="122" stopIfTrue="1" operator="containsText" text="MODERADO">
      <formula>NOT(ISERROR(SEARCH("MODERADO",Q34)))</formula>
    </cfRule>
    <cfRule type="containsText" dxfId="147" priority="123" stopIfTrue="1" operator="containsText" text="CRITICO">
      <formula>NOT(ISERROR(SEARCH("CRITICO",Q34)))</formula>
    </cfRule>
    <cfRule type="colorScale" priority="124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33">
    <cfRule type="containsText" dxfId="146" priority="117" stopIfTrue="1" operator="containsText" text="NO CRITICO">
      <formula>NOT(ISERROR(SEARCH("NO CRITICO",Q33)))</formula>
    </cfRule>
    <cfRule type="containsText" dxfId="145" priority="118" stopIfTrue="1" operator="containsText" text="MODERADO">
      <formula>NOT(ISERROR(SEARCH("MODERADO",Q33)))</formula>
    </cfRule>
    <cfRule type="containsText" dxfId="144" priority="119" stopIfTrue="1" operator="containsText" text="CRITICO">
      <formula>NOT(ISERROR(SEARCH("CRITICO",Q33)))</formula>
    </cfRule>
    <cfRule type="colorScale" priority="120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40">
    <cfRule type="containsText" dxfId="143" priority="113" stopIfTrue="1" operator="containsText" text="NO CRITICO">
      <formula>NOT(ISERROR(SEARCH("NO CRITICO",Q40)))</formula>
    </cfRule>
    <cfRule type="containsText" dxfId="142" priority="114" stopIfTrue="1" operator="containsText" text="MODERADO">
      <formula>NOT(ISERROR(SEARCH("MODERADO",Q40)))</formula>
    </cfRule>
    <cfRule type="containsText" dxfId="141" priority="115" stopIfTrue="1" operator="containsText" text="CRITICO">
      <formula>NOT(ISERROR(SEARCH("CRITICO",Q40)))</formula>
    </cfRule>
    <cfRule type="colorScale" priority="116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41:Q42">
    <cfRule type="containsText" dxfId="140" priority="109" stopIfTrue="1" operator="containsText" text="NO CRITICO">
      <formula>NOT(ISERROR(SEARCH("NO CRITICO",Q41)))</formula>
    </cfRule>
    <cfRule type="containsText" dxfId="139" priority="110" stopIfTrue="1" operator="containsText" text="MODERADO">
      <formula>NOT(ISERROR(SEARCH("MODERADO",Q41)))</formula>
    </cfRule>
    <cfRule type="containsText" dxfId="138" priority="111" stopIfTrue="1" operator="containsText" text="CRITICO">
      <formula>NOT(ISERROR(SEARCH("CRITICO",Q41)))</formula>
    </cfRule>
    <cfRule type="colorScale" priority="112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43">
    <cfRule type="containsText" dxfId="137" priority="105" stopIfTrue="1" operator="containsText" text="NO CRITICO">
      <formula>NOT(ISERROR(SEARCH("NO CRITICO",Q43)))</formula>
    </cfRule>
    <cfRule type="containsText" dxfId="136" priority="106" stopIfTrue="1" operator="containsText" text="MODERADO">
      <formula>NOT(ISERROR(SEARCH("MODERADO",Q43)))</formula>
    </cfRule>
    <cfRule type="containsText" dxfId="135" priority="107" stopIfTrue="1" operator="containsText" text="CRITICO">
      <formula>NOT(ISERROR(SEARCH("CRITICO",Q43)))</formula>
    </cfRule>
    <cfRule type="colorScale" priority="108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45">
    <cfRule type="containsText" dxfId="134" priority="101" stopIfTrue="1" operator="containsText" text="NO CRITICO">
      <formula>NOT(ISERROR(SEARCH("NO CRITICO",Q45)))</formula>
    </cfRule>
    <cfRule type="containsText" dxfId="133" priority="102" stopIfTrue="1" operator="containsText" text="MODERADO">
      <formula>NOT(ISERROR(SEARCH("MODERADO",Q45)))</formula>
    </cfRule>
    <cfRule type="containsText" dxfId="132" priority="103" stopIfTrue="1" operator="containsText" text="CRITICO">
      <formula>NOT(ISERROR(SEARCH("CRITICO",Q45)))</formula>
    </cfRule>
    <cfRule type="colorScale" priority="104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46">
    <cfRule type="containsText" dxfId="131" priority="97" stopIfTrue="1" operator="containsText" text="NO CRITICO">
      <formula>NOT(ISERROR(SEARCH("NO CRITICO",Q46)))</formula>
    </cfRule>
    <cfRule type="containsText" dxfId="130" priority="98" stopIfTrue="1" operator="containsText" text="MODERADO">
      <formula>NOT(ISERROR(SEARCH("MODERADO",Q46)))</formula>
    </cfRule>
    <cfRule type="containsText" dxfId="129" priority="99" stopIfTrue="1" operator="containsText" text="CRITICO">
      <formula>NOT(ISERROR(SEARCH("CRITICO",Q46)))</formula>
    </cfRule>
    <cfRule type="colorScale" priority="100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47">
    <cfRule type="containsText" dxfId="128" priority="93" stopIfTrue="1" operator="containsText" text="NO CRITICO">
      <formula>NOT(ISERROR(SEARCH("NO CRITICO",Q47)))</formula>
    </cfRule>
    <cfRule type="containsText" dxfId="127" priority="94" stopIfTrue="1" operator="containsText" text="MODERADO">
      <formula>NOT(ISERROR(SEARCH("MODERADO",Q47)))</formula>
    </cfRule>
    <cfRule type="containsText" dxfId="126" priority="95" stopIfTrue="1" operator="containsText" text="CRITICO">
      <formula>NOT(ISERROR(SEARCH("CRITICO",Q47)))</formula>
    </cfRule>
    <cfRule type="colorScale" priority="96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48">
    <cfRule type="containsText" dxfId="125" priority="89" stopIfTrue="1" operator="containsText" text="NO CRITICO">
      <formula>NOT(ISERROR(SEARCH("NO CRITICO",Q48)))</formula>
    </cfRule>
    <cfRule type="containsText" dxfId="124" priority="90" stopIfTrue="1" operator="containsText" text="MODERADO">
      <formula>NOT(ISERROR(SEARCH("MODERADO",Q48)))</formula>
    </cfRule>
    <cfRule type="containsText" dxfId="123" priority="91" stopIfTrue="1" operator="containsText" text="CRITICO">
      <formula>NOT(ISERROR(SEARCH("CRITICO",Q48)))</formula>
    </cfRule>
    <cfRule type="colorScale" priority="92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49:Q50">
    <cfRule type="containsText" dxfId="122" priority="85" stopIfTrue="1" operator="containsText" text="NO CRITICO">
      <formula>NOT(ISERROR(SEARCH("NO CRITICO",Q49)))</formula>
    </cfRule>
    <cfRule type="containsText" dxfId="121" priority="86" stopIfTrue="1" operator="containsText" text="MODERADO">
      <formula>NOT(ISERROR(SEARCH("MODERADO",Q49)))</formula>
    </cfRule>
    <cfRule type="containsText" dxfId="120" priority="87" stopIfTrue="1" operator="containsText" text="CRITICO">
      <formula>NOT(ISERROR(SEARCH("CRITICO",Q49)))</formula>
    </cfRule>
    <cfRule type="colorScale" priority="88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51">
    <cfRule type="containsText" dxfId="119" priority="81" stopIfTrue="1" operator="containsText" text="NO CRITICO">
      <formula>NOT(ISERROR(SEARCH("NO CRITICO",Q51)))</formula>
    </cfRule>
    <cfRule type="containsText" dxfId="118" priority="82" stopIfTrue="1" operator="containsText" text="MODERADO">
      <formula>NOT(ISERROR(SEARCH("MODERADO",Q51)))</formula>
    </cfRule>
    <cfRule type="containsText" dxfId="117" priority="83" stopIfTrue="1" operator="containsText" text="CRITICO">
      <formula>NOT(ISERROR(SEARCH("CRITICO",Q51)))</formula>
    </cfRule>
    <cfRule type="colorScale" priority="84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54">
    <cfRule type="containsText" dxfId="116" priority="73" stopIfTrue="1" operator="containsText" text="NO CRITICO">
      <formula>NOT(ISERROR(SEARCH("NO CRITICO",Q54)))</formula>
    </cfRule>
    <cfRule type="containsText" dxfId="115" priority="74" stopIfTrue="1" operator="containsText" text="MODERADO">
      <formula>NOT(ISERROR(SEARCH("MODERADO",Q54)))</formula>
    </cfRule>
    <cfRule type="containsText" dxfId="114" priority="75" stopIfTrue="1" operator="containsText" text="CRITICO">
      <formula>NOT(ISERROR(SEARCH("CRITICO",Q54)))</formula>
    </cfRule>
    <cfRule type="colorScale" priority="76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55:Q56">
    <cfRule type="containsText" dxfId="113" priority="69" stopIfTrue="1" operator="containsText" text="NO CRITICO">
      <formula>NOT(ISERROR(SEARCH("NO CRITICO",Q55)))</formula>
    </cfRule>
    <cfRule type="containsText" dxfId="112" priority="70" stopIfTrue="1" operator="containsText" text="MODERADO">
      <formula>NOT(ISERROR(SEARCH("MODERADO",Q55)))</formula>
    </cfRule>
    <cfRule type="containsText" dxfId="111" priority="71" stopIfTrue="1" operator="containsText" text="CRITICO">
      <formula>NOT(ISERROR(SEARCH("CRITICO",Q55)))</formula>
    </cfRule>
    <cfRule type="colorScale" priority="72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59">
    <cfRule type="containsText" dxfId="110" priority="57" stopIfTrue="1" operator="containsText" text="NO CRITICO">
      <formula>NOT(ISERROR(SEARCH("NO CRITICO",Q59)))</formula>
    </cfRule>
    <cfRule type="containsText" dxfId="109" priority="58" stopIfTrue="1" operator="containsText" text="MODERADO">
      <formula>NOT(ISERROR(SEARCH("MODERADO",Q59)))</formula>
    </cfRule>
    <cfRule type="containsText" dxfId="108" priority="59" stopIfTrue="1" operator="containsText" text="CRITICO">
      <formula>NOT(ISERROR(SEARCH("CRITICO",Q59)))</formula>
    </cfRule>
    <cfRule type="colorScale" priority="60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57:Q58">
    <cfRule type="containsText" dxfId="107" priority="61" stopIfTrue="1" operator="containsText" text="NO CRITICO">
      <formula>NOT(ISERROR(SEARCH("NO CRITICO",Q57)))</formula>
    </cfRule>
    <cfRule type="containsText" dxfId="106" priority="62" stopIfTrue="1" operator="containsText" text="MODERADO">
      <formula>NOT(ISERROR(SEARCH("MODERADO",Q57)))</formula>
    </cfRule>
    <cfRule type="containsText" dxfId="105" priority="63" stopIfTrue="1" operator="containsText" text="CRITICO">
      <formula>NOT(ISERROR(SEARCH("CRITICO",Q57)))</formula>
    </cfRule>
    <cfRule type="colorScale" priority="64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60:Q61">
    <cfRule type="containsText" dxfId="104" priority="53" stopIfTrue="1" operator="containsText" text="NO CRITICO">
      <formula>NOT(ISERROR(SEARCH("NO CRITICO",Q60)))</formula>
    </cfRule>
    <cfRule type="containsText" dxfId="103" priority="54" stopIfTrue="1" operator="containsText" text="MODERADO">
      <formula>NOT(ISERROR(SEARCH("MODERADO",Q60)))</formula>
    </cfRule>
    <cfRule type="containsText" dxfId="102" priority="55" stopIfTrue="1" operator="containsText" text="CRITICO">
      <formula>NOT(ISERROR(SEARCH("CRITICO",Q60)))</formula>
    </cfRule>
    <cfRule type="colorScale" priority="56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62">
    <cfRule type="containsText" dxfId="101" priority="49" stopIfTrue="1" operator="containsText" text="NO CRITICO">
      <formula>NOT(ISERROR(SEARCH("NO CRITICO",Q62)))</formula>
    </cfRule>
    <cfRule type="containsText" dxfId="100" priority="50" stopIfTrue="1" operator="containsText" text="MODERADO">
      <formula>NOT(ISERROR(SEARCH("MODERADO",Q62)))</formula>
    </cfRule>
    <cfRule type="containsText" dxfId="99" priority="51" stopIfTrue="1" operator="containsText" text="CRITICO">
      <formula>NOT(ISERROR(SEARCH("CRITICO",Q62)))</formula>
    </cfRule>
    <cfRule type="colorScale" priority="52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63:Q64">
    <cfRule type="containsText" dxfId="98" priority="45" stopIfTrue="1" operator="containsText" text="NO CRITICO">
      <formula>NOT(ISERROR(SEARCH("NO CRITICO",Q63)))</formula>
    </cfRule>
    <cfRule type="containsText" dxfId="97" priority="46" stopIfTrue="1" operator="containsText" text="MODERADO">
      <formula>NOT(ISERROR(SEARCH("MODERADO",Q63)))</formula>
    </cfRule>
    <cfRule type="containsText" dxfId="96" priority="47" stopIfTrue="1" operator="containsText" text="CRITICO">
      <formula>NOT(ISERROR(SEARCH("CRITICO",Q63)))</formula>
    </cfRule>
    <cfRule type="colorScale" priority="48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65">
    <cfRule type="containsText" dxfId="95" priority="41" stopIfTrue="1" operator="containsText" text="NO CRITICO">
      <formula>NOT(ISERROR(SEARCH("NO CRITICO",Q65)))</formula>
    </cfRule>
    <cfRule type="containsText" dxfId="94" priority="42" stopIfTrue="1" operator="containsText" text="MODERADO">
      <formula>NOT(ISERROR(SEARCH("MODERADO",Q65)))</formula>
    </cfRule>
    <cfRule type="containsText" dxfId="93" priority="43" stopIfTrue="1" operator="containsText" text="CRITICO">
      <formula>NOT(ISERROR(SEARCH("CRITICO",Q65)))</formula>
    </cfRule>
    <cfRule type="colorScale" priority="44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66:Q67">
    <cfRule type="containsText" dxfId="92" priority="37" stopIfTrue="1" operator="containsText" text="NO CRITICO">
      <formula>NOT(ISERROR(SEARCH("NO CRITICO",Q66)))</formula>
    </cfRule>
    <cfRule type="containsText" dxfId="91" priority="38" stopIfTrue="1" operator="containsText" text="MODERADO">
      <formula>NOT(ISERROR(SEARCH("MODERADO",Q66)))</formula>
    </cfRule>
    <cfRule type="containsText" dxfId="90" priority="39" stopIfTrue="1" operator="containsText" text="CRITICO">
      <formula>NOT(ISERROR(SEARCH("CRITICO",Q66)))</formula>
    </cfRule>
    <cfRule type="colorScale" priority="40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68">
    <cfRule type="containsText" dxfId="89" priority="33" stopIfTrue="1" operator="containsText" text="NO CRITICO">
      <formula>NOT(ISERROR(SEARCH("NO CRITICO",Q68)))</formula>
    </cfRule>
    <cfRule type="containsText" dxfId="88" priority="34" stopIfTrue="1" operator="containsText" text="MODERADO">
      <formula>NOT(ISERROR(SEARCH("MODERADO",Q68)))</formula>
    </cfRule>
    <cfRule type="containsText" dxfId="87" priority="35" stopIfTrue="1" operator="containsText" text="CRITICO">
      <formula>NOT(ISERROR(SEARCH("CRITICO",Q68)))</formula>
    </cfRule>
    <cfRule type="colorScale" priority="36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69:Q70">
    <cfRule type="containsText" dxfId="86" priority="29" stopIfTrue="1" operator="containsText" text="NO CRITICO">
      <formula>NOT(ISERROR(SEARCH("NO CRITICO",Q69)))</formula>
    </cfRule>
    <cfRule type="containsText" dxfId="85" priority="30" stopIfTrue="1" operator="containsText" text="MODERADO">
      <formula>NOT(ISERROR(SEARCH("MODERADO",Q69)))</formula>
    </cfRule>
    <cfRule type="containsText" dxfId="84" priority="31" stopIfTrue="1" operator="containsText" text="CRITICO">
      <formula>NOT(ISERROR(SEARCH("CRITICO",Q69)))</formula>
    </cfRule>
    <cfRule type="colorScale" priority="32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71">
    <cfRule type="containsText" dxfId="83" priority="25" stopIfTrue="1" operator="containsText" text="NO CRITICO">
      <formula>NOT(ISERROR(SEARCH("NO CRITICO",Q71)))</formula>
    </cfRule>
    <cfRule type="containsText" dxfId="82" priority="26" stopIfTrue="1" operator="containsText" text="MODERADO">
      <formula>NOT(ISERROR(SEARCH("MODERADO",Q71)))</formula>
    </cfRule>
    <cfRule type="containsText" dxfId="81" priority="27" stopIfTrue="1" operator="containsText" text="CRITICO">
      <formula>NOT(ISERROR(SEARCH("CRITICO",Q71)))</formula>
    </cfRule>
    <cfRule type="colorScale" priority="28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72:Q73">
    <cfRule type="containsText" dxfId="80" priority="21" stopIfTrue="1" operator="containsText" text="NO CRITICO">
      <formula>NOT(ISERROR(SEARCH("NO CRITICO",Q72)))</formula>
    </cfRule>
    <cfRule type="containsText" dxfId="79" priority="22" stopIfTrue="1" operator="containsText" text="MODERADO">
      <formula>NOT(ISERROR(SEARCH("MODERADO",Q72)))</formula>
    </cfRule>
    <cfRule type="containsText" dxfId="78" priority="23" stopIfTrue="1" operator="containsText" text="CRITICO">
      <formula>NOT(ISERROR(SEARCH("CRITICO",Q72)))</formula>
    </cfRule>
    <cfRule type="colorScale" priority="24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74">
    <cfRule type="containsText" dxfId="77" priority="17" stopIfTrue="1" operator="containsText" text="NO CRITICO">
      <formula>NOT(ISERROR(SEARCH("NO CRITICO",Q74)))</formula>
    </cfRule>
    <cfRule type="containsText" dxfId="76" priority="18" stopIfTrue="1" operator="containsText" text="MODERADO">
      <formula>NOT(ISERROR(SEARCH("MODERADO",Q74)))</formula>
    </cfRule>
    <cfRule type="containsText" dxfId="75" priority="19" stopIfTrue="1" operator="containsText" text="CRITICO">
      <formula>NOT(ISERROR(SEARCH("CRITICO",Q74)))</formula>
    </cfRule>
    <cfRule type="colorScale" priority="20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75:Q86 Q93:Q99">
    <cfRule type="containsText" dxfId="74" priority="13" stopIfTrue="1" operator="containsText" text="NO CRITICO">
      <formula>NOT(ISERROR(SEARCH("NO CRITICO",Q75)))</formula>
    </cfRule>
    <cfRule type="containsText" dxfId="73" priority="14" stopIfTrue="1" operator="containsText" text="MODERADO">
      <formula>NOT(ISERROR(SEARCH("MODERADO",Q75)))</formula>
    </cfRule>
    <cfRule type="containsText" dxfId="72" priority="15" stopIfTrue="1" operator="containsText" text="CRITICO">
      <formula>NOT(ISERROR(SEARCH("CRITICO",Q75)))</formula>
    </cfRule>
    <cfRule type="colorScale" priority="16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88">
    <cfRule type="containsText" dxfId="71" priority="9" stopIfTrue="1" operator="containsText" text="NO CRITICO">
      <formula>NOT(ISERROR(SEARCH("NO CRITICO",Q88)))</formula>
    </cfRule>
    <cfRule type="containsText" dxfId="70" priority="10" stopIfTrue="1" operator="containsText" text="MODERADO">
      <formula>NOT(ISERROR(SEARCH("MODERADO",Q88)))</formula>
    </cfRule>
    <cfRule type="containsText" dxfId="69" priority="11" stopIfTrue="1" operator="containsText" text="CRITICO">
      <formula>NOT(ISERROR(SEARCH("CRITICO",Q88)))</formula>
    </cfRule>
    <cfRule type="colorScale" priority="12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89">
    <cfRule type="containsText" dxfId="68" priority="5" stopIfTrue="1" operator="containsText" text="NO CRITICO">
      <formula>NOT(ISERROR(SEARCH("NO CRITICO",Q89)))</formula>
    </cfRule>
    <cfRule type="containsText" dxfId="67" priority="6" stopIfTrue="1" operator="containsText" text="MODERADO">
      <formula>NOT(ISERROR(SEARCH("MODERADO",Q89)))</formula>
    </cfRule>
    <cfRule type="containsText" dxfId="66" priority="7" stopIfTrue="1" operator="containsText" text="CRITICO">
      <formula>NOT(ISERROR(SEARCH("CRITICO",Q89)))</formula>
    </cfRule>
    <cfRule type="colorScale" priority="8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Q91:Q92">
    <cfRule type="containsText" dxfId="65" priority="1" stopIfTrue="1" operator="containsText" text="NO CRITICO">
      <formula>NOT(ISERROR(SEARCH("NO CRITICO",Q91)))</formula>
    </cfRule>
    <cfRule type="containsText" dxfId="64" priority="2" stopIfTrue="1" operator="containsText" text="MODERADO">
      <formula>NOT(ISERROR(SEARCH("MODERADO",Q91)))</formula>
    </cfRule>
    <cfRule type="containsText" dxfId="63" priority="3" stopIfTrue="1" operator="containsText" text="CRITICO">
      <formula>NOT(ISERROR(SEARCH("CRITICO",Q91)))</formula>
    </cfRule>
    <cfRule type="colorScale" priority="4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'C:\Users\Yurani.Trujillo\AppData\Local\Microsoft\Windows\Temporary Internet Files\Content.Outlook\ZQ8XAJBZ\[Matriz Cargos Críticos 2017.xlsx]Hoja2'!#REF!</xm:f>
          </x14:formula1>
          <xm:sqref>G16 H16:O17 F16:F86 G18:O86 F88:O89 F91:O99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1"/>
  <sheetViews>
    <sheetView topLeftCell="C2" workbookViewId="0">
      <pane ySplit="1" topLeftCell="A16" activePane="bottomLeft" state="frozen"/>
      <selection activeCell="C2" sqref="C2"/>
      <selection pane="bottomLeft" activeCell="R24" sqref="R24"/>
    </sheetView>
  </sheetViews>
  <sheetFormatPr baseColWidth="10" defaultColWidth="9.140625" defaultRowHeight="15" x14ac:dyDescent="0.25"/>
  <cols>
    <col min="1" max="1" width="5.7109375" style="2" customWidth="1"/>
    <col min="2" max="2" width="51.85546875" style="2" customWidth="1"/>
    <col min="3" max="3" width="55.42578125" style="2" customWidth="1"/>
    <col min="4" max="23" width="5.7109375" style="2" customWidth="1"/>
    <col min="24" max="32" width="5.7109375" style="6" customWidth="1"/>
    <col min="33" max="33" width="9.7109375" style="6" customWidth="1"/>
    <col min="34" max="34" width="5.7109375" style="6" customWidth="1"/>
    <col min="35" max="39" width="10.7109375" style="6" customWidth="1"/>
    <col min="40" max="40" width="11.85546875" style="6" customWidth="1"/>
    <col min="41" max="42" width="10.7109375" style="6" customWidth="1"/>
    <col min="43" max="43" width="5.7109375" style="6" customWidth="1"/>
    <col min="44" max="50" width="9.140625" style="6"/>
    <col min="51" max="16384" width="9.140625" style="2"/>
  </cols>
  <sheetData>
    <row r="1" spans="1:42" x14ac:dyDescent="0.25">
      <c r="B1" s="128"/>
      <c r="C1" s="270" t="s">
        <v>159</v>
      </c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63" t="s">
        <v>1</v>
      </c>
      <c r="T1" s="1"/>
      <c r="U1" s="191" t="s">
        <v>160</v>
      </c>
      <c r="V1" s="192"/>
      <c r="W1" s="132"/>
    </row>
    <row r="2" spans="1:42" x14ac:dyDescent="0.25">
      <c r="B2" s="129"/>
      <c r="C2" s="271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64" t="s">
        <v>3</v>
      </c>
      <c r="T2" s="4"/>
      <c r="U2" s="193">
        <v>42023</v>
      </c>
      <c r="V2" s="194"/>
      <c r="W2" s="132"/>
    </row>
    <row r="3" spans="1:42" x14ac:dyDescent="0.25">
      <c r="B3" s="129"/>
      <c r="C3" s="271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64" t="s">
        <v>4</v>
      </c>
      <c r="T3" s="4"/>
      <c r="U3" s="195">
        <v>1</v>
      </c>
      <c r="V3" s="194"/>
      <c r="W3" s="132"/>
    </row>
    <row r="4" spans="1:42" x14ac:dyDescent="0.25">
      <c r="B4" s="130"/>
      <c r="C4" s="272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65" t="s">
        <v>5</v>
      </c>
      <c r="T4" s="5"/>
      <c r="U4" s="196" t="s">
        <v>6</v>
      </c>
      <c r="V4" s="197"/>
      <c r="W4" s="132"/>
    </row>
    <row r="6" spans="1:42" ht="15.75" thickBot="1" x14ac:dyDescent="0.3">
      <c r="A6" s="77"/>
      <c r="B6" s="77"/>
      <c r="C6" s="77"/>
      <c r="D6" s="77"/>
      <c r="E6" s="77"/>
      <c r="F6" s="77"/>
      <c r="G6" s="199" t="s">
        <v>161</v>
      </c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1"/>
    </row>
    <row r="7" spans="1:42" ht="22.5" customHeight="1" thickBot="1" x14ac:dyDescent="0.3">
      <c r="A7" s="133" t="s">
        <v>22</v>
      </c>
      <c r="B7" s="134" t="s">
        <v>23</v>
      </c>
      <c r="C7" s="134" t="s">
        <v>26</v>
      </c>
      <c r="D7" s="277" t="s">
        <v>162</v>
      </c>
      <c r="E7" s="278"/>
      <c r="F7" s="279"/>
      <c r="G7" s="135" t="s">
        <v>163</v>
      </c>
      <c r="H7" s="136" t="s">
        <v>164</v>
      </c>
      <c r="I7" s="136" t="s">
        <v>165</v>
      </c>
      <c r="J7" s="136" t="s">
        <v>166</v>
      </c>
      <c r="K7" s="136" t="s">
        <v>167</v>
      </c>
      <c r="L7" s="136" t="s">
        <v>168</v>
      </c>
      <c r="M7" s="136" t="s">
        <v>169</v>
      </c>
      <c r="N7" s="136" t="s">
        <v>170</v>
      </c>
      <c r="O7" s="136" t="s">
        <v>171</v>
      </c>
      <c r="P7" s="136" t="s">
        <v>172</v>
      </c>
      <c r="Q7" s="136" t="s">
        <v>173</v>
      </c>
      <c r="R7" s="137" t="s">
        <v>174</v>
      </c>
      <c r="S7" s="280" t="s">
        <v>175</v>
      </c>
      <c r="T7" s="280"/>
      <c r="U7" s="280"/>
      <c r="V7" s="281"/>
      <c r="W7" s="82"/>
      <c r="X7" s="97"/>
      <c r="Y7" s="282"/>
      <c r="Z7" s="282"/>
      <c r="AA7" s="282"/>
      <c r="AB7" s="282"/>
      <c r="AC7" s="282"/>
      <c r="AD7" s="282"/>
      <c r="AE7" s="282"/>
      <c r="AG7" s="273"/>
      <c r="AH7" s="273"/>
      <c r="AI7" s="274"/>
      <c r="AJ7" s="274"/>
      <c r="AK7" s="274"/>
      <c r="AL7" s="274"/>
      <c r="AM7" s="274"/>
      <c r="AN7" s="274"/>
      <c r="AO7" s="274"/>
      <c r="AP7" s="274"/>
    </row>
    <row r="8" spans="1:42" ht="15" customHeight="1" x14ac:dyDescent="0.25">
      <c r="A8" s="97"/>
      <c r="B8" s="138"/>
      <c r="C8" s="97"/>
      <c r="D8" s="181" t="s">
        <v>176</v>
      </c>
      <c r="E8" s="182" t="s">
        <v>177</v>
      </c>
      <c r="F8" s="183" t="s">
        <v>178</v>
      </c>
      <c r="G8" s="139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1"/>
      <c r="S8" s="285"/>
      <c r="T8" s="286"/>
      <c r="U8" s="286"/>
      <c r="V8" s="286"/>
      <c r="W8" s="82"/>
      <c r="X8" s="97"/>
      <c r="Y8" s="142"/>
      <c r="Z8" s="142"/>
      <c r="AA8" s="142"/>
      <c r="AB8" s="142"/>
      <c r="AC8" s="142"/>
      <c r="AD8" s="142"/>
      <c r="AE8" s="142"/>
      <c r="AG8" s="143"/>
      <c r="AH8" s="143"/>
      <c r="AI8" s="144"/>
      <c r="AJ8" s="144"/>
      <c r="AK8" s="144"/>
      <c r="AL8" s="144"/>
      <c r="AM8" s="144"/>
      <c r="AN8" s="144"/>
      <c r="AO8" s="144"/>
      <c r="AP8" s="144"/>
    </row>
    <row r="9" spans="1:42" ht="20.100000000000001" customHeight="1" x14ac:dyDescent="0.25">
      <c r="A9" s="20">
        <v>1</v>
      </c>
      <c r="B9" s="43" t="s">
        <v>69</v>
      </c>
      <c r="C9" s="131" t="s">
        <v>70</v>
      </c>
      <c r="D9" s="30"/>
      <c r="E9" s="16"/>
      <c r="F9" s="31"/>
      <c r="G9" s="145"/>
      <c r="H9" s="146"/>
      <c r="I9" s="147"/>
      <c r="J9" s="148"/>
      <c r="K9" s="149"/>
      <c r="L9" s="149"/>
      <c r="M9" s="148"/>
      <c r="N9" s="150"/>
      <c r="O9" s="150"/>
      <c r="P9" s="150"/>
      <c r="Q9" s="151"/>
      <c r="R9" s="152"/>
      <c r="S9" s="275"/>
      <c r="T9" s="275"/>
      <c r="U9" s="275"/>
      <c r="V9" s="275"/>
      <c r="W9" s="4"/>
      <c r="X9" s="77"/>
      <c r="Y9" s="276"/>
      <c r="Z9" s="276"/>
      <c r="AA9" s="276"/>
      <c r="AB9" s="276"/>
      <c r="AC9" s="276"/>
      <c r="AD9" s="276"/>
      <c r="AE9" s="276"/>
      <c r="AG9" s="153"/>
      <c r="AH9" s="154"/>
      <c r="AI9" s="155"/>
      <c r="AJ9" s="27"/>
      <c r="AK9" s="27"/>
      <c r="AL9" s="27"/>
      <c r="AM9" s="27"/>
      <c r="AN9" s="27"/>
      <c r="AO9" s="27"/>
      <c r="AP9" s="27"/>
    </row>
    <row r="10" spans="1:42" ht="20.100000000000001" customHeight="1" x14ac:dyDescent="0.25">
      <c r="A10" s="156">
        <v>2</v>
      </c>
      <c r="B10" s="17" t="s">
        <v>71</v>
      </c>
      <c r="C10" s="131" t="s">
        <v>72</v>
      </c>
      <c r="D10" s="30" t="s">
        <v>45</v>
      </c>
      <c r="E10" s="16"/>
      <c r="F10" s="31"/>
      <c r="G10" s="145"/>
      <c r="H10" s="146"/>
      <c r="I10" s="157"/>
      <c r="J10" s="148"/>
      <c r="K10" s="149"/>
      <c r="L10" s="149"/>
      <c r="M10" s="148"/>
      <c r="N10" s="150"/>
      <c r="O10" s="150"/>
      <c r="P10" s="150"/>
      <c r="Q10" s="151"/>
      <c r="R10" s="152"/>
      <c r="S10" s="283"/>
      <c r="T10" s="283"/>
      <c r="U10" s="283"/>
      <c r="V10" s="283"/>
      <c r="W10" s="97"/>
      <c r="X10" s="77"/>
      <c r="Y10" s="276"/>
      <c r="Z10" s="276"/>
      <c r="AA10" s="276"/>
      <c r="AB10" s="276"/>
      <c r="AC10" s="276"/>
      <c r="AD10" s="276"/>
      <c r="AE10" s="276"/>
      <c r="AG10" s="71"/>
      <c r="AH10" s="70"/>
      <c r="AI10" s="158"/>
      <c r="AJ10" s="27"/>
      <c r="AK10" s="27"/>
      <c r="AL10" s="27"/>
      <c r="AM10" s="27"/>
      <c r="AN10" s="27"/>
      <c r="AO10" s="27"/>
      <c r="AP10" s="27"/>
    </row>
    <row r="11" spans="1:42" ht="20.100000000000001" customHeight="1" x14ac:dyDescent="0.25">
      <c r="A11" s="156">
        <v>3</v>
      </c>
      <c r="B11" s="17" t="s">
        <v>73</v>
      </c>
      <c r="C11" s="131" t="s">
        <v>74</v>
      </c>
      <c r="D11" s="30"/>
      <c r="E11" s="16" t="s">
        <v>45</v>
      </c>
      <c r="F11" s="31"/>
      <c r="G11" s="145"/>
      <c r="H11" s="146"/>
      <c r="I11" s="147"/>
      <c r="J11" s="148"/>
      <c r="K11" s="149"/>
      <c r="L11" s="149"/>
      <c r="M11" s="148"/>
      <c r="N11" s="150"/>
      <c r="O11" s="150"/>
      <c r="P11" s="159"/>
      <c r="Q11" s="151"/>
      <c r="R11" s="152"/>
      <c r="S11" s="283"/>
      <c r="T11" s="283"/>
      <c r="U11" s="283"/>
      <c r="V11" s="283"/>
      <c r="W11" s="97"/>
      <c r="X11" s="97"/>
      <c r="Y11" s="276"/>
      <c r="Z11" s="276"/>
      <c r="AA11" s="276"/>
      <c r="AB11" s="276"/>
      <c r="AC11" s="276"/>
      <c r="AD11" s="276"/>
      <c r="AE11" s="276"/>
      <c r="AG11" s="71"/>
      <c r="AH11" s="70"/>
      <c r="AI11" s="158"/>
      <c r="AJ11" s="27"/>
      <c r="AK11" s="27"/>
      <c r="AL11" s="27"/>
      <c r="AM11" s="27"/>
      <c r="AN11" s="27"/>
      <c r="AO11" s="27"/>
      <c r="AP11" s="27"/>
    </row>
    <row r="12" spans="1:42" ht="20.100000000000001" customHeight="1" x14ac:dyDescent="0.25">
      <c r="A12" s="20">
        <v>4</v>
      </c>
      <c r="B12" s="17" t="s">
        <v>75</v>
      </c>
      <c r="C12" s="131" t="s">
        <v>76</v>
      </c>
      <c r="D12" s="30"/>
      <c r="E12" s="16" t="s">
        <v>45</v>
      </c>
      <c r="F12" s="31"/>
      <c r="G12" s="160"/>
      <c r="H12" s="146"/>
      <c r="I12" s="147"/>
      <c r="J12" s="148"/>
      <c r="K12" s="149"/>
      <c r="L12" s="149"/>
      <c r="M12" s="148"/>
      <c r="N12" s="150"/>
      <c r="O12" s="150"/>
      <c r="P12" s="150"/>
      <c r="Q12" s="151"/>
      <c r="R12" s="152"/>
      <c r="S12" s="283"/>
      <c r="T12" s="283"/>
      <c r="U12" s="283"/>
      <c r="V12" s="283"/>
      <c r="W12" s="77"/>
      <c r="X12" s="102"/>
      <c r="Y12" s="276"/>
      <c r="Z12" s="276"/>
      <c r="AA12" s="276"/>
      <c r="AB12" s="276"/>
      <c r="AC12" s="276"/>
      <c r="AD12" s="276"/>
      <c r="AE12" s="276"/>
    </row>
    <row r="13" spans="1:42" ht="20.100000000000001" customHeight="1" x14ac:dyDescent="0.25">
      <c r="A13" s="20">
        <v>5</v>
      </c>
      <c r="B13" s="17" t="s">
        <v>77</v>
      </c>
      <c r="C13" s="131" t="s">
        <v>76</v>
      </c>
      <c r="D13" s="30"/>
      <c r="E13" s="16" t="s">
        <v>45</v>
      </c>
      <c r="F13" s="31"/>
      <c r="G13" s="145"/>
      <c r="H13" s="146"/>
      <c r="I13" s="147"/>
      <c r="J13" s="148"/>
      <c r="K13" s="149"/>
      <c r="L13" s="149"/>
      <c r="M13" s="148"/>
      <c r="N13" s="150"/>
      <c r="O13" s="150"/>
      <c r="P13" s="150"/>
      <c r="Q13" s="151"/>
      <c r="R13" s="161"/>
      <c r="S13" s="283"/>
      <c r="T13" s="283"/>
      <c r="U13" s="283"/>
      <c r="V13" s="283"/>
      <c r="W13" s="77"/>
      <c r="X13" s="102"/>
      <c r="Y13" s="276"/>
      <c r="Z13" s="276"/>
      <c r="AA13" s="276"/>
      <c r="AB13" s="276"/>
      <c r="AC13" s="276"/>
      <c r="AD13" s="276"/>
      <c r="AE13" s="276"/>
    </row>
    <row r="14" spans="1:42" ht="20.100000000000001" customHeight="1" x14ac:dyDescent="0.25">
      <c r="A14" s="156">
        <v>6</v>
      </c>
      <c r="B14" s="17" t="s">
        <v>78</v>
      </c>
      <c r="C14" s="131" t="s">
        <v>79</v>
      </c>
      <c r="D14" s="32" t="s">
        <v>45</v>
      </c>
      <c r="E14" s="162"/>
      <c r="F14" s="31"/>
      <c r="G14" s="145"/>
      <c r="H14" s="146"/>
      <c r="I14" s="157"/>
      <c r="J14" s="148"/>
      <c r="K14" s="149"/>
      <c r="L14" s="149"/>
      <c r="M14" s="148"/>
      <c r="N14" s="150"/>
      <c r="O14" s="150"/>
      <c r="P14" s="150"/>
      <c r="Q14" s="151"/>
      <c r="R14" s="152"/>
      <c r="S14" s="283"/>
      <c r="T14" s="283"/>
      <c r="U14" s="283"/>
      <c r="V14" s="283"/>
      <c r="W14" s="97"/>
      <c r="X14" s="102"/>
      <c r="Y14" s="276"/>
      <c r="Z14" s="276"/>
      <c r="AA14" s="276"/>
      <c r="AB14" s="276"/>
      <c r="AC14" s="276"/>
      <c r="AD14" s="276"/>
      <c r="AE14" s="276"/>
    </row>
    <row r="15" spans="1:42" ht="20.100000000000001" customHeight="1" x14ac:dyDescent="0.25">
      <c r="A15" s="156">
        <v>7</v>
      </c>
      <c r="B15" s="17" t="s">
        <v>80</v>
      </c>
      <c r="C15" s="131" t="s">
        <v>76</v>
      </c>
      <c r="D15" s="32"/>
      <c r="E15" s="163" t="s">
        <v>45</v>
      </c>
      <c r="F15" s="31"/>
      <c r="G15" s="145"/>
      <c r="H15" s="146"/>
      <c r="I15" s="147"/>
      <c r="J15" s="148"/>
      <c r="K15" s="149"/>
      <c r="L15" s="149"/>
      <c r="M15" s="148"/>
      <c r="N15" s="150"/>
      <c r="O15" s="159"/>
      <c r="P15" s="150"/>
      <c r="Q15" s="151"/>
      <c r="R15" s="152"/>
      <c r="S15" s="283"/>
      <c r="T15" s="283"/>
      <c r="U15" s="283"/>
      <c r="V15" s="283"/>
      <c r="W15" s="102"/>
      <c r="X15" s="97"/>
      <c r="Y15" s="276"/>
      <c r="Z15" s="276"/>
      <c r="AA15" s="276"/>
      <c r="AB15" s="276"/>
      <c r="AC15" s="276"/>
      <c r="AD15" s="276"/>
      <c r="AE15" s="276"/>
    </row>
    <row r="16" spans="1:42" ht="20.100000000000001" customHeight="1" x14ac:dyDescent="0.25">
      <c r="A16" s="20">
        <v>8</v>
      </c>
      <c r="B16" s="17" t="s">
        <v>81</v>
      </c>
      <c r="C16" s="131" t="s">
        <v>76</v>
      </c>
      <c r="D16" s="32"/>
      <c r="E16" s="163" t="s">
        <v>45</v>
      </c>
      <c r="F16" s="31"/>
      <c r="G16" s="145"/>
      <c r="H16" s="146"/>
      <c r="I16" s="147"/>
      <c r="J16" s="148"/>
      <c r="K16" s="149"/>
      <c r="L16" s="149"/>
      <c r="M16" s="148"/>
      <c r="N16" s="150"/>
      <c r="O16" s="159"/>
      <c r="P16" s="150"/>
      <c r="Q16" s="151"/>
      <c r="R16" s="152"/>
      <c r="S16" s="283"/>
      <c r="T16" s="283"/>
      <c r="U16" s="283"/>
      <c r="V16" s="283"/>
      <c r="W16" s="102"/>
      <c r="X16" s="102"/>
      <c r="Y16" s="276"/>
      <c r="Z16" s="276"/>
      <c r="AA16" s="276"/>
      <c r="AB16" s="276"/>
      <c r="AC16" s="276"/>
      <c r="AD16" s="276"/>
      <c r="AE16" s="276"/>
    </row>
    <row r="17" spans="1:31" ht="20.100000000000001" customHeight="1" x14ac:dyDescent="0.25">
      <c r="A17" s="20">
        <v>9</v>
      </c>
      <c r="B17" s="17" t="s">
        <v>82</v>
      </c>
      <c r="C17" s="131" t="s">
        <v>83</v>
      </c>
      <c r="D17" s="32"/>
      <c r="E17" s="163"/>
      <c r="F17" s="31" t="s">
        <v>45</v>
      </c>
      <c r="G17" s="145"/>
      <c r="H17" s="146"/>
      <c r="I17" s="147"/>
      <c r="J17" s="148"/>
      <c r="K17" s="149"/>
      <c r="L17" s="149"/>
      <c r="M17" s="148"/>
      <c r="N17" s="150"/>
      <c r="O17" s="150"/>
      <c r="P17" s="150"/>
      <c r="Q17" s="151"/>
      <c r="R17" s="184"/>
      <c r="S17" s="283"/>
      <c r="T17" s="283"/>
      <c r="U17" s="283"/>
      <c r="V17" s="283"/>
      <c r="W17" s="102"/>
      <c r="X17" s="102"/>
      <c r="Y17" s="276"/>
      <c r="Z17" s="276"/>
      <c r="AA17" s="276"/>
      <c r="AB17" s="276"/>
      <c r="AC17" s="276"/>
      <c r="AD17" s="276"/>
      <c r="AE17" s="276"/>
    </row>
    <row r="18" spans="1:31" ht="20.100000000000001" customHeight="1" x14ac:dyDescent="0.25">
      <c r="A18" s="156">
        <v>10</v>
      </c>
      <c r="B18" s="17" t="s">
        <v>84</v>
      </c>
      <c r="C18" s="131" t="s">
        <v>76</v>
      </c>
      <c r="D18" s="30"/>
      <c r="E18" s="16" t="s">
        <v>45</v>
      </c>
      <c r="F18" s="31"/>
      <c r="G18" s="160"/>
      <c r="H18" s="146"/>
      <c r="I18" s="147"/>
      <c r="J18" s="148"/>
      <c r="K18" s="149"/>
      <c r="L18" s="149"/>
      <c r="M18" s="148"/>
      <c r="N18" s="150"/>
      <c r="O18" s="150"/>
      <c r="P18" s="150"/>
      <c r="Q18" s="151"/>
      <c r="R18" s="152"/>
      <c r="S18" s="283"/>
      <c r="T18" s="283"/>
      <c r="U18" s="283"/>
      <c r="V18" s="283"/>
      <c r="W18" s="97"/>
      <c r="X18" s="97"/>
      <c r="Y18" s="276"/>
      <c r="Z18" s="276"/>
      <c r="AA18" s="276"/>
      <c r="AB18" s="276"/>
      <c r="AC18" s="276"/>
      <c r="AD18" s="276"/>
      <c r="AE18" s="276"/>
    </row>
    <row r="19" spans="1:31" ht="20.100000000000001" customHeight="1" x14ac:dyDescent="0.25">
      <c r="A19" s="156">
        <v>11</v>
      </c>
      <c r="B19" s="17" t="s">
        <v>85</v>
      </c>
      <c r="C19" s="131" t="s">
        <v>86</v>
      </c>
      <c r="D19" s="30" t="s">
        <v>45</v>
      </c>
      <c r="E19" s="16"/>
      <c r="F19" s="31"/>
      <c r="G19" s="145"/>
      <c r="H19" s="146"/>
      <c r="I19" s="157"/>
      <c r="J19" s="148"/>
      <c r="K19" s="149"/>
      <c r="L19" s="149"/>
      <c r="M19" s="148"/>
      <c r="N19" s="150"/>
      <c r="O19" s="150"/>
      <c r="P19" s="150"/>
      <c r="Q19" s="151"/>
      <c r="R19" s="152"/>
      <c r="S19" s="283"/>
      <c r="T19" s="283"/>
      <c r="U19" s="283"/>
      <c r="V19" s="283"/>
      <c r="W19" s="102"/>
      <c r="X19" s="102"/>
      <c r="Y19" s="276"/>
      <c r="Z19" s="276"/>
      <c r="AA19" s="276"/>
      <c r="AB19" s="276"/>
      <c r="AC19" s="276"/>
      <c r="AD19" s="276"/>
      <c r="AE19" s="276"/>
    </row>
    <row r="20" spans="1:31" ht="20.100000000000001" customHeight="1" x14ac:dyDescent="0.25">
      <c r="A20" s="20">
        <v>12</v>
      </c>
      <c r="B20" s="17" t="s">
        <v>87</v>
      </c>
      <c r="C20" s="131" t="s">
        <v>76</v>
      </c>
      <c r="D20" s="30"/>
      <c r="E20" s="16" t="s">
        <v>45</v>
      </c>
      <c r="F20" s="31"/>
      <c r="G20" s="145"/>
      <c r="H20" s="146"/>
      <c r="I20" s="147"/>
      <c r="J20" s="148"/>
      <c r="K20" s="149"/>
      <c r="L20" s="149"/>
      <c r="M20" s="148"/>
      <c r="N20" s="150"/>
      <c r="O20" s="159"/>
      <c r="P20" s="150"/>
      <c r="Q20" s="151"/>
      <c r="R20" s="152"/>
      <c r="S20" s="283"/>
      <c r="T20" s="283"/>
      <c r="U20" s="283"/>
      <c r="V20" s="283"/>
      <c r="W20" s="102"/>
      <c r="X20" s="102"/>
      <c r="Y20" s="276"/>
      <c r="Z20" s="276"/>
      <c r="AA20" s="276"/>
      <c r="AB20" s="276"/>
      <c r="AC20" s="276"/>
      <c r="AD20" s="276"/>
      <c r="AE20" s="276"/>
    </row>
    <row r="21" spans="1:31" ht="20.100000000000001" customHeight="1" x14ac:dyDescent="0.25">
      <c r="A21" s="20">
        <v>13</v>
      </c>
      <c r="B21" s="17" t="s">
        <v>88</v>
      </c>
      <c r="C21" s="131" t="s">
        <v>76</v>
      </c>
      <c r="D21" s="30"/>
      <c r="E21" s="16" t="s">
        <v>45</v>
      </c>
      <c r="F21" s="31"/>
      <c r="G21" s="145"/>
      <c r="H21" s="146"/>
      <c r="I21" s="147"/>
      <c r="J21" s="148"/>
      <c r="K21" s="149"/>
      <c r="L21" s="149"/>
      <c r="M21" s="148"/>
      <c r="N21" s="150"/>
      <c r="O21" s="150"/>
      <c r="P21" s="159"/>
      <c r="Q21" s="151"/>
      <c r="R21" s="152"/>
      <c r="S21" s="283"/>
      <c r="T21" s="283"/>
      <c r="U21" s="283"/>
      <c r="V21" s="283"/>
      <c r="W21" s="102"/>
      <c r="X21" s="102"/>
      <c r="Y21" s="276"/>
      <c r="Z21" s="276"/>
      <c r="AA21" s="276"/>
      <c r="AB21" s="276"/>
      <c r="AC21" s="276"/>
      <c r="AD21" s="276"/>
      <c r="AE21" s="276"/>
    </row>
    <row r="22" spans="1:31" ht="20.100000000000001" customHeight="1" x14ac:dyDescent="0.25">
      <c r="A22" s="156">
        <v>14</v>
      </c>
      <c r="B22" s="17" t="s">
        <v>89</v>
      </c>
      <c r="C22" s="131" t="s">
        <v>76</v>
      </c>
      <c r="D22" s="30"/>
      <c r="E22" s="16" t="s">
        <v>45</v>
      </c>
      <c r="F22" s="31"/>
      <c r="G22" s="145"/>
      <c r="H22" s="146"/>
      <c r="I22" s="147"/>
      <c r="J22" s="148"/>
      <c r="K22" s="149"/>
      <c r="L22" s="149"/>
      <c r="M22" s="148"/>
      <c r="N22" s="150"/>
      <c r="O22" s="150"/>
      <c r="P22" s="150"/>
      <c r="Q22" s="151"/>
      <c r="R22" s="161"/>
      <c r="S22" s="283"/>
      <c r="T22" s="283"/>
      <c r="U22" s="283"/>
      <c r="V22" s="283"/>
      <c r="W22" s="4"/>
      <c r="X22" s="97"/>
      <c r="Y22" s="276"/>
      <c r="Z22" s="276"/>
      <c r="AA22" s="276"/>
      <c r="AB22" s="276"/>
      <c r="AC22" s="276"/>
      <c r="AD22" s="276"/>
      <c r="AE22" s="276"/>
    </row>
    <row r="23" spans="1:31" ht="20.100000000000001" customHeight="1" x14ac:dyDescent="0.25">
      <c r="A23" s="156">
        <v>15</v>
      </c>
      <c r="B23" s="17" t="s">
        <v>90</v>
      </c>
      <c r="C23" s="131" t="s">
        <v>91</v>
      </c>
      <c r="D23" s="30"/>
      <c r="E23" s="16" t="s">
        <v>45</v>
      </c>
      <c r="F23" s="31"/>
      <c r="G23" s="145"/>
      <c r="H23" s="146"/>
      <c r="I23" s="147"/>
      <c r="J23" s="148"/>
      <c r="K23" s="149"/>
      <c r="L23" s="149"/>
      <c r="M23" s="148"/>
      <c r="N23" s="150"/>
      <c r="O23" s="159"/>
      <c r="P23" s="150"/>
      <c r="Q23" s="151"/>
      <c r="R23" s="152"/>
      <c r="S23" s="283"/>
      <c r="T23" s="283"/>
      <c r="U23" s="283"/>
      <c r="V23" s="283"/>
      <c r="W23" s="4"/>
      <c r="X23" s="102"/>
      <c r="Y23" s="276"/>
      <c r="Z23" s="276"/>
      <c r="AA23" s="276"/>
      <c r="AB23" s="276"/>
      <c r="AC23" s="276"/>
      <c r="AD23" s="276"/>
      <c r="AE23" s="276"/>
    </row>
    <row r="24" spans="1:31" ht="20.100000000000001" customHeight="1" x14ac:dyDescent="0.25">
      <c r="A24" s="20">
        <v>16</v>
      </c>
      <c r="B24" s="17" t="s">
        <v>92</v>
      </c>
      <c r="C24" s="131" t="s">
        <v>93</v>
      </c>
      <c r="D24" s="30"/>
      <c r="E24" s="16"/>
      <c r="F24" s="31" t="s">
        <v>45</v>
      </c>
      <c r="G24" s="145"/>
      <c r="H24" s="146"/>
      <c r="I24" s="147"/>
      <c r="J24" s="148"/>
      <c r="K24" s="149"/>
      <c r="L24" s="149"/>
      <c r="M24" s="148"/>
      <c r="N24" s="150"/>
      <c r="O24" s="150"/>
      <c r="P24" s="150"/>
      <c r="Q24" s="151"/>
      <c r="R24" s="184"/>
      <c r="S24" s="284"/>
      <c r="T24" s="284"/>
      <c r="U24" s="284"/>
      <c r="V24" s="284"/>
      <c r="W24" s="4"/>
      <c r="X24" s="102"/>
      <c r="Y24" s="276"/>
      <c r="Z24" s="276"/>
      <c r="AA24" s="276"/>
      <c r="AB24" s="276"/>
      <c r="AC24" s="276"/>
      <c r="AD24" s="276"/>
      <c r="AE24" s="276"/>
    </row>
    <row r="25" spans="1:31" ht="20.100000000000001" customHeight="1" x14ac:dyDescent="0.25">
      <c r="A25" s="20">
        <v>17</v>
      </c>
      <c r="B25" s="17" t="s">
        <v>94</v>
      </c>
      <c r="C25" s="131" t="s">
        <v>95</v>
      </c>
      <c r="D25" s="30" t="s">
        <v>45</v>
      </c>
      <c r="E25" s="16"/>
      <c r="F25" s="31"/>
      <c r="G25" s="145"/>
      <c r="H25" s="146"/>
      <c r="I25" s="157"/>
      <c r="J25" s="148"/>
      <c r="K25" s="149"/>
      <c r="L25" s="149"/>
      <c r="M25" s="148"/>
      <c r="N25" s="150"/>
      <c r="O25" s="150"/>
      <c r="P25" s="150"/>
      <c r="Q25" s="151"/>
      <c r="R25" s="152"/>
      <c r="S25" s="283"/>
      <c r="T25" s="283"/>
      <c r="U25" s="283"/>
      <c r="V25" s="283"/>
      <c r="W25" s="4"/>
      <c r="Y25" s="21"/>
      <c r="Z25" s="21"/>
      <c r="AA25" s="21"/>
      <c r="AB25" s="21"/>
      <c r="AC25" s="21"/>
      <c r="AD25" s="21"/>
      <c r="AE25" s="21"/>
    </row>
    <row r="26" spans="1:31" ht="20.100000000000001" customHeight="1" x14ac:dyDescent="0.25">
      <c r="A26" s="156">
        <v>18</v>
      </c>
      <c r="B26" s="17" t="s">
        <v>96</v>
      </c>
      <c r="C26" s="131" t="s">
        <v>97</v>
      </c>
      <c r="D26" s="30" t="s">
        <v>45</v>
      </c>
      <c r="E26" s="16"/>
      <c r="F26" s="31"/>
      <c r="G26" s="145"/>
      <c r="H26" s="146"/>
      <c r="I26" s="147"/>
      <c r="J26" s="148"/>
      <c r="K26" s="149"/>
      <c r="L26" s="149"/>
      <c r="M26" s="148"/>
      <c r="N26" s="150"/>
      <c r="O26" s="150"/>
      <c r="P26" s="150"/>
      <c r="Q26" s="151"/>
      <c r="R26" s="164"/>
      <c r="S26" s="284"/>
      <c r="T26" s="284"/>
      <c r="U26" s="284"/>
      <c r="V26" s="284"/>
      <c r="W26" s="4"/>
    </row>
    <row r="27" spans="1:31" ht="20.100000000000001" customHeight="1" x14ac:dyDescent="0.25">
      <c r="A27" s="156">
        <v>19</v>
      </c>
      <c r="B27" s="17" t="s">
        <v>98</v>
      </c>
      <c r="C27" s="131" t="s">
        <v>99</v>
      </c>
      <c r="D27" s="30"/>
      <c r="E27" s="16" t="s">
        <v>45</v>
      </c>
      <c r="F27" s="31"/>
      <c r="G27" s="160"/>
      <c r="H27" s="146"/>
      <c r="I27" s="147"/>
      <c r="J27" s="148"/>
      <c r="K27" s="149"/>
      <c r="L27" s="149"/>
      <c r="M27" s="148"/>
      <c r="N27" s="150"/>
      <c r="O27" s="150"/>
      <c r="P27" s="150"/>
      <c r="Q27" s="151"/>
      <c r="R27" s="152"/>
      <c r="S27" s="284"/>
      <c r="T27" s="284"/>
      <c r="U27" s="284"/>
      <c r="V27" s="284"/>
      <c r="W27" s="4"/>
    </row>
    <row r="28" spans="1:31" ht="20.100000000000001" customHeight="1" x14ac:dyDescent="0.25">
      <c r="A28" s="20">
        <v>20</v>
      </c>
      <c r="B28" s="17" t="s">
        <v>100</v>
      </c>
      <c r="C28" s="131" t="s">
        <v>76</v>
      </c>
      <c r="D28" s="30"/>
      <c r="E28" s="16" t="s">
        <v>45</v>
      </c>
      <c r="F28" s="31"/>
      <c r="G28" s="160"/>
      <c r="H28" s="146"/>
      <c r="I28" s="147"/>
      <c r="J28" s="148"/>
      <c r="K28" s="149"/>
      <c r="L28" s="149"/>
      <c r="M28" s="148"/>
      <c r="N28" s="150"/>
      <c r="O28" s="150"/>
      <c r="P28" s="150"/>
      <c r="Q28" s="151"/>
      <c r="R28" s="152"/>
      <c r="S28" s="283"/>
      <c r="T28" s="283"/>
      <c r="U28" s="283"/>
      <c r="V28" s="283"/>
      <c r="W28" s="4"/>
    </row>
    <row r="29" spans="1:31" ht="20.100000000000001" customHeight="1" x14ac:dyDescent="0.25">
      <c r="A29" s="20">
        <v>21</v>
      </c>
      <c r="B29" s="17" t="s">
        <v>101</v>
      </c>
      <c r="C29" s="131" t="s">
        <v>76</v>
      </c>
      <c r="D29" s="30"/>
      <c r="E29" s="16" t="s">
        <v>45</v>
      </c>
      <c r="F29" s="31"/>
      <c r="G29" s="42"/>
      <c r="H29" s="23"/>
      <c r="I29" s="23"/>
      <c r="J29" s="148"/>
      <c r="K29" s="24"/>
      <c r="L29" s="24"/>
      <c r="M29" s="24"/>
      <c r="N29" s="17"/>
      <c r="O29" s="17"/>
      <c r="P29" s="17"/>
      <c r="Q29" s="17"/>
      <c r="R29" s="17"/>
      <c r="S29" s="284"/>
      <c r="T29" s="284"/>
      <c r="U29" s="284"/>
      <c r="V29" s="284"/>
      <c r="W29" s="4"/>
    </row>
    <row r="30" spans="1:31" ht="20.100000000000001" customHeight="1" x14ac:dyDescent="0.25">
      <c r="A30" s="156">
        <v>22</v>
      </c>
      <c r="B30" s="17" t="s">
        <v>102</v>
      </c>
      <c r="C30" s="131" t="s">
        <v>103</v>
      </c>
      <c r="D30" s="30"/>
      <c r="E30" s="16" t="s">
        <v>45</v>
      </c>
      <c r="F30" s="31"/>
      <c r="G30" s="28"/>
      <c r="H30" s="23"/>
      <c r="I30" s="23"/>
      <c r="J30" s="148"/>
      <c r="K30" s="24"/>
      <c r="L30" s="24"/>
      <c r="M30" s="24"/>
      <c r="N30" s="17"/>
      <c r="O30" s="43"/>
      <c r="P30" s="17"/>
      <c r="Q30" s="17"/>
      <c r="R30" s="17"/>
      <c r="S30" s="284"/>
      <c r="T30" s="284"/>
      <c r="U30" s="284"/>
      <c r="V30" s="284"/>
      <c r="W30" s="4"/>
    </row>
    <row r="31" spans="1:31" ht="20.100000000000001" customHeight="1" x14ac:dyDescent="0.25">
      <c r="A31" s="156">
        <v>23</v>
      </c>
      <c r="B31" s="17" t="s">
        <v>66</v>
      </c>
      <c r="C31" s="131" t="s">
        <v>104</v>
      </c>
      <c r="D31" s="30" t="s">
        <v>45</v>
      </c>
      <c r="E31" s="16"/>
      <c r="F31" s="31"/>
      <c r="G31" s="40"/>
      <c r="H31" s="23"/>
      <c r="I31" s="23"/>
      <c r="J31" s="148"/>
      <c r="K31" s="24"/>
      <c r="L31" s="24"/>
      <c r="M31" s="24"/>
      <c r="N31" s="17"/>
      <c r="O31" s="17"/>
      <c r="P31" s="17"/>
      <c r="Q31" s="17"/>
      <c r="R31" s="17"/>
      <c r="S31" s="284"/>
      <c r="T31" s="284"/>
      <c r="U31" s="284"/>
      <c r="V31" s="284"/>
    </row>
    <row r="32" spans="1:31" ht="20.100000000000001" customHeight="1" x14ac:dyDescent="0.25">
      <c r="A32" s="20">
        <v>24</v>
      </c>
      <c r="B32" s="17" t="s">
        <v>105</v>
      </c>
      <c r="C32" s="131" t="s">
        <v>104</v>
      </c>
      <c r="D32" s="30" t="s">
        <v>45</v>
      </c>
      <c r="E32" s="16"/>
      <c r="F32" s="31"/>
      <c r="G32" s="28"/>
      <c r="H32" s="17"/>
      <c r="I32" s="41"/>
      <c r="J32" s="148"/>
      <c r="K32" s="24"/>
      <c r="L32" s="24"/>
      <c r="M32" s="24"/>
      <c r="N32" s="17"/>
      <c r="O32" s="17"/>
      <c r="P32" s="17"/>
      <c r="Q32" s="17"/>
      <c r="R32" s="17"/>
      <c r="S32" s="283"/>
      <c r="T32" s="283"/>
      <c r="U32" s="283"/>
      <c r="V32" s="283"/>
    </row>
    <row r="33" spans="1:22" ht="20.100000000000001" customHeight="1" x14ac:dyDescent="0.25">
      <c r="A33" s="20">
        <v>25</v>
      </c>
      <c r="B33" s="17" t="s">
        <v>106</v>
      </c>
      <c r="C33" s="131" t="s">
        <v>76</v>
      </c>
      <c r="D33" s="30"/>
      <c r="E33" s="16" t="s">
        <v>45</v>
      </c>
      <c r="F33" s="31"/>
      <c r="G33" s="42"/>
      <c r="H33" s="17"/>
      <c r="I33" s="17"/>
      <c r="J33" s="24"/>
      <c r="K33" s="24"/>
      <c r="L33" s="24"/>
      <c r="M33" s="24"/>
      <c r="N33" s="17"/>
      <c r="O33" s="17"/>
      <c r="P33" s="17"/>
      <c r="Q33" s="17"/>
      <c r="R33" s="17"/>
      <c r="S33" s="283"/>
      <c r="T33" s="283"/>
      <c r="U33" s="283"/>
      <c r="V33" s="283"/>
    </row>
    <row r="34" spans="1:22" ht="20.100000000000001" customHeight="1" x14ac:dyDescent="0.25">
      <c r="A34" s="156">
        <v>26</v>
      </c>
      <c r="B34" s="17" t="s">
        <v>107</v>
      </c>
      <c r="C34" s="131" t="s">
        <v>76</v>
      </c>
      <c r="D34" s="30"/>
      <c r="E34" s="16" t="s">
        <v>45</v>
      </c>
      <c r="F34" s="31"/>
      <c r="G34" s="42"/>
      <c r="H34" s="17"/>
      <c r="I34" s="17"/>
      <c r="J34" s="148"/>
      <c r="K34" s="24"/>
      <c r="L34" s="24"/>
      <c r="M34" s="24"/>
      <c r="N34" s="17"/>
      <c r="O34" s="17"/>
      <c r="P34" s="17"/>
      <c r="Q34" s="17"/>
      <c r="R34" s="17"/>
      <c r="S34" s="283"/>
      <c r="T34" s="283"/>
      <c r="U34" s="283"/>
      <c r="V34" s="283"/>
    </row>
    <row r="35" spans="1:22" ht="20.100000000000001" customHeight="1" x14ac:dyDescent="0.25">
      <c r="A35" s="156">
        <v>27</v>
      </c>
      <c r="B35" s="17" t="s">
        <v>108</v>
      </c>
      <c r="C35" s="131" t="s">
        <v>109</v>
      </c>
      <c r="D35" s="30" t="s">
        <v>45</v>
      </c>
      <c r="E35" s="16"/>
      <c r="F35" s="31"/>
      <c r="G35" s="28"/>
      <c r="H35" s="17"/>
      <c r="I35" s="17"/>
      <c r="J35" s="24"/>
      <c r="K35" s="24"/>
      <c r="L35" s="41"/>
      <c r="M35" s="24"/>
      <c r="N35" s="17"/>
      <c r="O35" s="17"/>
      <c r="P35" s="17"/>
      <c r="Q35" s="17"/>
      <c r="R35" s="17"/>
      <c r="S35" s="283"/>
      <c r="T35" s="283"/>
      <c r="U35" s="283"/>
      <c r="V35" s="283"/>
    </row>
    <row r="36" spans="1:22" ht="20.100000000000001" customHeight="1" x14ac:dyDescent="0.25">
      <c r="A36" s="20">
        <v>28</v>
      </c>
      <c r="B36" s="17" t="s">
        <v>110</v>
      </c>
      <c r="C36" s="131" t="s">
        <v>99</v>
      </c>
      <c r="D36" s="30"/>
      <c r="E36" s="16" t="s">
        <v>45</v>
      </c>
      <c r="F36" s="31"/>
      <c r="G36" s="28"/>
      <c r="H36" s="17"/>
      <c r="I36" s="17"/>
      <c r="J36" s="24"/>
      <c r="K36" s="24"/>
      <c r="L36" s="24"/>
      <c r="M36" s="24"/>
      <c r="N36" s="17"/>
      <c r="O36" s="17"/>
      <c r="P36" s="17"/>
      <c r="Q36" s="17"/>
      <c r="R36" s="43"/>
      <c r="S36" s="283"/>
      <c r="T36" s="283"/>
      <c r="U36" s="283"/>
      <c r="V36" s="283"/>
    </row>
    <row r="37" spans="1:22" x14ac:dyDescent="0.25">
      <c r="A37" s="20">
        <v>29</v>
      </c>
      <c r="B37" s="17" t="s">
        <v>111</v>
      </c>
      <c r="C37" s="131" t="s">
        <v>76</v>
      </c>
      <c r="D37" s="33"/>
      <c r="E37" s="29" t="s">
        <v>45</v>
      </c>
      <c r="F37" s="34"/>
      <c r="G37" s="28"/>
      <c r="H37" s="17"/>
      <c r="I37" s="17"/>
      <c r="J37" s="24"/>
      <c r="K37" s="24"/>
      <c r="L37" s="43"/>
      <c r="M37" s="24"/>
      <c r="N37" s="17"/>
      <c r="O37" s="17"/>
      <c r="P37" s="17"/>
      <c r="Q37" s="17"/>
      <c r="R37" s="17"/>
      <c r="S37" s="283"/>
      <c r="T37" s="283"/>
      <c r="U37" s="283"/>
      <c r="V37" s="283"/>
    </row>
    <row r="38" spans="1:22" x14ac:dyDescent="0.25">
      <c r="A38" s="156">
        <v>30</v>
      </c>
      <c r="B38" s="17" t="s">
        <v>112</v>
      </c>
      <c r="C38" s="131" t="s">
        <v>76</v>
      </c>
      <c r="D38" s="33"/>
      <c r="E38" s="29" t="s">
        <v>45</v>
      </c>
      <c r="F38" s="34"/>
      <c r="G38" s="42"/>
      <c r="H38" s="17"/>
      <c r="I38" s="17"/>
      <c r="J38" s="24"/>
      <c r="K38" s="24"/>
      <c r="L38" s="24"/>
      <c r="M38" s="24"/>
      <c r="N38" s="17"/>
      <c r="O38" s="17"/>
      <c r="P38" s="17"/>
      <c r="Q38" s="17"/>
      <c r="R38" s="17"/>
      <c r="S38" s="283"/>
      <c r="T38" s="283"/>
      <c r="U38" s="283"/>
      <c r="V38" s="283"/>
    </row>
    <row r="39" spans="1:22" x14ac:dyDescent="0.25">
      <c r="A39" s="156">
        <v>31</v>
      </c>
      <c r="B39" s="17" t="s">
        <v>113</v>
      </c>
      <c r="C39" s="131" t="s">
        <v>114</v>
      </c>
      <c r="D39" s="38" t="s">
        <v>45</v>
      </c>
      <c r="E39" s="17"/>
      <c r="F39" s="34"/>
      <c r="G39" s="28"/>
      <c r="H39" s="17"/>
      <c r="I39" s="17"/>
      <c r="J39" s="24"/>
      <c r="K39" s="24"/>
      <c r="L39" s="24"/>
      <c r="M39" s="24"/>
      <c r="N39" s="17"/>
      <c r="O39" s="17"/>
      <c r="P39" s="17"/>
      <c r="Q39" s="17"/>
      <c r="R39" s="41"/>
      <c r="S39" s="283"/>
      <c r="T39" s="283"/>
      <c r="U39" s="283"/>
      <c r="V39" s="283"/>
    </row>
    <row r="40" spans="1:22" x14ac:dyDescent="0.25">
      <c r="A40" s="20">
        <v>32</v>
      </c>
      <c r="B40" s="17" t="s">
        <v>115</v>
      </c>
      <c r="C40" s="131" t="s">
        <v>116</v>
      </c>
      <c r="D40" s="38" t="s">
        <v>45</v>
      </c>
      <c r="E40" s="17"/>
      <c r="F40" s="34"/>
      <c r="G40" s="40"/>
      <c r="H40" s="17"/>
      <c r="I40" s="17"/>
      <c r="J40" s="24"/>
      <c r="K40" s="24"/>
      <c r="L40" s="24"/>
      <c r="M40" s="24"/>
      <c r="N40" s="17"/>
      <c r="O40" s="17"/>
      <c r="P40" s="17"/>
      <c r="Q40" s="17"/>
      <c r="R40" s="17"/>
      <c r="S40" s="283"/>
      <c r="T40" s="283"/>
      <c r="U40" s="283"/>
      <c r="V40" s="283"/>
    </row>
    <row r="41" spans="1:22" x14ac:dyDescent="0.25">
      <c r="A41" s="20">
        <v>33</v>
      </c>
      <c r="B41" s="17" t="s">
        <v>117</v>
      </c>
      <c r="C41" s="131" t="s">
        <v>99</v>
      </c>
      <c r="D41" s="33"/>
      <c r="E41" s="29" t="s">
        <v>45</v>
      </c>
      <c r="F41" s="34"/>
      <c r="G41" s="28"/>
      <c r="H41" s="17"/>
      <c r="I41" s="17"/>
      <c r="J41" s="43"/>
      <c r="K41" s="24"/>
      <c r="L41" s="24"/>
      <c r="M41" s="24"/>
      <c r="N41" s="17"/>
      <c r="O41" s="17"/>
      <c r="P41" s="17"/>
      <c r="Q41" s="17"/>
      <c r="R41" s="17"/>
      <c r="S41" s="283"/>
      <c r="T41" s="283"/>
      <c r="U41" s="283"/>
      <c r="V41" s="283"/>
    </row>
    <row r="42" spans="1:22" x14ac:dyDescent="0.25">
      <c r="A42" s="156">
        <v>34</v>
      </c>
      <c r="B42" s="17" t="s">
        <v>118</v>
      </c>
      <c r="C42" s="131" t="s">
        <v>104</v>
      </c>
      <c r="D42" s="38" t="s">
        <v>45</v>
      </c>
      <c r="E42" s="17"/>
      <c r="F42" s="34"/>
      <c r="G42" s="28"/>
      <c r="H42" s="41"/>
      <c r="I42" s="17"/>
      <c r="J42" s="24"/>
      <c r="K42" s="24"/>
      <c r="L42" s="24"/>
      <c r="M42" s="24"/>
      <c r="N42" s="17"/>
      <c r="O42" s="17"/>
      <c r="P42" s="17"/>
      <c r="Q42" s="17"/>
      <c r="R42" s="17"/>
      <c r="S42" s="283"/>
      <c r="T42" s="283"/>
      <c r="U42" s="283"/>
      <c r="V42" s="283"/>
    </row>
    <row r="43" spans="1:22" x14ac:dyDescent="0.25">
      <c r="A43" s="156">
        <v>35</v>
      </c>
      <c r="B43" s="17" t="s">
        <v>119</v>
      </c>
      <c r="C43" s="131" t="s">
        <v>76</v>
      </c>
      <c r="D43" s="33"/>
      <c r="E43" s="17" t="s">
        <v>45</v>
      </c>
      <c r="F43" s="34"/>
      <c r="G43" s="28"/>
      <c r="H43" s="17"/>
      <c r="I43" s="17"/>
      <c r="J43" s="24"/>
      <c r="K43" s="24"/>
      <c r="L43" s="24"/>
      <c r="M43" s="24"/>
      <c r="N43" s="17"/>
      <c r="O43" s="43"/>
      <c r="P43" s="17"/>
      <c r="Q43" s="17"/>
      <c r="R43" s="17"/>
      <c r="S43" s="283"/>
      <c r="T43" s="283"/>
      <c r="U43" s="283"/>
      <c r="V43" s="283"/>
    </row>
    <row r="44" spans="1:22" x14ac:dyDescent="0.25">
      <c r="A44" s="20">
        <v>36</v>
      </c>
      <c r="B44" s="17" t="s">
        <v>120</v>
      </c>
      <c r="C44" s="131" t="s">
        <v>121</v>
      </c>
      <c r="D44" s="38" t="s">
        <v>45</v>
      </c>
      <c r="E44" s="17"/>
      <c r="F44" s="34"/>
      <c r="G44" s="28"/>
      <c r="H44" s="17"/>
      <c r="I44" s="17"/>
      <c r="J44" s="24"/>
      <c r="K44" s="24"/>
      <c r="L44" s="41"/>
      <c r="M44" s="24"/>
      <c r="N44" s="17"/>
      <c r="O44" s="17"/>
      <c r="P44" s="17"/>
      <c r="Q44" s="17"/>
      <c r="R44" s="17"/>
      <c r="S44" s="283"/>
      <c r="T44" s="283"/>
      <c r="U44" s="283"/>
      <c r="V44" s="283"/>
    </row>
    <row r="45" spans="1:22" x14ac:dyDescent="0.25">
      <c r="A45" s="20">
        <v>37</v>
      </c>
      <c r="B45" s="17" t="s">
        <v>122</v>
      </c>
      <c r="C45" s="131" t="s">
        <v>114</v>
      </c>
      <c r="D45" s="38" t="s">
        <v>45</v>
      </c>
      <c r="E45" s="17"/>
      <c r="F45" s="34"/>
      <c r="G45" s="40"/>
      <c r="H45" s="17"/>
      <c r="I45" s="17"/>
      <c r="J45" s="24"/>
      <c r="K45" s="24"/>
      <c r="L45" s="24"/>
      <c r="M45" s="24"/>
      <c r="N45" s="17"/>
      <c r="O45" s="17"/>
      <c r="P45" s="17"/>
      <c r="Q45" s="17"/>
      <c r="R45" s="17"/>
      <c r="S45" s="283"/>
      <c r="T45" s="283"/>
      <c r="U45" s="283"/>
      <c r="V45" s="283"/>
    </row>
    <row r="46" spans="1:22" x14ac:dyDescent="0.25">
      <c r="A46" s="156">
        <v>38</v>
      </c>
      <c r="B46" s="17" t="s">
        <v>123</v>
      </c>
      <c r="C46" s="131" t="s">
        <v>76</v>
      </c>
      <c r="D46" s="33"/>
      <c r="E46" s="17" t="s">
        <v>45</v>
      </c>
      <c r="F46" s="34"/>
      <c r="G46" s="28"/>
      <c r="H46" s="17"/>
      <c r="I46" s="17"/>
      <c r="J46" s="24"/>
      <c r="K46" s="24"/>
      <c r="L46" s="24"/>
      <c r="M46" s="43"/>
      <c r="N46" s="17"/>
      <c r="O46" s="17"/>
      <c r="P46" s="17"/>
      <c r="Q46" s="17"/>
      <c r="R46" s="17"/>
      <c r="S46" s="283"/>
      <c r="T46" s="283"/>
      <c r="U46" s="283"/>
      <c r="V46" s="283"/>
    </row>
    <row r="47" spans="1:22" x14ac:dyDescent="0.25">
      <c r="A47" s="156">
        <v>39</v>
      </c>
      <c r="B47" s="17" t="s">
        <v>124</v>
      </c>
      <c r="C47" s="131" t="s">
        <v>99</v>
      </c>
      <c r="D47" s="33"/>
      <c r="E47" s="17" t="s">
        <v>45</v>
      </c>
      <c r="F47" s="34"/>
      <c r="G47" s="28"/>
      <c r="H47" s="17"/>
      <c r="I47" s="17"/>
      <c r="J47" s="24"/>
      <c r="K47" s="24"/>
      <c r="L47" s="24"/>
      <c r="M47" s="24"/>
      <c r="N47" s="17"/>
      <c r="O47" s="17"/>
      <c r="P47" s="17"/>
      <c r="Q47" s="43"/>
      <c r="R47" s="17"/>
      <c r="S47" s="283"/>
      <c r="T47" s="283"/>
      <c r="U47" s="283"/>
      <c r="V47" s="283"/>
    </row>
    <row r="48" spans="1:22" x14ac:dyDescent="0.25">
      <c r="A48" s="20">
        <v>40</v>
      </c>
      <c r="B48" s="17" t="s">
        <v>125</v>
      </c>
      <c r="C48" s="131" t="s">
        <v>76</v>
      </c>
      <c r="D48" s="33"/>
      <c r="E48" s="17" t="s">
        <v>45</v>
      </c>
      <c r="F48" s="34"/>
      <c r="G48" s="28"/>
      <c r="H48" s="17"/>
      <c r="I48" s="17"/>
      <c r="J48" s="24"/>
      <c r="K48" s="24"/>
      <c r="L48" s="24"/>
      <c r="M48" s="24"/>
      <c r="N48" s="17"/>
      <c r="O48" s="43"/>
      <c r="P48" s="17"/>
      <c r="Q48" s="17"/>
      <c r="R48" s="17"/>
      <c r="S48" s="283"/>
      <c r="T48" s="283"/>
      <c r="U48" s="283"/>
      <c r="V48" s="283"/>
    </row>
    <row r="49" spans="1:22" x14ac:dyDescent="0.25">
      <c r="A49" s="20">
        <v>41</v>
      </c>
      <c r="B49" s="17" t="s">
        <v>126</v>
      </c>
      <c r="C49" s="131" t="s">
        <v>76</v>
      </c>
      <c r="D49" s="33"/>
      <c r="E49" s="17" t="s">
        <v>45</v>
      </c>
      <c r="F49" s="34"/>
      <c r="G49" s="28"/>
      <c r="H49" s="17"/>
      <c r="I49" s="17"/>
      <c r="J49" s="24"/>
      <c r="K49" s="24"/>
      <c r="L49" s="24"/>
      <c r="M49" s="24"/>
      <c r="N49" s="17"/>
      <c r="O49" s="17"/>
      <c r="P49" s="17"/>
      <c r="Q49" s="17"/>
      <c r="R49" s="43"/>
      <c r="S49" s="283"/>
      <c r="T49" s="283"/>
      <c r="U49" s="283"/>
      <c r="V49" s="283"/>
    </row>
    <row r="50" spans="1:22" x14ac:dyDescent="0.25">
      <c r="A50" s="156">
        <v>42</v>
      </c>
      <c r="B50" s="17" t="s">
        <v>127</v>
      </c>
      <c r="C50" s="131" t="s">
        <v>128</v>
      </c>
      <c r="D50" s="33"/>
      <c r="E50" s="17" t="s">
        <v>45</v>
      </c>
      <c r="F50" s="34"/>
      <c r="G50" s="28"/>
      <c r="H50" s="17"/>
      <c r="I50" s="17"/>
      <c r="J50" s="24"/>
      <c r="K50" s="24"/>
      <c r="L50" s="24"/>
      <c r="M50" s="24"/>
      <c r="N50" s="17"/>
      <c r="O50" s="17"/>
      <c r="P50" s="17"/>
      <c r="Q50" s="43"/>
      <c r="R50" s="17"/>
      <c r="S50" s="283"/>
      <c r="T50" s="283"/>
      <c r="U50" s="283"/>
      <c r="V50" s="283"/>
    </row>
    <row r="51" spans="1:22" x14ac:dyDescent="0.25">
      <c r="A51" s="156">
        <v>43</v>
      </c>
      <c r="B51" s="17" t="s">
        <v>129</v>
      </c>
      <c r="C51" s="131" t="s">
        <v>76</v>
      </c>
      <c r="D51" s="33"/>
      <c r="E51" s="17" t="s">
        <v>45</v>
      </c>
      <c r="F51" s="34"/>
      <c r="G51" s="42"/>
      <c r="H51" s="17"/>
      <c r="I51" s="17"/>
      <c r="J51" s="24"/>
      <c r="K51" s="24"/>
      <c r="L51" s="24"/>
      <c r="M51" s="24"/>
      <c r="N51" s="17"/>
      <c r="O51" s="17"/>
      <c r="P51" s="17"/>
      <c r="Q51" s="17"/>
      <c r="R51" s="17"/>
      <c r="S51" s="283"/>
      <c r="T51" s="283"/>
      <c r="U51" s="283"/>
      <c r="V51" s="283"/>
    </row>
    <row r="52" spans="1:22" x14ac:dyDescent="0.25">
      <c r="A52" s="20">
        <v>44</v>
      </c>
      <c r="B52" s="17" t="s">
        <v>130</v>
      </c>
      <c r="C52" s="131" t="s">
        <v>131</v>
      </c>
      <c r="D52" s="38" t="s">
        <v>45</v>
      </c>
      <c r="E52" s="17"/>
      <c r="F52" s="34"/>
      <c r="G52" s="28"/>
      <c r="H52" s="17"/>
      <c r="I52" s="41"/>
      <c r="J52" s="24"/>
      <c r="K52" s="24"/>
      <c r="L52" s="24"/>
      <c r="M52" s="24"/>
      <c r="N52" s="17"/>
      <c r="O52" s="17"/>
      <c r="P52" s="17"/>
      <c r="Q52" s="17"/>
      <c r="R52" s="17"/>
      <c r="S52" s="283"/>
      <c r="T52" s="283"/>
      <c r="U52" s="283"/>
      <c r="V52" s="283"/>
    </row>
    <row r="53" spans="1:22" x14ac:dyDescent="0.25">
      <c r="A53" s="20">
        <v>45</v>
      </c>
      <c r="B53" s="17" t="s">
        <v>132</v>
      </c>
      <c r="C53" s="131" t="s">
        <v>104</v>
      </c>
      <c r="D53" s="38" t="s">
        <v>45</v>
      </c>
      <c r="E53" s="17"/>
      <c r="F53" s="34"/>
      <c r="G53" s="40"/>
      <c r="H53" s="17"/>
      <c r="I53" s="17"/>
      <c r="J53" s="24"/>
      <c r="K53" s="24"/>
      <c r="L53" s="24"/>
      <c r="M53" s="24"/>
      <c r="N53" s="17"/>
      <c r="O53" s="17"/>
      <c r="P53" s="17"/>
      <c r="Q53" s="17"/>
      <c r="R53" s="17"/>
      <c r="S53" s="283"/>
      <c r="T53" s="283"/>
      <c r="U53" s="283"/>
      <c r="V53" s="283"/>
    </row>
    <row r="54" spans="1:22" x14ac:dyDescent="0.25">
      <c r="A54" s="156">
        <v>46</v>
      </c>
      <c r="B54" s="23" t="s">
        <v>133</v>
      </c>
      <c r="C54" s="131" t="s">
        <v>76</v>
      </c>
      <c r="D54" s="33"/>
      <c r="E54" s="17" t="s">
        <v>183</v>
      </c>
      <c r="F54" s="34"/>
      <c r="G54" s="28"/>
      <c r="H54" s="17"/>
      <c r="I54" s="17"/>
      <c r="J54" s="24"/>
      <c r="K54" s="24"/>
      <c r="L54" s="24"/>
      <c r="M54" s="24"/>
      <c r="N54" s="17"/>
      <c r="O54" s="17"/>
      <c r="P54" s="17"/>
      <c r="Q54" s="17"/>
      <c r="R54" s="43"/>
      <c r="S54" s="283"/>
      <c r="T54" s="283"/>
      <c r="U54" s="283"/>
      <c r="V54" s="283"/>
    </row>
    <row r="55" spans="1:22" x14ac:dyDescent="0.25">
      <c r="A55" s="156">
        <v>47</v>
      </c>
      <c r="B55" s="17" t="s">
        <v>134</v>
      </c>
      <c r="C55" s="131" t="s">
        <v>76</v>
      </c>
      <c r="D55" s="33"/>
      <c r="E55" s="17" t="s">
        <v>45</v>
      </c>
      <c r="F55" s="34"/>
      <c r="G55" s="28"/>
      <c r="H55" s="17"/>
      <c r="I55" s="17"/>
      <c r="J55" s="24"/>
      <c r="K55" s="24"/>
      <c r="L55" s="24"/>
      <c r="M55" s="24"/>
      <c r="N55" s="17"/>
      <c r="O55" s="17"/>
      <c r="P55" s="17"/>
      <c r="Q55" s="17"/>
      <c r="R55" s="43"/>
      <c r="S55" s="283"/>
      <c r="T55" s="283"/>
      <c r="U55" s="283"/>
      <c r="V55" s="283"/>
    </row>
    <row r="56" spans="1:22" x14ac:dyDescent="0.25">
      <c r="A56" s="20">
        <v>48</v>
      </c>
      <c r="B56" s="17" t="s">
        <v>135</v>
      </c>
      <c r="C56" s="131" t="s">
        <v>76</v>
      </c>
      <c r="D56" s="33"/>
      <c r="E56" s="17" t="s">
        <v>45</v>
      </c>
      <c r="F56" s="34"/>
      <c r="G56" s="28"/>
      <c r="H56" s="17"/>
      <c r="I56" s="17"/>
      <c r="J56" s="24"/>
      <c r="K56" s="24"/>
      <c r="L56" s="24"/>
      <c r="M56" s="24"/>
      <c r="N56" s="17"/>
      <c r="O56" s="17"/>
      <c r="P56" s="17"/>
      <c r="Q56" s="17"/>
      <c r="R56" s="43"/>
      <c r="S56" s="283"/>
      <c r="T56" s="283"/>
      <c r="U56" s="283"/>
      <c r="V56" s="283"/>
    </row>
    <row r="57" spans="1:22" x14ac:dyDescent="0.25">
      <c r="A57" s="20">
        <v>49</v>
      </c>
      <c r="B57" s="17" t="s">
        <v>136</v>
      </c>
      <c r="C57" s="131" t="s">
        <v>99</v>
      </c>
      <c r="D57" s="33"/>
      <c r="E57" s="17" t="s">
        <v>45</v>
      </c>
      <c r="F57" s="34"/>
      <c r="G57" s="28"/>
      <c r="H57" s="17"/>
      <c r="I57" s="17"/>
      <c r="J57" s="24"/>
      <c r="K57" s="24"/>
      <c r="L57" s="24"/>
      <c r="M57" s="24"/>
      <c r="N57" s="17"/>
      <c r="O57" s="17"/>
      <c r="P57" s="17"/>
      <c r="Q57" s="17"/>
      <c r="R57" s="43"/>
      <c r="S57" s="283"/>
      <c r="T57" s="283"/>
      <c r="U57" s="283"/>
      <c r="V57" s="283"/>
    </row>
    <row r="58" spans="1:22" x14ac:dyDescent="0.25">
      <c r="A58" s="156">
        <v>50</v>
      </c>
      <c r="B58" s="17" t="s">
        <v>137</v>
      </c>
      <c r="C58" s="131" t="s">
        <v>76</v>
      </c>
      <c r="D58" s="33"/>
      <c r="E58" s="17" t="s">
        <v>45</v>
      </c>
      <c r="F58" s="34"/>
      <c r="G58" s="28"/>
      <c r="H58" s="17"/>
      <c r="I58" s="17"/>
      <c r="J58" s="24"/>
      <c r="K58" s="24"/>
      <c r="L58" s="24"/>
      <c r="M58" s="24"/>
      <c r="N58" s="17"/>
      <c r="O58" s="17"/>
      <c r="P58" s="43"/>
      <c r="Q58" s="17"/>
      <c r="R58" s="17"/>
      <c r="S58" s="283"/>
      <c r="T58" s="283"/>
      <c r="U58" s="283"/>
      <c r="V58" s="283"/>
    </row>
    <row r="59" spans="1:22" x14ac:dyDescent="0.25">
      <c r="A59" s="156">
        <v>51</v>
      </c>
      <c r="B59" s="17" t="s">
        <v>138</v>
      </c>
      <c r="C59" s="131" t="s">
        <v>76</v>
      </c>
      <c r="D59" s="33"/>
      <c r="E59" s="17" t="s">
        <v>45</v>
      </c>
      <c r="F59" s="34"/>
      <c r="G59" s="28"/>
      <c r="H59" s="17"/>
      <c r="I59" s="17"/>
      <c r="J59" s="24"/>
      <c r="K59" s="24"/>
      <c r="L59" s="24"/>
      <c r="M59" s="24"/>
      <c r="N59" s="17"/>
      <c r="O59" s="17"/>
      <c r="P59" s="43"/>
      <c r="Q59" s="17"/>
      <c r="R59" s="17"/>
      <c r="S59" s="283"/>
      <c r="T59" s="283"/>
      <c r="U59" s="283"/>
      <c r="V59" s="283"/>
    </row>
    <row r="60" spans="1:22" x14ac:dyDescent="0.25">
      <c r="A60" s="20">
        <v>52</v>
      </c>
      <c r="B60" s="17" t="s">
        <v>139</v>
      </c>
      <c r="C60" s="131" t="s">
        <v>76</v>
      </c>
      <c r="D60" s="33"/>
      <c r="E60" s="17" t="s">
        <v>45</v>
      </c>
      <c r="F60" s="34"/>
      <c r="G60" s="28"/>
      <c r="H60" s="43"/>
      <c r="I60" s="17"/>
      <c r="J60" s="24"/>
      <c r="K60" s="24"/>
      <c r="L60" s="24"/>
      <c r="M60" s="24"/>
      <c r="N60" s="17"/>
      <c r="O60" s="17"/>
      <c r="P60" s="17"/>
      <c r="Q60" s="17"/>
      <c r="R60" s="17"/>
      <c r="S60" s="283"/>
      <c r="T60" s="283"/>
      <c r="U60" s="283"/>
      <c r="V60" s="283"/>
    </row>
    <row r="61" spans="1:22" x14ac:dyDescent="0.25">
      <c r="A61" s="20">
        <v>53</v>
      </c>
      <c r="B61" s="17" t="s">
        <v>140</v>
      </c>
      <c r="C61" s="131" t="s">
        <v>76</v>
      </c>
      <c r="D61" s="33"/>
      <c r="E61" s="17" t="s">
        <v>45</v>
      </c>
      <c r="F61" s="34"/>
      <c r="G61" s="28"/>
      <c r="H61" s="43"/>
      <c r="I61" s="17"/>
      <c r="J61" s="24"/>
      <c r="K61" s="24"/>
      <c r="L61" s="24"/>
      <c r="M61" s="24"/>
      <c r="N61" s="17"/>
      <c r="O61" s="17"/>
      <c r="P61" s="17"/>
      <c r="Q61" s="17"/>
      <c r="R61" s="17"/>
      <c r="S61" s="283"/>
      <c r="T61" s="283"/>
      <c r="U61" s="283"/>
      <c r="V61" s="283"/>
    </row>
    <row r="62" spans="1:22" x14ac:dyDescent="0.25">
      <c r="A62" s="156">
        <v>54</v>
      </c>
      <c r="B62" s="17" t="s">
        <v>141</v>
      </c>
      <c r="C62" s="131" t="s">
        <v>104</v>
      </c>
      <c r="D62" s="38" t="s">
        <v>45</v>
      </c>
      <c r="E62" s="17"/>
      <c r="F62" s="34"/>
      <c r="G62" s="28"/>
      <c r="H62" s="17"/>
      <c r="I62" s="17"/>
      <c r="J62" s="41"/>
      <c r="K62" s="24"/>
      <c r="L62" s="24"/>
      <c r="M62" s="24"/>
      <c r="N62" s="17"/>
      <c r="O62" s="17"/>
      <c r="P62" s="17"/>
      <c r="Q62" s="17"/>
      <c r="R62" s="17"/>
      <c r="S62" s="283"/>
      <c r="T62" s="283"/>
      <c r="U62" s="283"/>
      <c r="V62" s="283"/>
    </row>
    <row r="63" spans="1:22" x14ac:dyDescent="0.25">
      <c r="A63" s="156">
        <v>55</v>
      </c>
      <c r="B63" s="17" t="s">
        <v>142</v>
      </c>
      <c r="C63" s="131" t="s">
        <v>104</v>
      </c>
      <c r="D63" s="38" t="s">
        <v>45</v>
      </c>
      <c r="E63" s="17"/>
      <c r="F63" s="34"/>
      <c r="G63" s="28"/>
      <c r="H63" s="17"/>
      <c r="I63" s="41"/>
      <c r="J63" s="24"/>
      <c r="K63" s="24"/>
      <c r="L63" s="24"/>
      <c r="M63" s="24"/>
      <c r="N63" s="17"/>
      <c r="O63" s="17"/>
      <c r="P63" s="17"/>
      <c r="Q63" s="17"/>
      <c r="R63" s="17"/>
      <c r="S63" s="283"/>
      <c r="T63" s="283"/>
      <c r="U63" s="283"/>
      <c r="V63" s="283"/>
    </row>
    <row r="64" spans="1:22" x14ac:dyDescent="0.25">
      <c r="A64" s="20">
        <v>56</v>
      </c>
      <c r="B64" s="17" t="s">
        <v>143</v>
      </c>
      <c r="C64" s="131" t="s">
        <v>104</v>
      </c>
      <c r="D64" s="38" t="s">
        <v>45</v>
      </c>
      <c r="E64" s="17"/>
      <c r="F64" s="34"/>
      <c r="G64" s="28"/>
      <c r="H64" s="17"/>
      <c r="I64" s="41"/>
      <c r="J64" s="24"/>
      <c r="K64" s="24"/>
      <c r="L64" s="24"/>
      <c r="M64" s="24"/>
      <c r="N64" s="17"/>
      <c r="O64" s="17"/>
      <c r="P64" s="17"/>
      <c r="Q64" s="17"/>
      <c r="R64" s="17"/>
      <c r="S64" s="283"/>
      <c r="T64" s="283"/>
      <c r="U64" s="283"/>
      <c r="V64" s="283"/>
    </row>
    <row r="65" spans="1:22" x14ac:dyDescent="0.25">
      <c r="A65" s="20">
        <v>57</v>
      </c>
      <c r="B65" s="17" t="s">
        <v>144</v>
      </c>
      <c r="C65" s="131" t="s">
        <v>76</v>
      </c>
      <c r="D65" s="33"/>
      <c r="E65" s="17" t="s">
        <v>45</v>
      </c>
      <c r="F65" s="34"/>
      <c r="G65" s="28"/>
      <c r="H65" s="17"/>
      <c r="I65" s="17"/>
      <c r="J65" s="24"/>
      <c r="K65" s="24"/>
      <c r="L65" s="24"/>
      <c r="M65" s="24"/>
      <c r="N65" s="17"/>
      <c r="O65" s="43"/>
      <c r="P65" s="17"/>
      <c r="Q65" s="17"/>
      <c r="R65" s="17"/>
      <c r="S65" s="283"/>
      <c r="T65" s="283"/>
      <c r="U65" s="283"/>
      <c r="V65" s="283"/>
    </row>
    <row r="66" spans="1:22" x14ac:dyDescent="0.25">
      <c r="A66" s="156">
        <v>58</v>
      </c>
      <c r="B66" s="17" t="s">
        <v>145</v>
      </c>
      <c r="C66" s="131" t="s">
        <v>104</v>
      </c>
      <c r="D66" s="38" t="s">
        <v>45</v>
      </c>
      <c r="E66" s="17"/>
      <c r="F66" s="34"/>
      <c r="G66" s="28"/>
      <c r="H66" s="17"/>
      <c r="I66" s="17"/>
      <c r="J66" s="24"/>
      <c r="K66" s="24"/>
      <c r="L66" s="24"/>
      <c r="M66" s="24"/>
      <c r="N66" s="17"/>
      <c r="O66" s="17"/>
      <c r="P66" s="17"/>
      <c r="Q66" s="17"/>
      <c r="R66" s="41"/>
      <c r="S66" s="283"/>
      <c r="T66" s="283"/>
      <c r="U66" s="283"/>
      <c r="V66" s="283"/>
    </row>
    <row r="67" spans="1:22" x14ac:dyDescent="0.25">
      <c r="A67" s="156">
        <v>59</v>
      </c>
      <c r="B67" s="17" t="s">
        <v>146</v>
      </c>
      <c r="C67" s="131" t="s">
        <v>104</v>
      </c>
      <c r="D67" s="38" t="s">
        <v>45</v>
      </c>
      <c r="E67" s="17"/>
      <c r="F67" s="34"/>
      <c r="G67" s="28"/>
      <c r="H67" s="17"/>
      <c r="I67" s="41"/>
      <c r="J67" s="24"/>
      <c r="K67" s="24"/>
      <c r="L67" s="24"/>
      <c r="M67" s="24"/>
      <c r="N67" s="17"/>
      <c r="O67" s="17"/>
      <c r="P67" s="17"/>
      <c r="Q67" s="17"/>
      <c r="R67" s="17"/>
      <c r="S67" s="283"/>
      <c r="T67" s="283"/>
      <c r="U67" s="283"/>
      <c r="V67" s="283"/>
    </row>
    <row r="68" spans="1:22" x14ac:dyDescent="0.25">
      <c r="A68" s="20">
        <v>60</v>
      </c>
      <c r="B68" s="17" t="s">
        <v>147</v>
      </c>
      <c r="C68" s="131" t="s">
        <v>76</v>
      </c>
      <c r="D68" s="33"/>
      <c r="E68" s="17" t="s">
        <v>45</v>
      </c>
      <c r="F68" s="34"/>
      <c r="G68" s="28"/>
      <c r="H68" s="17"/>
      <c r="I68" s="17"/>
      <c r="J68" s="24"/>
      <c r="K68" s="24"/>
      <c r="L68" s="24"/>
      <c r="M68" s="24"/>
      <c r="N68" s="17"/>
      <c r="O68" s="17"/>
      <c r="P68" s="43"/>
      <c r="Q68" s="17"/>
      <c r="R68" s="17"/>
      <c r="S68" s="283"/>
      <c r="T68" s="283"/>
      <c r="U68" s="283"/>
      <c r="V68" s="283"/>
    </row>
    <row r="69" spans="1:22" x14ac:dyDescent="0.25">
      <c r="A69" s="20">
        <v>61</v>
      </c>
      <c r="B69" s="17" t="s">
        <v>148</v>
      </c>
      <c r="C69" s="131" t="s">
        <v>149</v>
      </c>
      <c r="D69" s="33"/>
      <c r="E69" s="17" t="s">
        <v>45</v>
      </c>
      <c r="F69" s="34"/>
      <c r="G69" s="28"/>
      <c r="H69" s="17"/>
      <c r="I69" s="17"/>
      <c r="J69" s="24"/>
      <c r="K69" s="24"/>
      <c r="L69" s="24"/>
      <c r="M69" s="24"/>
      <c r="N69" s="17"/>
      <c r="O69" s="17"/>
      <c r="P69" s="17"/>
      <c r="Q69" s="17"/>
      <c r="R69" s="43"/>
      <c r="S69" s="283"/>
      <c r="T69" s="283"/>
      <c r="U69" s="283"/>
      <c r="V69" s="283"/>
    </row>
    <row r="70" spans="1:22" x14ac:dyDescent="0.25">
      <c r="A70" s="156">
        <v>62</v>
      </c>
      <c r="B70" s="17" t="s">
        <v>150</v>
      </c>
      <c r="C70" s="131" t="s">
        <v>76</v>
      </c>
      <c r="D70" s="33"/>
      <c r="E70" s="17" t="s">
        <v>45</v>
      </c>
      <c r="F70" s="34"/>
      <c r="G70" s="28"/>
      <c r="H70" s="43"/>
      <c r="I70" s="17"/>
      <c r="J70" s="24"/>
      <c r="K70" s="24"/>
      <c r="L70" s="24"/>
      <c r="M70" s="24"/>
      <c r="N70" s="17"/>
      <c r="O70" s="17"/>
      <c r="P70" s="17"/>
      <c r="Q70" s="17"/>
      <c r="R70" s="17"/>
      <c r="S70" s="283"/>
      <c r="T70" s="283"/>
      <c r="U70" s="283"/>
      <c r="V70" s="283"/>
    </row>
    <row r="71" spans="1:22" x14ac:dyDescent="0.25">
      <c r="A71" s="156">
        <v>63</v>
      </c>
      <c r="B71" s="17" t="s">
        <v>151</v>
      </c>
      <c r="C71" s="131" t="s">
        <v>104</v>
      </c>
      <c r="D71" s="38" t="s">
        <v>45</v>
      </c>
      <c r="E71" s="17"/>
      <c r="F71" s="34"/>
      <c r="G71" s="28"/>
      <c r="H71" s="17"/>
      <c r="I71" s="41"/>
      <c r="J71" s="24"/>
      <c r="K71" s="24"/>
      <c r="L71" s="24"/>
      <c r="M71" s="24"/>
      <c r="N71" s="17"/>
      <c r="O71" s="17"/>
      <c r="P71" s="17"/>
      <c r="Q71" s="17"/>
      <c r="R71" s="17"/>
      <c r="S71" s="283"/>
      <c r="T71" s="283"/>
      <c r="U71" s="283"/>
      <c r="V71" s="283"/>
    </row>
    <row r="72" spans="1:22" x14ac:dyDescent="0.25">
      <c r="A72" s="20">
        <v>64</v>
      </c>
      <c r="B72" s="17" t="s">
        <v>152</v>
      </c>
      <c r="C72" s="131" t="s">
        <v>76</v>
      </c>
      <c r="D72" s="33"/>
      <c r="E72" s="17" t="s">
        <v>45</v>
      </c>
      <c r="F72" s="34"/>
      <c r="G72" s="28"/>
      <c r="H72" s="17"/>
      <c r="I72" s="17"/>
      <c r="J72" s="24"/>
      <c r="K72" s="24"/>
      <c r="L72" s="24"/>
      <c r="M72" s="24"/>
      <c r="N72" s="17"/>
      <c r="O72" s="17"/>
      <c r="P72" s="17"/>
      <c r="Q72" s="17"/>
      <c r="R72" s="43"/>
      <c r="S72" s="283"/>
      <c r="T72" s="283"/>
      <c r="U72" s="283"/>
      <c r="V72" s="283"/>
    </row>
    <row r="73" spans="1:22" x14ac:dyDescent="0.25">
      <c r="A73" s="20">
        <v>65</v>
      </c>
      <c r="B73" s="17" t="s">
        <v>153</v>
      </c>
      <c r="C73" s="131" t="s">
        <v>154</v>
      </c>
      <c r="D73" s="33"/>
      <c r="E73" s="17" t="s">
        <v>45</v>
      </c>
      <c r="F73" s="34"/>
      <c r="G73" s="28"/>
      <c r="H73" s="17"/>
      <c r="I73" s="17"/>
      <c r="J73" s="24"/>
      <c r="K73" s="43"/>
      <c r="L73" s="24"/>
      <c r="M73" s="24"/>
      <c r="N73" s="17"/>
      <c r="O73" s="17"/>
      <c r="P73" s="17"/>
      <c r="Q73" s="17"/>
      <c r="R73" s="17"/>
      <c r="S73" s="283"/>
      <c r="T73" s="283"/>
      <c r="U73" s="283"/>
      <c r="V73" s="283"/>
    </row>
    <row r="74" spans="1:22" x14ac:dyDescent="0.25">
      <c r="A74" s="156">
        <v>66</v>
      </c>
      <c r="B74" s="17" t="s">
        <v>155</v>
      </c>
      <c r="C74" s="131" t="s">
        <v>76</v>
      </c>
      <c r="D74" s="33"/>
      <c r="E74" s="17" t="s">
        <v>45</v>
      </c>
      <c r="F74" s="34"/>
      <c r="G74" s="28"/>
      <c r="H74" s="17"/>
      <c r="I74" s="17"/>
      <c r="J74" s="24"/>
      <c r="K74" s="24"/>
      <c r="L74" s="24"/>
      <c r="M74" s="24"/>
      <c r="N74" s="17"/>
      <c r="O74" s="17"/>
      <c r="P74" s="43"/>
      <c r="Q74" s="17"/>
      <c r="R74" s="17"/>
      <c r="S74" s="283"/>
      <c r="T74" s="283"/>
      <c r="U74" s="283"/>
      <c r="V74" s="283"/>
    </row>
    <row r="75" spans="1:22" x14ac:dyDescent="0.25">
      <c r="A75" s="156">
        <v>67</v>
      </c>
      <c r="B75" s="17" t="s">
        <v>156</v>
      </c>
      <c r="C75" s="131" t="s">
        <v>184</v>
      </c>
      <c r="D75" s="38"/>
      <c r="E75" s="17" t="s">
        <v>183</v>
      </c>
      <c r="F75" s="34"/>
      <c r="G75" s="28"/>
      <c r="H75" s="17"/>
      <c r="I75" s="17"/>
      <c r="J75" s="24"/>
      <c r="K75" s="24"/>
      <c r="L75" s="24"/>
      <c r="M75" s="24"/>
      <c r="N75" s="17"/>
      <c r="O75" s="17"/>
      <c r="P75" s="17"/>
      <c r="Q75" s="17"/>
      <c r="R75" s="17"/>
      <c r="S75" s="283"/>
      <c r="T75" s="283"/>
      <c r="U75" s="283"/>
      <c r="V75" s="283"/>
    </row>
    <row r="76" spans="1:22" ht="15.75" thickBot="1" x14ac:dyDescent="0.3">
      <c r="A76" s="165">
        <v>68</v>
      </c>
      <c r="B76" s="59" t="s">
        <v>158</v>
      </c>
      <c r="C76" s="131" t="s">
        <v>86</v>
      </c>
      <c r="D76" s="39" t="s">
        <v>45</v>
      </c>
      <c r="E76" s="36"/>
      <c r="F76" s="37"/>
      <c r="G76" s="40"/>
      <c r="H76" s="17"/>
      <c r="I76" s="17"/>
      <c r="J76" s="24"/>
      <c r="K76" s="24"/>
      <c r="L76" s="24"/>
      <c r="M76" s="24"/>
      <c r="N76" s="17"/>
      <c r="O76" s="17"/>
      <c r="P76" s="17"/>
      <c r="Q76" s="17"/>
      <c r="R76" s="41"/>
      <c r="S76" s="283"/>
      <c r="T76" s="283"/>
      <c r="U76" s="283"/>
      <c r="V76" s="283"/>
    </row>
    <row r="77" spans="1:22" ht="15.75" thickBot="1" x14ac:dyDescent="0.3">
      <c r="A77" s="16">
        <v>69</v>
      </c>
      <c r="B77" s="23" t="s">
        <v>185</v>
      </c>
      <c r="C77" s="131" t="s">
        <v>76</v>
      </c>
      <c r="D77" s="39"/>
      <c r="E77" s="36" t="s">
        <v>183</v>
      </c>
      <c r="F77" s="37"/>
      <c r="G77" s="42"/>
      <c r="H77" s="17"/>
      <c r="I77" s="17"/>
      <c r="J77" s="24"/>
      <c r="K77" s="24"/>
      <c r="L77" s="24"/>
      <c r="M77" s="24"/>
      <c r="N77" s="17"/>
      <c r="O77" s="17"/>
      <c r="P77" s="17"/>
      <c r="Q77" s="17"/>
      <c r="R77" s="24"/>
      <c r="S77" s="283"/>
      <c r="T77" s="283"/>
      <c r="U77" s="283"/>
      <c r="V77" s="283"/>
    </row>
    <row r="78" spans="1:22" ht="15.75" thickBot="1" x14ac:dyDescent="0.3">
      <c r="A78" s="16">
        <v>70</v>
      </c>
      <c r="B78" s="23" t="s">
        <v>186</v>
      </c>
      <c r="C78" s="178" t="s">
        <v>187</v>
      </c>
      <c r="D78" s="39" t="s">
        <v>45</v>
      </c>
      <c r="E78" s="36"/>
      <c r="F78" s="37"/>
      <c r="G78" s="40"/>
      <c r="H78" s="17"/>
      <c r="I78" s="17"/>
      <c r="J78" s="24"/>
      <c r="K78" s="24"/>
      <c r="L78" s="24"/>
      <c r="M78" s="24"/>
      <c r="N78" s="17"/>
      <c r="O78" s="17"/>
      <c r="P78" s="17"/>
      <c r="Q78" s="17"/>
      <c r="R78" s="24"/>
      <c r="S78" s="283"/>
      <c r="T78" s="283"/>
      <c r="U78" s="283"/>
      <c r="V78" s="283"/>
    </row>
    <row r="79" spans="1:22" x14ac:dyDescent="0.25">
      <c r="A79" s="16">
        <v>71</v>
      </c>
      <c r="B79" s="23" t="s">
        <v>188</v>
      </c>
      <c r="C79" s="131" t="s">
        <v>104</v>
      </c>
      <c r="D79" s="176" t="s">
        <v>45</v>
      </c>
      <c r="E79" s="59"/>
      <c r="F79" s="177"/>
      <c r="G79" s="48"/>
      <c r="H79" s="17"/>
      <c r="I79" s="17"/>
      <c r="J79" s="24"/>
      <c r="K79" s="24"/>
      <c r="L79" s="24"/>
      <c r="M79" s="24"/>
      <c r="N79" s="17"/>
      <c r="O79" s="17"/>
      <c r="P79" s="17"/>
      <c r="Q79" s="41"/>
      <c r="R79" s="24"/>
      <c r="S79" s="283"/>
      <c r="T79" s="283"/>
      <c r="U79" s="283"/>
      <c r="V79" s="283"/>
    </row>
    <row r="80" spans="1:22" x14ac:dyDescent="0.25">
      <c r="A80" s="16">
        <v>72</v>
      </c>
      <c r="B80" s="173" t="s">
        <v>191</v>
      </c>
      <c r="C80" s="179" t="s">
        <v>191</v>
      </c>
      <c r="D80" s="33"/>
      <c r="E80" s="17" t="s">
        <v>183</v>
      </c>
      <c r="F80" s="34"/>
      <c r="G80" s="42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285"/>
      <c r="T80" s="286"/>
      <c r="U80" s="286"/>
      <c r="V80" s="287"/>
    </row>
    <row r="81" spans="1:22" ht="15.75" thickBot="1" x14ac:dyDescent="0.3">
      <c r="A81" s="16">
        <v>73</v>
      </c>
      <c r="B81" s="24" t="s">
        <v>189</v>
      </c>
      <c r="C81" s="180" t="s">
        <v>189</v>
      </c>
      <c r="D81" s="35"/>
      <c r="E81" s="36" t="s">
        <v>183</v>
      </c>
      <c r="F81" s="37"/>
      <c r="G81" s="28"/>
      <c r="H81" s="17"/>
      <c r="I81" s="17"/>
      <c r="J81" s="17"/>
      <c r="K81" s="17"/>
      <c r="L81" s="17"/>
      <c r="M81" s="17"/>
      <c r="N81" s="17"/>
      <c r="O81" s="17"/>
      <c r="P81" s="43"/>
      <c r="Q81" s="17"/>
      <c r="R81" s="17"/>
      <c r="S81" s="285"/>
      <c r="T81" s="286"/>
      <c r="U81" s="286"/>
      <c r="V81" s="287"/>
    </row>
  </sheetData>
  <autoFilter ref="A6:V76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</autoFilter>
  <mergeCells count="90">
    <mergeCell ref="S78:V78"/>
    <mergeCell ref="S79:V79"/>
    <mergeCell ref="S80:V80"/>
    <mergeCell ref="S81:V81"/>
    <mergeCell ref="S72:V72"/>
    <mergeCell ref="S73:V73"/>
    <mergeCell ref="S74:V74"/>
    <mergeCell ref="S75:V75"/>
    <mergeCell ref="S76:V76"/>
    <mergeCell ref="S77:V77"/>
    <mergeCell ref="S71:V71"/>
    <mergeCell ref="S60:V60"/>
    <mergeCell ref="S61:V61"/>
    <mergeCell ref="S62:V62"/>
    <mergeCell ref="S63:V63"/>
    <mergeCell ref="S64:V64"/>
    <mergeCell ref="S65:V65"/>
    <mergeCell ref="S66:V66"/>
    <mergeCell ref="S67:V67"/>
    <mergeCell ref="S68:V68"/>
    <mergeCell ref="S69:V69"/>
    <mergeCell ref="S70:V70"/>
    <mergeCell ref="S48:V48"/>
    <mergeCell ref="S59:V59"/>
    <mergeCell ref="S49:V49"/>
    <mergeCell ref="S50:V50"/>
    <mergeCell ref="S51:V51"/>
    <mergeCell ref="S52:V52"/>
    <mergeCell ref="S53:V53"/>
    <mergeCell ref="S54:V54"/>
    <mergeCell ref="S55:V55"/>
    <mergeCell ref="S56:V56"/>
    <mergeCell ref="S57:V57"/>
    <mergeCell ref="S58:V58"/>
    <mergeCell ref="S41:V41"/>
    <mergeCell ref="S44:V44"/>
    <mergeCell ref="S45:V45"/>
    <mergeCell ref="S46:V46"/>
    <mergeCell ref="S47:V47"/>
    <mergeCell ref="S42:V42"/>
    <mergeCell ref="S43:V43"/>
    <mergeCell ref="S27:V27"/>
    <mergeCell ref="S29:V29"/>
    <mergeCell ref="S30:V30"/>
    <mergeCell ref="S31:V31"/>
    <mergeCell ref="S35:V35"/>
    <mergeCell ref="S36:V36"/>
    <mergeCell ref="S32:V32"/>
    <mergeCell ref="S33:V33"/>
    <mergeCell ref="S34:V34"/>
    <mergeCell ref="S28:V28"/>
    <mergeCell ref="S37:V37"/>
    <mergeCell ref="S38:V38"/>
    <mergeCell ref="S39:V39"/>
    <mergeCell ref="S40:V40"/>
    <mergeCell ref="S25:V25"/>
    <mergeCell ref="S26:V26"/>
    <mergeCell ref="Y22:AE24"/>
    <mergeCell ref="S24:V24"/>
    <mergeCell ref="Y18:AE21"/>
    <mergeCell ref="S23:V23"/>
    <mergeCell ref="S18:V18"/>
    <mergeCell ref="S19:V19"/>
    <mergeCell ref="S20:V20"/>
    <mergeCell ref="S21:V21"/>
    <mergeCell ref="S22:V22"/>
    <mergeCell ref="Y15:AE17"/>
    <mergeCell ref="S17:V17"/>
    <mergeCell ref="S13:V13"/>
    <mergeCell ref="S10:V10"/>
    <mergeCell ref="Y11:AE14"/>
    <mergeCell ref="S11:V11"/>
    <mergeCell ref="S12:V12"/>
    <mergeCell ref="S14:V14"/>
    <mergeCell ref="S15:V15"/>
    <mergeCell ref="S16:V16"/>
    <mergeCell ref="AG7:AH7"/>
    <mergeCell ref="AI7:AP7"/>
    <mergeCell ref="S9:V9"/>
    <mergeCell ref="Y9:AE10"/>
    <mergeCell ref="D7:F7"/>
    <mergeCell ref="S7:V7"/>
    <mergeCell ref="Y7:AE7"/>
    <mergeCell ref="S8:V8"/>
    <mergeCell ref="G6:R6"/>
    <mergeCell ref="C1:R4"/>
    <mergeCell ref="U1:V1"/>
    <mergeCell ref="U2:V2"/>
    <mergeCell ref="U3:V3"/>
    <mergeCell ref="U4:V4"/>
  </mergeCells>
  <conditionalFormatting sqref="R9">
    <cfRule type="containsText" dxfId="62" priority="80" stopIfTrue="1" operator="containsText" text="NO CRITICO">
      <formula>NOT(ISERROR(SEARCH("NO CRITICO",R9)))</formula>
    </cfRule>
    <cfRule type="containsText" dxfId="61" priority="81" stopIfTrue="1" operator="containsText" text="MODERADO">
      <formula>NOT(ISERROR(SEARCH("MODERADO",R9)))</formula>
    </cfRule>
    <cfRule type="containsText" dxfId="60" priority="82" stopIfTrue="1" operator="containsText" text="CRITICO">
      <formula>NOT(ISERROR(SEARCH("CRITICO",R9)))</formula>
    </cfRule>
    <cfRule type="colorScale" priority="83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10">
    <cfRule type="containsText" dxfId="59" priority="76" stopIfTrue="1" operator="containsText" text="NO CRITICO">
      <formula>NOT(ISERROR(SEARCH("NO CRITICO",R10)))</formula>
    </cfRule>
    <cfRule type="containsText" dxfId="58" priority="77" stopIfTrue="1" operator="containsText" text="MODERADO">
      <formula>NOT(ISERROR(SEARCH("MODERADO",R10)))</formula>
    </cfRule>
    <cfRule type="containsText" dxfId="57" priority="78" stopIfTrue="1" operator="containsText" text="CRITICO">
      <formula>NOT(ISERROR(SEARCH("CRITICO",R10)))</formula>
    </cfRule>
    <cfRule type="colorScale" priority="79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11">
    <cfRule type="containsText" dxfId="56" priority="72" stopIfTrue="1" operator="containsText" text="NO CRITICO">
      <formula>NOT(ISERROR(SEARCH("NO CRITICO",R11)))</formula>
    </cfRule>
    <cfRule type="containsText" dxfId="55" priority="73" stopIfTrue="1" operator="containsText" text="MODERADO">
      <formula>NOT(ISERROR(SEARCH("MODERADO",R11)))</formula>
    </cfRule>
    <cfRule type="containsText" dxfId="54" priority="74" stopIfTrue="1" operator="containsText" text="CRITICO">
      <formula>NOT(ISERROR(SEARCH("CRITICO",R11)))</formula>
    </cfRule>
    <cfRule type="colorScale" priority="75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25">
    <cfRule type="containsText" dxfId="53" priority="16" stopIfTrue="1" operator="containsText" text="NO CRITICO">
      <formula>NOT(ISERROR(SEARCH("NO CRITICO",R25)))</formula>
    </cfRule>
    <cfRule type="containsText" dxfId="52" priority="17" stopIfTrue="1" operator="containsText" text="MODERADO">
      <formula>NOT(ISERROR(SEARCH("MODERADO",R25)))</formula>
    </cfRule>
    <cfRule type="containsText" dxfId="51" priority="18" stopIfTrue="1" operator="containsText" text="CRITICO">
      <formula>NOT(ISERROR(SEARCH("CRITICO",R25)))</formula>
    </cfRule>
    <cfRule type="colorScale" priority="19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24">
    <cfRule type="containsText" dxfId="50" priority="20" stopIfTrue="1" operator="containsText" text="NO CRITICO">
      <formula>NOT(ISERROR(SEARCH("NO CRITICO",R24)))</formula>
    </cfRule>
    <cfRule type="containsText" dxfId="49" priority="21" stopIfTrue="1" operator="containsText" text="MODERADO">
      <formula>NOT(ISERROR(SEARCH("MODERADO",R24)))</formula>
    </cfRule>
    <cfRule type="containsText" dxfId="48" priority="22" stopIfTrue="1" operator="containsText" text="CRITICO">
      <formula>NOT(ISERROR(SEARCH("CRITICO",R24)))</formula>
    </cfRule>
    <cfRule type="colorScale" priority="23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28">
    <cfRule type="containsText" dxfId="47" priority="4" stopIfTrue="1" operator="containsText" text="NO CRITICO">
      <formula>NOT(ISERROR(SEARCH("NO CRITICO",R28)))</formula>
    </cfRule>
    <cfRule type="containsText" dxfId="46" priority="5" stopIfTrue="1" operator="containsText" text="MODERADO">
      <formula>NOT(ISERROR(SEARCH("MODERADO",R28)))</formula>
    </cfRule>
    <cfRule type="containsText" dxfId="45" priority="6" stopIfTrue="1" operator="containsText" text="CRITICO">
      <formula>NOT(ISERROR(SEARCH("CRITICO",R28)))</formula>
    </cfRule>
    <cfRule type="colorScale" priority="7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12">
    <cfRule type="containsText" dxfId="44" priority="68" stopIfTrue="1" operator="containsText" text="NO CRITICO">
      <formula>NOT(ISERROR(SEARCH("NO CRITICO",R12)))</formula>
    </cfRule>
    <cfRule type="containsText" dxfId="43" priority="69" stopIfTrue="1" operator="containsText" text="MODERADO">
      <formula>NOT(ISERROR(SEARCH("MODERADO",R12)))</formula>
    </cfRule>
    <cfRule type="containsText" dxfId="42" priority="70" stopIfTrue="1" operator="containsText" text="CRITICO">
      <formula>NOT(ISERROR(SEARCH("CRITICO",R12)))</formula>
    </cfRule>
    <cfRule type="colorScale" priority="71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13">
    <cfRule type="containsText" dxfId="41" priority="64" stopIfTrue="1" operator="containsText" text="NO CRITICO">
      <formula>NOT(ISERROR(SEARCH("NO CRITICO",R13)))</formula>
    </cfRule>
    <cfRule type="containsText" dxfId="40" priority="65" stopIfTrue="1" operator="containsText" text="MODERADO">
      <formula>NOT(ISERROR(SEARCH("MODERADO",R13)))</formula>
    </cfRule>
    <cfRule type="containsText" dxfId="39" priority="66" stopIfTrue="1" operator="containsText" text="CRITICO">
      <formula>NOT(ISERROR(SEARCH("CRITICO",R13)))</formula>
    </cfRule>
    <cfRule type="colorScale" priority="67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14">
    <cfRule type="containsText" dxfId="38" priority="60" stopIfTrue="1" operator="containsText" text="NO CRITICO">
      <formula>NOT(ISERROR(SEARCH("NO CRITICO",R14)))</formula>
    </cfRule>
    <cfRule type="containsText" dxfId="37" priority="61" stopIfTrue="1" operator="containsText" text="MODERADO">
      <formula>NOT(ISERROR(SEARCH("MODERADO",R14)))</formula>
    </cfRule>
    <cfRule type="containsText" dxfId="36" priority="62" stopIfTrue="1" operator="containsText" text="CRITICO">
      <formula>NOT(ISERROR(SEARCH("CRITICO",R14)))</formula>
    </cfRule>
    <cfRule type="colorScale" priority="63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15">
    <cfRule type="containsText" dxfId="35" priority="56" stopIfTrue="1" operator="containsText" text="NO CRITICO">
      <formula>NOT(ISERROR(SEARCH("NO CRITICO",R15)))</formula>
    </cfRule>
    <cfRule type="containsText" dxfId="34" priority="57" stopIfTrue="1" operator="containsText" text="MODERADO">
      <formula>NOT(ISERROR(SEARCH("MODERADO",R15)))</formula>
    </cfRule>
    <cfRule type="containsText" dxfId="33" priority="58" stopIfTrue="1" operator="containsText" text="CRITICO">
      <formula>NOT(ISERROR(SEARCH("CRITICO",R15)))</formula>
    </cfRule>
    <cfRule type="colorScale" priority="59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16">
    <cfRule type="containsText" dxfId="32" priority="52" stopIfTrue="1" operator="containsText" text="NO CRITICO">
      <formula>NOT(ISERROR(SEARCH("NO CRITICO",R16)))</formula>
    </cfRule>
    <cfRule type="containsText" dxfId="31" priority="53" stopIfTrue="1" operator="containsText" text="MODERADO">
      <formula>NOT(ISERROR(SEARCH("MODERADO",R16)))</formula>
    </cfRule>
    <cfRule type="containsText" dxfId="30" priority="54" stopIfTrue="1" operator="containsText" text="CRITICO">
      <formula>NOT(ISERROR(SEARCH("CRITICO",R16)))</formula>
    </cfRule>
    <cfRule type="colorScale" priority="55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17">
    <cfRule type="containsText" dxfId="29" priority="48" stopIfTrue="1" operator="containsText" text="NO CRITICO">
      <formula>NOT(ISERROR(SEARCH("NO CRITICO",R17)))</formula>
    </cfRule>
    <cfRule type="containsText" dxfId="28" priority="49" stopIfTrue="1" operator="containsText" text="MODERADO">
      <formula>NOT(ISERROR(SEARCH("MODERADO",R17)))</formula>
    </cfRule>
    <cfRule type="containsText" dxfId="27" priority="50" stopIfTrue="1" operator="containsText" text="CRITICO">
      <formula>NOT(ISERROR(SEARCH("CRITICO",R17)))</formula>
    </cfRule>
    <cfRule type="colorScale" priority="51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18">
    <cfRule type="containsText" dxfId="26" priority="44" stopIfTrue="1" operator="containsText" text="NO CRITICO">
      <formula>NOT(ISERROR(SEARCH("NO CRITICO",R18)))</formula>
    </cfRule>
    <cfRule type="containsText" dxfId="25" priority="45" stopIfTrue="1" operator="containsText" text="MODERADO">
      <formula>NOT(ISERROR(SEARCH("MODERADO",R18)))</formula>
    </cfRule>
    <cfRule type="containsText" dxfId="24" priority="46" stopIfTrue="1" operator="containsText" text="CRITICO">
      <formula>NOT(ISERROR(SEARCH("CRITICO",R18)))</formula>
    </cfRule>
    <cfRule type="colorScale" priority="47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19">
    <cfRule type="containsText" dxfId="23" priority="40" stopIfTrue="1" operator="containsText" text="NO CRITICO">
      <formula>NOT(ISERROR(SEARCH("NO CRITICO",R19)))</formula>
    </cfRule>
    <cfRule type="containsText" dxfId="22" priority="41" stopIfTrue="1" operator="containsText" text="MODERADO">
      <formula>NOT(ISERROR(SEARCH("MODERADO",R19)))</formula>
    </cfRule>
    <cfRule type="containsText" dxfId="21" priority="42" stopIfTrue="1" operator="containsText" text="CRITICO">
      <formula>NOT(ISERROR(SEARCH("CRITICO",R19)))</formula>
    </cfRule>
    <cfRule type="colorScale" priority="43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20">
    <cfRule type="containsText" dxfId="20" priority="36" stopIfTrue="1" operator="containsText" text="NO CRITICO">
      <formula>NOT(ISERROR(SEARCH("NO CRITICO",R20)))</formula>
    </cfRule>
    <cfRule type="containsText" dxfId="19" priority="37" stopIfTrue="1" operator="containsText" text="MODERADO">
      <formula>NOT(ISERROR(SEARCH("MODERADO",R20)))</formula>
    </cfRule>
    <cfRule type="containsText" dxfId="18" priority="38" stopIfTrue="1" operator="containsText" text="CRITICO">
      <formula>NOT(ISERROR(SEARCH("CRITICO",R20)))</formula>
    </cfRule>
    <cfRule type="colorScale" priority="39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21">
    <cfRule type="containsText" dxfId="17" priority="32" stopIfTrue="1" operator="containsText" text="NO CRITICO">
      <formula>NOT(ISERROR(SEARCH("NO CRITICO",R21)))</formula>
    </cfRule>
    <cfRule type="containsText" dxfId="16" priority="33" stopIfTrue="1" operator="containsText" text="MODERADO">
      <formula>NOT(ISERROR(SEARCH("MODERADO",R21)))</formula>
    </cfRule>
    <cfRule type="containsText" dxfId="15" priority="34" stopIfTrue="1" operator="containsText" text="CRITICO">
      <formula>NOT(ISERROR(SEARCH("CRITICO",R21)))</formula>
    </cfRule>
    <cfRule type="colorScale" priority="35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22">
    <cfRule type="containsText" dxfId="14" priority="28" stopIfTrue="1" operator="containsText" text="NO CRITICO">
      <formula>NOT(ISERROR(SEARCH("NO CRITICO",R22)))</formula>
    </cfRule>
    <cfRule type="containsText" dxfId="13" priority="29" stopIfTrue="1" operator="containsText" text="MODERADO">
      <formula>NOT(ISERROR(SEARCH("MODERADO",R22)))</formula>
    </cfRule>
    <cfRule type="containsText" dxfId="12" priority="30" stopIfTrue="1" operator="containsText" text="CRITICO">
      <formula>NOT(ISERROR(SEARCH("CRITICO",R22)))</formula>
    </cfRule>
    <cfRule type="colorScale" priority="31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23">
    <cfRule type="containsText" dxfId="11" priority="24" stopIfTrue="1" operator="containsText" text="NO CRITICO">
      <formula>NOT(ISERROR(SEARCH("NO CRITICO",R23)))</formula>
    </cfRule>
    <cfRule type="containsText" dxfId="10" priority="25" stopIfTrue="1" operator="containsText" text="MODERADO">
      <formula>NOT(ISERROR(SEARCH("MODERADO",R23)))</formula>
    </cfRule>
    <cfRule type="containsText" dxfId="9" priority="26" stopIfTrue="1" operator="containsText" text="CRITICO">
      <formula>NOT(ISERROR(SEARCH("CRITICO",R23)))</formula>
    </cfRule>
    <cfRule type="colorScale" priority="27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26">
    <cfRule type="containsText" dxfId="8" priority="12" stopIfTrue="1" operator="containsText" text="NO CRITICO">
      <formula>NOT(ISERROR(SEARCH("NO CRITICO",R26)))</formula>
    </cfRule>
    <cfRule type="containsText" dxfId="7" priority="13" stopIfTrue="1" operator="containsText" text="MODERADO">
      <formula>NOT(ISERROR(SEARCH("MODERADO",R26)))</formula>
    </cfRule>
    <cfRule type="containsText" dxfId="6" priority="14" stopIfTrue="1" operator="containsText" text="CRITICO">
      <formula>NOT(ISERROR(SEARCH("CRITICO",R26)))</formula>
    </cfRule>
    <cfRule type="colorScale" priority="15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R27">
    <cfRule type="containsText" dxfId="5" priority="8" stopIfTrue="1" operator="containsText" text="NO CRITICO">
      <formula>NOT(ISERROR(SEARCH("NO CRITICO",R27)))</formula>
    </cfRule>
    <cfRule type="containsText" dxfId="4" priority="9" stopIfTrue="1" operator="containsText" text="MODERADO">
      <formula>NOT(ISERROR(SEARCH("MODERADO",R27)))</formula>
    </cfRule>
    <cfRule type="containsText" dxfId="3" priority="10" stopIfTrue="1" operator="containsText" text="CRITICO">
      <formula>NOT(ISERROR(SEARCH("CRITICO",R27)))</formula>
    </cfRule>
    <cfRule type="colorScale" priority="11">
      <colorScale>
        <cfvo type="formula" val="0.0430555555555556"/>
        <cfvo type="formula" val="0.128472222222222"/>
        <cfvo type="formula" val="&quot;&gt;=6&quot;"/>
        <color rgb="FF92D050"/>
        <color rgb="FFFFFF00"/>
        <color rgb="FFFF0000"/>
      </colorScale>
    </cfRule>
  </conditionalFormatting>
  <conditionalFormatting sqref="E14:E17">
    <cfRule type="cellIs" dxfId="2" priority="1" stopIfTrue="1" operator="equal">
      <formula>"ALTO"</formula>
    </cfRule>
    <cfRule type="cellIs" dxfId="1" priority="2" stopIfTrue="1" operator="equal">
      <formula>"MEDIO"</formula>
    </cfRule>
    <cfRule type="cellIs" dxfId="0" priority="3" stopIfTrue="1" operator="equal">
      <formula>"BAJO"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tabSelected="1" topLeftCell="A61" workbookViewId="0">
      <selection activeCell="D69" sqref="D69"/>
    </sheetView>
  </sheetViews>
  <sheetFormatPr baseColWidth="10" defaultRowHeight="15" x14ac:dyDescent="0.25"/>
  <cols>
    <col min="1" max="1" width="4" style="167" customWidth="1"/>
    <col min="2" max="2" width="37.140625" style="26" customWidth="1"/>
    <col min="3" max="3" width="14.28515625" style="26" customWidth="1"/>
    <col min="4" max="4" width="11.42578125" style="26"/>
    <col min="5" max="5" width="49.7109375" style="26" customWidth="1"/>
    <col min="6" max="6" width="12.85546875" style="26" customWidth="1"/>
    <col min="7" max="7" width="13" style="26" customWidth="1"/>
    <col min="8" max="16384" width="11.42578125" style="26"/>
  </cols>
  <sheetData>
    <row r="1" spans="1:7" ht="30" customHeight="1" x14ac:dyDescent="0.25">
      <c r="B1" s="168" t="s">
        <v>23</v>
      </c>
      <c r="C1" s="168" t="s">
        <v>24</v>
      </c>
      <c r="D1" s="168" t="s">
        <v>179</v>
      </c>
      <c r="E1" s="168" t="s">
        <v>26</v>
      </c>
      <c r="F1" s="168" t="s">
        <v>180</v>
      </c>
      <c r="G1" s="169" t="s">
        <v>181</v>
      </c>
    </row>
    <row r="2" spans="1:7" ht="22.5" customHeight="1" x14ac:dyDescent="0.25">
      <c r="A2" s="20">
        <v>1</v>
      </c>
      <c r="B2" s="43" t="s">
        <v>69</v>
      </c>
      <c r="C2" s="17">
        <v>31309771</v>
      </c>
      <c r="D2" s="55">
        <v>43040</v>
      </c>
      <c r="E2" s="17" t="s">
        <v>70</v>
      </c>
      <c r="F2" s="170"/>
      <c r="G2" s="171" t="s">
        <v>182</v>
      </c>
    </row>
    <row r="3" spans="1:7" ht="22.5" customHeight="1" x14ac:dyDescent="0.25">
      <c r="A3" s="20">
        <v>2</v>
      </c>
      <c r="B3" s="17" t="s">
        <v>71</v>
      </c>
      <c r="C3" s="17">
        <v>75078437</v>
      </c>
      <c r="D3" s="55">
        <v>42005</v>
      </c>
      <c r="E3" s="17" t="s">
        <v>72</v>
      </c>
      <c r="F3" s="170"/>
      <c r="G3" s="171" t="s">
        <v>182</v>
      </c>
    </row>
    <row r="4" spans="1:7" ht="22.5" customHeight="1" x14ac:dyDescent="0.25">
      <c r="A4" s="20">
        <v>3</v>
      </c>
      <c r="B4" s="17" t="s">
        <v>73</v>
      </c>
      <c r="C4" s="17">
        <v>80098359</v>
      </c>
      <c r="D4" s="55">
        <v>41913</v>
      </c>
      <c r="E4" s="17" t="s">
        <v>74</v>
      </c>
      <c r="F4" s="170"/>
      <c r="G4" s="171" t="s">
        <v>182</v>
      </c>
    </row>
    <row r="5" spans="1:7" ht="22.5" customHeight="1" x14ac:dyDescent="0.25">
      <c r="A5" s="20">
        <v>4</v>
      </c>
      <c r="B5" s="17" t="s">
        <v>75</v>
      </c>
      <c r="C5" s="17">
        <v>1007907758</v>
      </c>
      <c r="D5" s="55">
        <v>42878</v>
      </c>
      <c r="E5" s="17" t="s">
        <v>76</v>
      </c>
      <c r="F5" s="170"/>
      <c r="G5" s="171" t="s">
        <v>182</v>
      </c>
    </row>
    <row r="6" spans="1:7" ht="22.5" customHeight="1" x14ac:dyDescent="0.25">
      <c r="A6" s="20">
        <v>5</v>
      </c>
      <c r="B6" s="17" t="s">
        <v>77</v>
      </c>
      <c r="C6" s="17">
        <v>1115080516</v>
      </c>
      <c r="D6" s="55">
        <v>42038</v>
      </c>
      <c r="E6" s="17" t="s">
        <v>76</v>
      </c>
      <c r="F6" s="170"/>
      <c r="G6" s="171" t="s">
        <v>182</v>
      </c>
    </row>
    <row r="7" spans="1:7" ht="22.5" customHeight="1" x14ac:dyDescent="0.25">
      <c r="A7" s="20">
        <v>6</v>
      </c>
      <c r="B7" s="17" t="s">
        <v>78</v>
      </c>
      <c r="C7" s="17">
        <v>1073244337</v>
      </c>
      <c r="D7" s="55">
        <v>42567</v>
      </c>
      <c r="E7" s="17" t="s">
        <v>79</v>
      </c>
      <c r="F7" s="170"/>
      <c r="G7" s="171" t="s">
        <v>182</v>
      </c>
    </row>
    <row r="8" spans="1:7" ht="22.5" customHeight="1" x14ac:dyDescent="0.25">
      <c r="A8" s="20">
        <v>7</v>
      </c>
      <c r="B8" s="17" t="s">
        <v>80</v>
      </c>
      <c r="C8" s="17">
        <v>85260215</v>
      </c>
      <c r="D8" s="55">
        <v>42644</v>
      </c>
      <c r="E8" s="17" t="s">
        <v>76</v>
      </c>
      <c r="F8" s="170"/>
      <c r="G8" s="171" t="s">
        <v>182</v>
      </c>
    </row>
    <row r="9" spans="1:7" ht="22.5" customHeight="1" x14ac:dyDescent="0.25">
      <c r="A9" s="20">
        <v>8</v>
      </c>
      <c r="B9" s="17" t="s">
        <v>81</v>
      </c>
      <c r="C9" s="17">
        <v>85260227</v>
      </c>
      <c r="D9" s="55">
        <v>42644</v>
      </c>
      <c r="E9" s="17" t="s">
        <v>76</v>
      </c>
      <c r="F9" s="170"/>
      <c r="G9" s="171" t="s">
        <v>182</v>
      </c>
    </row>
    <row r="10" spans="1:7" ht="22.5" customHeight="1" x14ac:dyDescent="0.25">
      <c r="A10" s="20">
        <v>9</v>
      </c>
      <c r="B10" s="17" t="s">
        <v>82</v>
      </c>
      <c r="C10" s="17">
        <v>30303872</v>
      </c>
      <c r="D10" s="55">
        <v>42381</v>
      </c>
      <c r="E10" s="17" t="s">
        <v>83</v>
      </c>
      <c r="F10" s="170"/>
      <c r="G10" s="171" t="s">
        <v>182</v>
      </c>
    </row>
    <row r="11" spans="1:7" ht="22.5" customHeight="1" x14ac:dyDescent="0.25">
      <c r="A11" s="20">
        <v>10</v>
      </c>
      <c r="B11" s="17" t="s">
        <v>84</v>
      </c>
      <c r="C11" s="17">
        <v>72265964</v>
      </c>
      <c r="D11" s="55">
        <v>42887</v>
      </c>
      <c r="E11" s="17" t="s">
        <v>76</v>
      </c>
      <c r="F11" s="170"/>
      <c r="G11" s="171" t="s">
        <v>182</v>
      </c>
    </row>
    <row r="12" spans="1:7" ht="22.5" customHeight="1" x14ac:dyDescent="0.25">
      <c r="A12" s="20">
        <v>11</v>
      </c>
      <c r="B12" s="17" t="s">
        <v>85</v>
      </c>
      <c r="C12" s="17">
        <v>1023878170</v>
      </c>
      <c r="D12" s="55">
        <v>42430</v>
      </c>
      <c r="E12" s="17" t="s">
        <v>86</v>
      </c>
      <c r="F12" s="170"/>
      <c r="G12" s="171" t="s">
        <v>182</v>
      </c>
    </row>
    <row r="13" spans="1:7" ht="22.5" customHeight="1" x14ac:dyDescent="0.25">
      <c r="A13" s="20">
        <v>12</v>
      </c>
      <c r="B13" s="17" t="s">
        <v>87</v>
      </c>
      <c r="C13" s="17">
        <v>72279317</v>
      </c>
      <c r="D13" s="55">
        <v>42879</v>
      </c>
      <c r="E13" s="17" t="s">
        <v>76</v>
      </c>
      <c r="F13" s="170"/>
      <c r="G13" s="171" t="s">
        <v>182</v>
      </c>
    </row>
    <row r="14" spans="1:7" ht="22.5" customHeight="1" x14ac:dyDescent="0.25">
      <c r="A14" s="20">
        <v>13</v>
      </c>
      <c r="B14" s="17" t="s">
        <v>88</v>
      </c>
      <c r="C14" s="17">
        <v>7918653</v>
      </c>
      <c r="D14" s="55">
        <v>42880</v>
      </c>
      <c r="E14" s="17" t="s">
        <v>76</v>
      </c>
      <c r="F14" s="170"/>
      <c r="G14" s="171" t="s">
        <v>182</v>
      </c>
    </row>
    <row r="15" spans="1:7" ht="22.5" customHeight="1" x14ac:dyDescent="0.25">
      <c r="A15" s="20">
        <v>14</v>
      </c>
      <c r="B15" s="17" t="s">
        <v>89</v>
      </c>
      <c r="C15" s="17">
        <v>1111772290</v>
      </c>
      <c r="D15" s="55">
        <v>42998</v>
      </c>
      <c r="E15" s="17" t="s">
        <v>76</v>
      </c>
      <c r="F15" s="170"/>
      <c r="G15" s="171" t="s">
        <v>182</v>
      </c>
    </row>
    <row r="16" spans="1:7" ht="22.5" customHeight="1" x14ac:dyDescent="0.25">
      <c r="A16" s="20">
        <v>15</v>
      </c>
      <c r="B16" s="17" t="s">
        <v>90</v>
      </c>
      <c r="C16" s="17">
        <v>1019112603</v>
      </c>
      <c r="D16" s="55">
        <v>42879</v>
      </c>
      <c r="E16" s="17" t="s">
        <v>91</v>
      </c>
      <c r="F16" s="170"/>
      <c r="G16" s="171" t="s">
        <v>182</v>
      </c>
    </row>
    <row r="17" spans="1:7" ht="22.5" customHeight="1" x14ac:dyDescent="0.25">
      <c r="A17" s="20">
        <v>16</v>
      </c>
      <c r="B17" s="17" t="s">
        <v>92</v>
      </c>
      <c r="C17" s="17">
        <v>1151963299</v>
      </c>
      <c r="D17" s="55">
        <v>42949</v>
      </c>
      <c r="E17" s="17" t="s">
        <v>93</v>
      </c>
      <c r="F17" s="170"/>
      <c r="G17" s="171" t="s">
        <v>182</v>
      </c>
    </row>
    <row r="18" spans="1:7" ht="22.5" customHeight="1" x14ac:dyDescent="0.25">
      <c r="A18" s="20">
        <v>17</v>
      </c>
      <c r="B18" s="17" t="s">
        <v>94</v>
      </c>
      <c r="C18" s="17">
        <v>80424876</v>
      </c>
      <c r="D18" s="55">
        <v>41814</v>
      </c>
      <c r="E18" s="17" t="s">
        <v>95</v>
      </c>
      <c r="F18" s="170"/>
      <c r="G18" s="171" t="s">
        <v>182</v>
      </c>
    </row>
    <row r="19" spans="1:7" ht="22.5" customHeight="1" x14ac:dyDescent="0.25">
      <c r="A19" s="20">
        <v>18</v>
      </c>
      <c r="B19" s="17" t="s">
        <v>96</v>
      </c>
      <c r="C19" s="17">
        <v>79781507</v>
      </c>
      <c r="D19" s="55">
        <v>42979</v>
      </c>
      <c r="E19" s="17" t="s">
        <v>97</v>
      </c>
      <c r="F19" s="170"/>
      <c r="G19" s="171" t="s">
        <v>182</v>
      </c>
    </row>
    <row r="20" spans="1:7" ht="22.5" customHeight="1" x14ac:dyDescent="0.25">
      <c r="A20" s="20">
        <v>19</v>
      </c>
      <c r="B20" s="17" t="s">
        <v>98</v>
      </c>
      <c r="C20" s="17">
        <v>1065630465</v>
      </c>
      <c r="D20" s="55">
        <v>42877</v>
      </c>
      <c r="E20" s="17" t="s">
        <v>99</v>
      </c>
      <c r="F20" s="170"/>
      <c r="G20" s="171" t="s">
        <v>182</v>
      </c>
    </row>
    <row r="21" spans="1:7" ht="22.5" customHeight="1" x14ac:dyDescent="0.25">
      <c r="A21" s="20">
        <v>20</v>
      </c>
      <c r="B21" s="17" t="s">
        <v>100</v>
      </c>
      <c r="C21" s="17">
        <v>1073130841</v>
      </c>
      <c r="D21" s="55">
        <v>43004</v>
      </c>
      <c r="E21" s="17" t="s">
        <v>76</v>
      </c>
      <c r="F21" s="170"/>
      <c r="G21" s="171" t="s">
        <v>182</v>
      </c>
    </row>
    <row r="22" spans="1:7" ht="22.5" customHeight="1" x14ac:dyDescent="0.25">
      <c r="A22" s="20">
        <v>21</v>
      </c>
      <c r="B22" s="17" t="s">
        <v>101</v>
      </c>
      <c r="C22" s="17">
        <v>52937789</v>
      </c>
      <c r="D22" s="55">
        <v>43004</v>
      </c>
      <c r="E22" s="17" t="s">
        <v>76</v>
      </c>
      <c r="F22" s="170"/>
      <c r="G22" s="171" t="s">
        <v>182</v>
      </c>
    </row>
    <row r="23" spans="1:7" ht="22.5" customHeight="1" x14ac:dyDescent="0.25">
      <c r="A23" s="20">
        <v>22</v>
      </c>
      <c r="B23" s="17" t="s">
        <v>102</v>
      </c>
      <c r="C23" s="17">
        <v>31292250</v>
      </c>
      <c r="D23" s="55">
        <v>42036</v>
      </c>
      <c r="E23" s="17" t="s">
        <v>103</v>
      </c>
      <c r="F23" s="170"/>
      <c r="G23" s="171" t="s">
        <v>182</v>
      </c>
    </row>
    <row r="24" spans="1:7" ht="22.5" customHeight="1" x14ac:dyDescent="0.25">
      <c r="A24" s="20">
        <v>23</v>
      </c>
      <c r="B24" s="17" t="s">
        <v>66</v>
      </c>
      <c r="C24" s="17">
        <v>1112470554</v>
      </c>
      <c r="D24" s="55">
        <v>42877</v>
      </c>
      <c r="E24" s="17" t="s">
        <v>104</v>
      </c>
      <c r="F24" s="170"/>
      <c r="G24" s="171" t="s">
        <v>182</v>
      </c>
    </row>
    <row r="25" spans="1:7" ht="22.5" customHeight="1" x14ac:dyDescent="0.25">
      <c r="A25" s="20">
        <v>24</v>
      </c>
      <c r="B25" s="17" t="s">
        <v>105</v>
      </c>
      <c r="C25" s="17">
        <v>1120569142</v>
      </c>
      <c r="D25" s="55">
        <v>42879</v>
      </c>
      <c r="E25" s="17" t="s">
        <v>104</v>
      </c>
      <c r="F25" s="170"/>
      <c r="G25" s="171" t="s">
        <v>182</v>
      </c>
    </row>
    <row r="26" spans="1:7" ht="22.5" customHeight="1" x14ac:dyDescent="0.25">
      <c r="A26" s="20">
        <v>25</v>
      </c>
      <c r="B26" s="17" t="s">
        <v>106</v>
      </c>
      <c r="C26" s="17">
        <v>10271208</v>
      </c>
      <c r="D26" s="55">
        <v>42878</v>
      </c>
      <c r="E26" s="17" t="s">
        <v>76</v>
      </c>
      <c r="F26" s="170"/>
      <c r="G26" s="171" t="s">
        <v>182</v>
      </c>
    </row>
    <row r="27" spans="1:7" ht="22.5" customHeight="1" x14ac:dyDescent="0.25">
      <c r="A27" s="20">
        <v>26</v>
      </c>
      <c r="B27" s="17" t="s">
        <v>107</v>
      </c>
      <c r="C27" s="17">
        <v>75099154</v>
      </c>
      <c r="D27" s="55">
        <v>43003</v>
      </c>
      <c r="E27" s="17" t="s">
        <v>76</v>
      </c>
      <c r="F27" s="170"/>
      <c r="G27" s="171" t="s">
        <v>182</v>
      </c>
    </row>
    <row r="28" spans="1:7" ht="22.5" customHeight="1" x14ac:dyDescent="0.25">
      <c r="A28" s="20">
        <v>27</v>
      </c>
      <c r="B28" s="17" t="s">
        <v>108</v>
      </c>
      <c r="C28" s="17">
        <v>1072646745</v>
      </c>
      <c r="D28" s="55">
        <v>42107</v>
      </c>
      <c r="E28" s="17" t="s">
        <v>109</v>
      </c>
      <c r="F28" s="170"/>
      <c r="G28" s="171" t="s">
        <v>182</v>
      </c>
    </row>
    <row r="29" spans="1:7" ht="22.5" customHeight="1" x14ac:dyDescent="0.25">
      <c r="A29" s="20">
        <v>28</v>
      </c>
      <c r="B29" s="17" t="s">
        <v>110</v>
      </c>
      <c r="C29" s="17">
        <v>1088328651</v>
      </c>
      <c r="D29" s="55">
        <v>42877</v>
      </c>
      <c r="E29" s="17" t="s">
        <v>99</v>
      </c>
      <c r="F29" s="170"/>
      <c r="G29" s="171" t="s">
        <v>182</v>
      </c>
    </row>
    <row r="30" spans="1:7" ht="22.5" customHeight="1" x14ac:dyDescent="0.25">
      <c r="A30" s="20">
        <v>29</v>
      </c>
      <c r="B30" s="17" t="s">
        <v>111</v>
      </c>
      <c r="C30" s="17">
        <v>1047402474</v>
      </c>
      <c r="D30" s="55">
        <v>42880</v>
      </c>
      <c r="E30" s="17" t="s">
        <v>76</v>
      </c>
      <c r="F30" s="170"/>
      <c r="G30" s="171" t="s">
        <v>182</v>
      </c>
    </row>
    <row r="31" spans="1:7" ht="22.5" customHeight="1" x14ac:dyDescent="0.25">
      <c r="A31" s="20">
        <v>30</v>
      </c>
      <c r="B31" s="17" t="s">
        <v>112</v>
      </c>
      <c r="C31" s="17">
        <v>79798576</v>
      </c>
      <c r="D31" s="55">
        <v>43027</v>
      </c>
      <c r="E31" s="17" t="s">
        <v>76</v>
      </c>
      <c r="F31" s="170"/>
      <c r="G31" s="171" t="s">
        <v>182</v>
      </c>
    </row>
    <row r="32" spans="1:7" ht="22.5" customHeight="1" x14ac:dyDescent="0.25">
      <c r="A32" s="20">
        <v>31</v>
      </c>
      <c r="B32" s="17" t="s">
        <v>113</v>
      </c>
      <c r="C32" s="17">
        <v>7702316</v>
      </c>
      <c r="D32" s="55">
        <v>42219</v>
      </c>
      <c r="E32" s="17" t="s">
        <v>114</v>
      </c>
      <c r="F32" s="170"/>
      <c r="G32" s="171" t="s">
        <v>182</v>
      </c>
    </row>
    <row r="33" spans="1:9" ht="22.5" customHeight="1" x14ac:dyDescent="0.25">
      <c r="A33" s="20">
        <v>32</v>
      </c>
      <c r="B33" s="17" t="s">
        <v>115</v>
      </c>
      <c r="C33" s="17">
        <v>12139917</v>
      </c>
      <c r="D33" s="55">
        <v>42217</v>
      </c>
      <c r="E33" s="17" t="s">
        <v>116</v>
      </c>
      <c r="F33" s="170"/>
      <c r="G33" s="171" t="s">
        <v>182</v>
      </c>
    </row>
    <row r="34" spans="1:9" ht="22.5" customHeight="1" x14ac:dyDescent="0.25">
      <c r="A34" s="20">
        <v>33</v>
      </c>
      <c r="B34" s="17" t="s">
        <v>117</v>
      </c>
      <c r="C34" s="17">
        <v>1023915671</v>
      </c>
      <c r="D34" s="55">
        <v>43004</v>
      </c>
      <c r="E34" s="17" t="s">
        <v>99</v>
      </c>
      <c r="F34" s="170"/>
      <c r="G34" s="171" t="s">
        <v>182</v>
      </c>
    </row>
    <row r="35" spans="1:9" ht="22.5" customHeight="1" x14ac:dyDescent="0.25">
      <c r="A35" s="20">
        <v>34</v>
      </c>
      <c r="B35" s="17" t="s">
        <v>118</v>
      </c>
      <c r="C35" s="17">
        <v>14470163</v>
      </c>
      <c r="D35" s="55">
        <v>42877</v>
      </c>
      <c r="E35" s="17" t="s">
        <v>104</v>
      </c>
      <c r="F35" s="170"/>
      <c r="G35" s="171" t="s">
        <v>182</v>
      </c>
    </row>
    <row r="36" spans="1:9" ht="22.5" customHeight="1" x14ac:dyDescent="0.25">
      <c r="A36" s="20">
        <v>35</v>
      </c>
      <c r="B36" s="17" t="s">
        <v>119</v>
      </c>
      <c r="C36" s="17">
        <v>94311709</v>
      </c>
      <c r="D36" s="55">
        <v>42878</v>
      </c>
      <c r="E36" s="17" t="s">
        <v>76</v>
      </c>
      <c r="F36" s="170"/>
      <c r="G36" s="171" t="s">
        <v>182</v>
      </c>
    </row>
    <row r="37" spans="1:9" ht="22.5" customHeight="1" x14ac:dyDescent="0.25">
      <c r="A37" s="20">
        <v>36</v>
      </c>
      <c r="B37" s="17" t="s">
        <v>120</v>
      </c>
      <c r="C37" s="17">
        <v>94504880</v>
      </c>
      <c r="D37" s="55">
        <v>41640</v>
      </c>
      <c r="E37" s="17" t="s">
        <v>121</v>
      </c>
      <c r="F37" s="170"/>
      <c r="G37" s="171" t="s">
        <v>182</v>
      </c>
    </row>
    <row r="38" spans="1:9" ht="22.5" customHeight="1" x14ac:dyDescent="0.25">
      <c r="A38" s="20">
        <v>37</v>
      </c>
      <c r="B38" s="17" t="s">
        <v>122</v>
      </c>
      <c r="C38" s="17">
        <v>1112226464</v>
      </c>
      <c r="D38" s="55">
        <v>42736</v>
      </c>
      <c r="E38" s="17" t="s">
        <v>114</v>
      </c>
      <c r="F38" s="172"/>
      <c r="G38" s="171" t="s">
        <v>182</v>
      </c>
    </row>
    <row r="39" spans="1:9" ht="22.5" customHeight="1" x14ac:dyDescent="0.25">
      <c r="A39" s="20">
        <v>38</v>
      </c>
      <c r="B39" s="17" t="s">
        <v>123</v>
      </c>
      <c r="C39" s="17">
        <v>1151196587</v>
      </c>
      <c r="D39" s="55">
        <v>42878</v>
      </c>
      <c r="E39" s="17" t="s">
        <v>76</v>
      </c>
      <c r="F39" s="172"/>
      <c r="G39" s="171" t="s">
        <v>182</v>
      </c>
    </row>
    <row r="40" spans="1:9" ht="22.5" customHeight="1" x14ac:dyDescent="0.25">
      <c r="A40" s="20">
        <v>39</v>
      </c>
      <c r="B40" s="17" t="s">
        <v>124</v>
      </c>
      <c r="C40" s="17">
        <v>1014273869</v>
      </c>
      <c r="D40" s="55">
        <v>43010</v>
      </c>
      <c r="E40" s="17" t="s">
        <v>99</v>
      </c>
      <c r="F40" s="172"/>
      <c r="G40" s="171" t="s">
        <v>182</v>
      </c>
      <c r="I40" s="25"/>
    </row>
    <row r="41" spans="1:9" ht="22.5" customHeight="1" x14ac:dyDescent="0.25">
      <c r="A41" s="20">
        <v>40</v>
      </c>
      <c r="B41" s="17" t="s">
        <v>125</v>
      </c>
      <c r="C41" s="17">
        <v>1143932344</v>
      </c>
      <c r="D41" s="55">
        <v>42877</v>
      </c>
      <c r="E41" s="17" t="s">
        <v>76</v>
      </c>
      <c r="F41" s="172"/>
      <c r="G41" s="171" t="s">
        <v>182</v>
      </c>
    </row>
    <row r="42" spans="1:9" ht="22.5" customHeight="1" x14ac:dyDescent="0.25">
      <c r="A42" s="20">
        <v>41</v>
      </c>
      <c r="B42" s="17" t="s">
        <v>126</v>
      </c>
      <c r="C42" s="17">
        <v>1192922353</v>
      </c>
      <c r="D42" s="55">
        <v>42998</v>
      </c>
      <c r="E42" s="17" t="s">
        <v>76</v>
      </c>
      <c r="F42" s="170"/>
      <c r="G42" s="171" t="s">
        <v>182</v>
      </c>
    </row>
    <row r="43" spans="1:9" ht="22.5" customHeight="1" x14ac:dyDescent="0.25">
      <c r="A43" s="20">
        <v>42</v>
      </c>
      <c r="B43" s="17" t="s">
        <v>127</v>
      </c>
      <c r="C43" s="17">
        <v>94282061</v>
      </c>
      <c r="D43" s="55">
        <v>41961</v>
      </c>
      <c r="E43" s="17" t="s">
        <v>128</v>
      </c>
      <c r="F43" s="170"/>
      <c r="G43" s="171" t="s">
        <v>182</v>
      </c>
    </row>
    <row r="44" spans="1:9" ht="22.5" customHeight="1" x14ac:dyDescent="0.25">
      <c r="A44" s="20">
        <v>43</v>
      </c>
      <c r="B44" s="17" t="s">
        <v>129</v>
      </c>
      <c r="C44" s="17">
        <v>14679785</v>
      </c>
      <c r="D44" s="55">
        <v>43003</v>
      </c>
      <c r="E44" s="17" t="s">
        <v>76</v>
      </c>
      <c r="F44" s="170"/>
      <c r="G44" s="171" t="s">
        <v>182</v>
      </c>
    </row>
    <row r="45" spans="1:9" ht="22.5" customHeight="1" x14ac:dyDescent="0.25">
      <c r="A45" s="20">
        <v>44</v>
      </c>
      <c r="B45" s="17" t="s">
        <v>130</v>
      </c>
      <c r="C45" s="17">
        <v>52955599</v>
      </c>
      <c r="D45" s="55">
        <v>42009</v>
      </c>
      <c r="E45" s="17" t="s">
        <v>131</v>
      </c>
      <c r="F45" s="172"/>
      <c r="G45" s="171" t="s">
        <v>182</v>
      </c>
    </row>
    <row r="46" spans="1:9" ht="22.5" customHeight="1" x14ac:dyDescent="0.25">
      <c r="A46" s="20">
        <v>45</v>
      </c>
      <c r="B46" s="17" t="s">
        <v>132</v>
      </c>
      <c r="C46" s="17">
        <v>79849541</v>
      </c>
      <c r="D46" s="55">
        <v>42879</v>
      </c>
      <c r="E46" s="17" t="s">
        <v>104</v>
      </c>
      <c r="F46" s="170"/>
      <c r="G46" s="171" t="s">
        <v>182</v>
      </c>
    </row>
    <row r="47" spans="1:9" ht="22.5" customHeight="1" x14ac:dyDescent="0.25">
      <c r="A47" s="20">
        <v>46</v>
      </c>
      <c r="B47" s="24" t="s">
        <v>133</v>
      </c>
      <c r="C47" s="17">
        <v>1040740642</v>
      </c>
      <c r="D47" s="55">
        <v>42879</v>
      </c>
      <c r="E47" s="17" t="s">
        <v>76</v>
      </c>
      <c r="F47" s="170"/>
      <c r="G47" s="171" t="s">
        <v>182</v>
      </c>
    </row>
    <row r="48" spans="1:9" ht="22.5" customHeight="1" x14ac:dyDescent="0.25">
      <c r="A48" s="20">
        <v>47</v>
      </c>
      <c r="B48" s="17" t="s">
        <v>134</v>
      </c>
      <c r="C48" s="17">
        <v>94495299</v>
      </c>
      <c r="D48" s="55">
        <v>42258</v>
      </c>
      <c r="E48" s="17" t="s">
        <v>76</v>
      </c>
      <c r="F48" s="170"/>
      <c r="G48" s="171" t="s">
        <v>182</v>
      </c>
    </row>
    <row r="49" spans="1:9" ht="22.5" customHeight="1" x14ac:dyDescent="0.25">
      <c r="A49" s="20">
        <v>48</v>
      </c>
      <c r="B49" s="17" t="s">
        <v>135</v>
      </c>
      <c r="C49" s="17">
        <v>1144185595</v>
      </c>
      <c r="D49" s="55">
        <v>42879</v>
      </c>
      <c r="E49" s="17" t="s">
        <v>76</v>
      </c>
      <c r="F49" s="170"/>
      <c r="G49" s="171" t="s">
        <v>182</v>
      </c>
    </row>
    <row r="50" spans="1:9" ht="22.5" customHeight="1" x14ac:dyDescent="0.25">
      <c r="A50" s="20">
        <v>49</v>
      </c>
      <c r="B50" s="17" t="s">
        <v>136</v>
      </c>
      <c r="C50" s="17">
        <v>1012379600</v>
      </c>
      <c r="D50" s="55">
        <v>42879</v>
      </c>
      <c r="E50" s="17" t="s">
        <v>99</v>
      </c>
      <c r="F50" s="170"/>
      <c r="G50" s="171" t="s">
        <v>182</v>
      </c>
    </row>
    <row r="51" spans="1:9" ht="22.5" customHeight="1" x14ac:dyDescent="0.25">
      <c r="A51" s="20">
        <v>50</v>
      </c>
      <c r="B51" s="17" t="s">
        <v>137</v>
      </c>
      <c r="C51" s="17">
        <v>1111782566</v>
      </c>
      <c r="D51" s="55">
        <v>42998</v>
      </c>
      <c r="E51" s="17" t="s">
        <v>76</v>
      </c>
      <c r="F51" s="170"/>
      <c r="G51" s="171" t="s">
        <v>182</v>
      </c>
    </row>
    <row r="52" spans="1:9" ht="22.5" customHeight="1" x14ac:dyDescent="0.25">
      <c r="A52" s="20">
        <v>51</v>
      </c>
      <c r="B52" s="17" t="s">
        <v>138</v>
      </c>
      <c r="C52" s="17">
        <v>74186448</v>
      </c>
      <c r="D52" s="55">
        <v>42878</v>
      </c>
      <c r="E52" s="17" t="s">
        <v>76</v>
      </c>
      <c r="F52" s="170"/>
      <c r="G52" s="171" t="s">
        <v>182</v>
      </c>
    </row>
    <row r="53" spans="1:9" ht="22.5" customHeight="1" x14ac:dyDescent="0.25">
      <c r="A53" s="20">
        <v>52</v>
      </c>
      <c r="B53" s="17" t="s">
        <v>139</v>
      </c>
      <c r="C53" s="17">
        <v>1130634486</v>
      </c>
      <c r="D53" s="55">
        <v>42038</v>
      </c>
      <c r="E53" s="17" t="s">
        <v>76</v>
      </c>
      <c r="F53" s="170"/>
      <c r="G53" s="171" t="s">
        <v>182</v>
      </c>
    </row>
    <row r="54" spans="1:9" ht="22.5" customHeight="1" x14ac:dyDescent="0.25">
      <c r="A54" s="20">
        <v>53</v>
      </c>
      <c r="B54" s="17" t="s">
        <v>140</v>
      </c>
      <c r="C54" s="17">
        <v>94479384</v>
      </c>
      <c r="D54" s="55">
        <v>42877</v>
      </c>
      <c r="E54" s="17" t="s">
        <v>76</v>
      </c>
      <c r="F54" s="170"/>
      <c r="G54" s="171" t="s">
        <v>182</v>
      </c>
    </row>
    <row r="55" spans="1:9" ht="22.5" customHeight="1" x14ac:dyDescent="0.25">
      <c r="A55" s="20">
        <v>54</v>
      </c>
      <c r="B55" s="17" t="s">
        <v>141</v>
      </c>
      <c r="C55" s="17">
        <v>1088317754</v>
      </c>
      <c r="D55" s="55">
        <v>42877</v>
      </c>
      <c r="E55" s="17" t="s">
        <v>104</v>
      </c>
      <c r="F55" s="172"/>
      <c r="G55" s="171" t="s">
        <v>182</v>
      </c>
    </row>
    <row r="56" spans="1:9" ht="22.5" customHeight="1" x14ac:dyDescent="0.25">
      <c r="A56" s="20">
        <v>55</v>
      </c>
      <c r="B56" s="17" t="s">
        <v>142</v>
      </c>
      <c r="C56" s="17">
        <v>91458605</v>
      </c>
      <c r="D56" s="55">
        <v>42879</v>
      </c>
      <c r="E56" s="17" t="s">
        <v>104</v>
      </c>
      <c r="F56" s="170"/>
      <c r="G56" s="171" t="s">
        <v>182</v>
      </c>
    </row>
    <row r="57" spans="1:9" ht="22.5" customHeight="1" x14ac:dyDescent="0.25">
      <c r="A57" s="20">
        <v>56</v>
      </c>
      <c r="B57" s="17" t="s">
        <v>143</v>
      </c>
      <c r="C57" s="17">
        <v>91458832</v>
      </c>
      <c r="D57" s="55">
        <v>43004</v>
      </c>
      <c r="E57" s="17" t="s">
        <v>104</v>
      </c>
      <c r="F57" s="170"/>
      <c r="G57" s="171" t="s">
        <v>182</v>
      </c>
    </row>
    <row r="58" spans="1:9" ht="22.5" customHeight="1" x14ac:dyDescent="0.25">
      <c r="A58" s="20">
        <v>57</v>
      </c>
      <c r="B58" s="17" t="s">
        <v>144</v>
      </c>
      <c r="C58" s="17">
        <v>79602670</v>
      </c>
      <c r="D58" s="55">
        <v>42879</v>
      </c>
      <c r="E58" s="17" t="s">
        <v>76</v>
      </c>
      <c r="F58" s="170"/>
      <c r="G58" s="171" t="s">
        <v>182</v>
      </c>
    </row>
    <row r="59" spans="1:9" ht="22.5" customHeight="1" x14ac:dyDescent="0.25">
      <c r="A59" s="20">
        <v>58</v>
      </c>
      <c r="B59" s="17" t="s">
        <v>145</v>
      </c>
      <c r="C59" s="17">
        <v>1012363901</v>
      </c>
      <c r="D59" s="55">
        <v>43040</v>
      </c>
      <c r="E59" s="17" t="s">
        <v>104</v>
      </c>
      <c r="F59" s="170"/>
      <c r="G59" s="171" t="s">
        <v>182</v>
      </c>
    </row>
    <row r="60" spans="1:9" ht="22.5" customHeight="1" x14ac:dyDescent="0.25">
      <c r="A60" s="20">
        <v>59</v>
      </c>
      <c r="B60" s="17" t="s">
        <v>146</v>
      </c>
      <c r="C60" s="17">
        <v>80281921</v>
      </c>
      <c r="D60" s="55">
        <v>42879</v>
      </c>
      <c r="E60" s="17" t="s">
        <v>104</v>
      </c>
      <c r="F60" s="170"/>
      <c r="G60" s="171" t="s">
        <v>182</v>
      </c>
    </row>
    <row r="61" spans="1:9" ht="22.5" customHeight="1" x14ac:dyDescent="0.25">
      <c r="A61" s="20">
        <v>60</v>
      </c>
      <c r="B61" s="17" t="s">
        <v>147</v>
      </c>
      <c r="C61" s="17">
        <v>1106482451</v>
      </c>
      <c r="D61" s="55">
        <v>42880</v>
      </c>
      <c r="E61" s="17" t="s">
        <v>76</v>
      </c>
      <c r="F61" s="170"/>
      <c r="G61" s="171" t="s">
        <v>182</v>
      </c>
    </row>
    <row r="62" spans="1:9" ht="22.5" customHeight="1" x14ac:dyDescent="0.25">
      <c r="A62" s="20">
        <v>61</v>
      </c>
      <c r="B62" s="17" t="s">
        <v>148</v>
      </c>
      <c r="C62" s="17">
        <v>31570155</v>
      </c>
      <c r="D62" s="55">
        <v>42262</v>
      </c>
      <c r="E62" s="17" t="s">
        <v>149</v>
      </c>
      <c r="F62" s="170"/>
      <c r="G62" s="171" t="s">
        <v>182</v>
      </c>
      <c r="I62" s="25"/>
    </row>
    <row r="63" spans="1:9" ht="22.5" customHeight="1" x14ac:dyDescent="0.25">
      <c r="A63" s="20">
        <v>62</v>
      </c>
      <c r="B63" s="17" t="s">
        <v>150</v>
      </c>
      <c r="C63" s="17">
        <v>74325325</v>
      </c>
      <c r="D63" s="55">
        <v>42879</v>
      </c>
      <c r="E63" s="17" t="s">
        <v>76</v>
      </c>
      <c r="F63" s="170"/>
      <c r="G63" s="171" t="s">
        <v>182</v>
      </c>
    </row>
    <row r="64" spans="1:9" ht="22.5" customHeight="1" x14ac:dyDescent="0.25">
      <c r="A64" s="20">
        <v>63</v>
      </c>
      <c r="B64" s="17" t="s">
        <v>151</v>
      </c>
      <c r="C64" s="17">
        <v>91456246</v>
      </c>
      <c r="D64" s="55">
        <v>42879</v>
      </c>
      <c r="E64" s="17" t="s">
        <v>104</v>
      </c>
      <c r="F64" s="170"/>
      <c r="G64" s="171" t="s">
        <v>182</v>
      </c>
    </row>
    <row r="65" spans="1:7" ht="22.5" customHeight="1" x14ac:dyDescent="0.25">
      <c r="A65" s="20">
        <v>64</v>
      </c>
      <c r="B65" s="17" t="s">
        <v>152</v>
      </c>
      <c r="C65" s="17">
        <v>1111814821</v>
      </c>
      <c r="D65" s="55">
        <v>42998</v>
      </c>
      <c r="E65" s="17" t="s">
        <v>76</v>
      </c>
      <c r="F65" s="170"/>
      <c r="G65" s="171" t="s">
        <v>182</v>
      </c>
    </row>
    <row r="66" spans="1:7" ht="22.5" customHeight="1" x14ac:dyDescent="0.25">
      <c r="A66" s="20">
        <v>65</v>
      </c>
      <c r="B66" s="17" t="s">
        <v>153</v>
      </c>
      <c r="C66" s="17">
        <v>31712083</v>
      </c>
      <c r="D66" s="55">
        <v>42716</v>
      </c>
      <c r="E66" s="17" t="s">
        <v>154</v>
      </c>
      <c r="F66" s="172"/>
      <c r="G66" s="171" t="s">
        <v>182</v>
      </c>
    </row>
    <row r="67" spans="1:7" ht="15" customHeight="1" x14ac:dyDescent="0.25">
      <c r="A67" s="20">
        <v>66</v>
      </c>
      <c r="B67" s="17" t="s">
        <v>155</v>
      </c>
      <c r="C67" s="17">
        <v>6321271</v>
      </c>
      <c r="D67" s="55">
        <v>42877</v>
      </c>
      <c r="E67" s="17" t="s">
        <v>76</v>
      </c>
      <c r="G67" s="171" t="s">
        <v>182</v>
      </c>
    </row>
    <row r="68" spans="1:7" ht="15" customHeight="1" x14ac:dyDescent="0.25">
      <c r="A68" s="20">
        <v>67</v>
      </c>
      <c r="B68" s="17" t="s">
        <v>156</v>
      </c>
      <c r="C68" s="17">
        <v>1014289658</v>
      </c>
      <c r="D68" s="55">
        <v>42941</v>
      </c>
      <c r="E68" s="17" t="s">
        <v>157</v>
      </c>
      <c r="G68" s="171" t="s">
        <v>182</v>
      </c>
    </row>
    <row r="69" spans="1:7" ht="15" customHeight="1" x14ac:dyDescent="0.25">
      <c r="A69" s="20">
        <v>68</v>
      </c>
      <c r="B69" s="17" t="s">
        <v>158</v>
      </c>
      <c r="C69" s="17">
        <v>1111774851</v>
      </c>
      <c r="D69" s="55">
        <v>42878</v>
      </c>
      <c r="E69" s="17" t="s">
        <v>86</v>
      </c>
      <c r="G69" s="171" t="s">
        <v>182</v>
      </c>
    </row>
    <row r="70" spans="1:7" ht="15" customHeight="1" x14ac:dyDescent="0.25">
      <c r="A70" s="20">
        <v>69</v>
      </c>
      <c r="B70" s="23" t="s">
        <v>185</v>
      </c>
      <c r="C70" s="23">
        <v>1130645242</v>
      </c>
      <c r="D70" s="55">
        <v>43063</v>
      </c>
      <c r="E70" s="17" t="s">
        <v>76</v>
      </c>
      <c r="G70" s="171" t="s">
        <v>182</v>
      </c>
    </row>
    <row r="71" spans="1:7" ht="15" customHeight="1" x14ac:dyDescent="0.25">
      <c r="A71" s="20">
        <v>70</v>
      </c>
      <c r="B71" s="23" t="s">
        <v>186</v>
      </c>
      <c r="C71" s="23">
        <v>1151958585</v>
      </c>
      <c r="D71" s="55">
        <v>43073</v>
      </c>
      <c r="E71" s="56" t="s">
        <v>187</v>
      </c>
      <c r="G71" s="171" t="s">
        <v>182</v>
      </c>
    </row>
    <row r="72" spans="1:7" ht="15" customHeight="1" x14ac:dyDescent="0.25">
      <c r="A72" s="20">
        <v>71</v>
      </c>
      <c r="B72" s="23" t="s">
        <v>188</v>
      </c>
      <c r="C72" s="23">
        <v>29510854</v>
      </c>
      <c r="D72" s="55">
        <v>43067</v>
      </c>
      <c r="E72" s="17" t="s">
        <v>104</v>
      </c>
      <c r="G72" s="171" t="s">
        <v>182</v>
      </c>
    </row>
    <row r="73" spans="1:7" ht="15" customHeight="1" x14ac:dyDescent="0.25">
      <c r="A73" s="20">
        <v>72</v>
      </c>
      <c r="B73" s="173" t="s">
        <v>191</v>
      </c>
      <c r="C73" s="174">
        <v>1111745880</v>
      </c>
      <c r="D73" s="175">
        <v>42314</v>
      </c>
      <c r="E73" s="173" t="s">
        <v>191</v>
      </c>
      <c r="G73" s="50" t="s">
        <v>192</v>
      </c>
    </row>
    <row r="74" spans="1:7" ht="15" customHeight="1" x14ac:dyDescent="0.25">
      <c r="A74" s="20">
        <v>73</v>
      </c>
      <c r="B74" s="24" t="s">
        <v>189</v>
      </c>
      <c r="C74" s="24">
        <v>1023889150</v>
      </c>
      <c r="D74" s="166">
        <v>42310</v>
      </c>
      <c r="E74" s="24" t="s">
        <v>189</v>
      </c>
      <c r="G74" s="51" t="s">
        <v>193</v>
      </c>
    </row>
    <row r="75" spans="1:7" ht="15" customHeight="1" x14ac:dyDescent="0.25">
      <c r="A75" s="26"/>
    </row>
    <row r="76" spans="1:7" ht="15" customHeight="1" x14ac:dyDescent="0.25">
      <c r="A76" s="26"/>
    </row>
    <row r="77" spans="1:7" ht="15" customHeight="1" x14ac:dyDescent="0.25">
      <c r="A77" s="26"/>
    </row>
    <row r="78" spans="1:7" ht="15" customHeight="1" x14ac:dyDescent="0.25">
      <c r="A78" s="26"/>
    </row>
    <row r="79" spans="1:7" ht="15" customHeight="1" x14ac:dyDescent="0.25">
      <c r="A79" s="26"/>
    </row>
    <row r="80" spans="1:7" ht="15" customHeight="1" x14ac:dyDescent="0.25">
      <c r="A80" s="26"/>
    </row>
    <row r="81" spans="1:6" ht="15" customHeight="1" x14ac:dyDescent="0.25">
      <c r="A81" s="26"/>
    </row>
    <row r="82" spans="1:6" ht="15" customHeight="1" x14ac:dyDescent="0.25">
      <c r="A82" s="26"/>
    </row>
    <row r="83" spans="1:6" ht="15" customHeight="1" x14ac:dyDescent="0.25">
      <c r="A83" s="26"/>
    </row>
    <row r="84" spans="1:6" ht="15" customHeight="1" x14ac:dyDescent="0.25">
      <c r="A84" s="26"/>
    </row>
    <row r="85" spans="1:6" ht="15" customHeight="1" x14ac:dyDescent="0.25">
      <c r="A85" s="26"/>
    </row>
    <row r="86" spans="1:6" ht="15" customHeight="1" x14ac:dyDescent="0.25">
      <c r="A86" s="26"/>
    </row>
    <row r="87" spans="1:6" ht="15" customHeight="1" x14ac:dyDescent="0.25">
      <c r="A87" s="26"/>
    </row>
    <row r="88" spans="1:6" ht="15" customHeight="1" x14ac:dyDescent="0.25">
      <c r="A88" s="26"/>
    </row>
    <row r="89" spans="1:6" ht="15" customHeight="1" x14ac:dyDescent="0.25">
      <c r="A89" s="26"/>
    </row>
    <row r="90" spans="1:6" ht="15" customHeight="1" x14ac:dyDescent="0.25">
      <c r="A90" s="26"/>
    </row>
    <row r="91" spans="1:6" x14ac:dyDescent="0.25">
      <c r="E91" s="4"/>
      <c r="F9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MATRIX  CARGOS CRITICOS  2018</vt:lpstr>
      <vt:lpstr>PRO VISITAS 2018</vt:lpstr>
      <vt:lpstr>matriz organizacional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Yurani Y.J. Trujillo</dc:creator>
  <cp:lastModifiedBy>Yurani Y.J. Trujillo</cp:lastModifiedBy>
  <cp:lastPrinted>2017-12-14T14:49:58Z</cp:lastPrinted>
  <dcterms:created xsi:type="dcterms:W3CDTF">2017-12-14T14:20:01Z</dcterms:created>
  <dcterms:modified xsi:type="dcterms:W3CDTF">2017-12-14T19:14:40Z</dcterms:modified>
</cp:coreProperties>
</file>