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larkson\Documents\COMERCIAL\"/>
    </mc:Choice>
  </mc:AlternateContent>
  <bookViews>
    <workbookView xWindow="0" yWindow="0" windowWidth="20490" windowHeight="7755" tabRatio="500"/>
  </bookViews>
  <sheets>
    <sheet name="Matriz" sheetId="2" r:id="rId1"/>
    <sheet name="Metodologia" sheetId="3" r:id="rId2"/>
  </sheets>
  <definedNames>
    <definedName name="_xlnm._FilterDatabase" localSheetId="0" hidden="1">Matriz!$A$10:$V$15</definedName>
    <definedName name="Administrativo">#REF!</definedName>
    <definedName name="Com_Ext" comment="Administrativo">#REF!</definedName>
  </definedNames>
  <calcPr calcId="152511"/>
</workbook>
</file>

<file path=xl/calcChain.xml><?xml version="1.0" encoding="utf-8"?>
<calcChain xmlns="http://schemas.openxmlformats.org/spreadsheetml/2006/main">
  <c r="J11" i="2" l="1"/>
  <c r="J12" i="2" l="1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L12" i="2" l="1"/>
  <c r="M12" i="2"/>
  <c r="N12" i="2"/>
  <c r="O12" i="2"/>
  <c r="P12" i="2"/>
  <c r="Q12" i="2"/>
  <c r="R12" i="2"/>
  <c r="S12" i="2"/>
  <c r="T12" i="2"/>
  <c r="U12" i="2"/>
  <c r="J10" i="2"/>
  <c r="V12" i="2" l="1"/>
</calcChain>
</file>

<file path=xl/comments1.xml><?xml version="1.0" encoding="utf-8"?>
<comments xmlns="http://schemas.openxmlformats.org/spreadsheetml/2006/main">
  <authors>
    <author>Carlos Farfan</author>
  </authors>
  <commentList>
    <comment ref="E9" authorId="0" shapeId="0">
      <text>
        <r>
          <rPr>
            <b/>
            <sz val="9"/>
            <color indexed="81"/>
            <rFont val="Calibri"/>
            <family val="2"/>
          </rPr>
          <t>1. Mas de 5 años
2. 4 a 5 años
3. 3 a 4 años
4. 1 a 2 años 
5. Menor a 1 año</t>
        </r>
      </text>
    </comment>
    <comment ref="F9" authorId="0" shapeId="0">
      <text>
        <r>
          <rPr>
            <b/>
            <sz val="9"/>
            <color indexed="81"/>
            <rFont val="Calibri"/>
            <family val="2"/>
          </rPr>
          <t xml:space="preserve">1, Granel Alimenticio
2, Carbon
3. Carga General
4, Granel No Comestible
5, Liquidos
</t>
        </r>
      </text>
    </comment>
    <comment ref="G9" authorId="0" shapeId="0">
      <text>
        <r>
          <rPr>
            <sz val="9"/>
            <color indexed="81"/>
            <rFont val="Calibri"/>
            <family val="2"/>
          </rPr>
          <t xml:space="preserve">1. 0-30 dias
2. 31-60 dias
3. 61-90 dias
4. 91-180 dias
5. 181-360 dias
6, Mas de 360 dias
</t>
        </r>
      </text>
    </comment>
    <comment ref="H9" authorId="0" shapeId="0">
      <text>
        <r>
          <rPr>
            <b/>
            <sz val="9"/>
            <color indexed="81"/>
            <rFont val="Calibri"/>
            <family val="2"/>
          </rPr>
          <t>1, Si tiene SARLAFT
2. No tiene SARLAFT</t>
        </r>
      </text>
    </comment>
    <comment ref="I9" authorId="0" shapeId="0">
      <text>
        <r>
          <rPr>
            <b/>
            <sz val="9"/>
            <color indexed="81"/>
            <rFont val="Calibri"/>
            <family val="2"/>
          </rPr>
          <t xml:space="preserve">Dispone de las certificaciones :
1. OEA 
2. BASC
3. ISO 28000
4. ISO 9001
5. Ninguna
</t>
        </r>
      </text>
    </comment>
  </commentList>
</comments>
</file>

<file path=xl/sharedStrings.xml><?xml version="1.0" encoding="utf-8"?>
<sst xmlns="http://schemas.openxmlformats.org/spreadsheetml/2006/main" count="128" uniqueCount="108">
  <si>
    <t>Total</t>
  </si>
  <si>
    <t>CERTIFICACIONES</t>
  </si>
  <si>
    <t>Nombre o  Razon Social</t>
  </si>
  <si>
    <t>BAJO</t>
  </si>
  <si>
    <t>MEDIO</t>
  </si>
  <si>
    <t>ALTO</t>
  </si>
  <si>
    <t>ANTIGÜEDAD</t>
  </si>
  <si>
    <t/>
  </si>
  <si>
    <t>Facturación</t>
  </si>
  <si>
    <t>Actual</t>
  </si>
  <si>
    <t>Año Anterior</t>
  </si>
  <si>
    <t>Variación</t>
  </si>
  <si>
    <t>CONTEGRAL S A PROD DE ALIMENTOS CONCENTR</t>
  </si>
  <si>
    <t>SOLLA S A</t>
  </si>
  <si>
    <t>CEMENTOS ARGOS S A</t>
  </si>
  <si>
    <t>ALIMENTOS FINCA S.A.S / FINCA S A S /   ALIFIN S A S</t>
  </si>
  <si>
    <t>CEMENTOS SAN MARCOS S.A.S</t>
  </si>
  <si>
    <t>YARA COLOMBIA S.A.</t>
  </si>
  <si>
    <t>SATOR S.A.S.</t>
  </si>
  <si>
    <t>C.I. INTERAMERICAN  CONMINAS SAS</t>
  </si>
  <si>
    <t>CIPA S A</t>
  </si>
  <si>
    <t>C.I MINER COQUE DE COLOMBIA LTDA</t>
  </si>
  <si>
    <t>RAFAEL DEL CASTILLO &amp; CIA. S.A</t>
  </si>
  <si>
    <t>BRAVO PETROLEUM LOGISTICS COLOMBIA</t>
  </si>
  <si>
    <t>MOLINOS EL LOBO S.A.</t>
  </si>
  <si>
    <t>AVIDESA DE OCCIDENTE S.A.</t>
  </si>
  <si>
    <t>POLLOS EL BUCANERO S A</t>
  </si>
  <si>
    <t>CAMPOLLO S A</t>
  </si>
  <si>
    <t>TENARIS TUBOCARIBE LTDA</t>
  </si>
  <si>
    <t>SODAQUIMICOS DE COLOMBIA S.A.S</t>
  </si>
  <si>
    <t>C.I BULK TRADING SUR AMERICA LTDA</t>
  </si>
  <si>
    <t>ORGANIZACION SOLARTE Y CIA S C A</t>
  </si>
  <si>
    <t>TRAFIGURA PTE LTD</t>
  </si>
  <si>
    <t>G.Y J.FERRETERIAS S.A.</t>
  </si>
  <si>
    <t>COQUECOL S A CI LIZADORA COLOMBIANA DE C</t>
  </si>
  <si>
    <t>SOBERANA S A S</t>
  </si>
  <si>
    <t>PANELTEC S A</t>
  </si>
  <si>
    <t>PORCICULTORES APA SAS</t>
  </si>
  <si>
    <t>COOPERATIVA COLANTA</t>
  </si>
  <si>
    <t>C I  DE AZUCARES Y MIELES S A  CIAMSA</t>
  </si>
  <si>
    <t>PRECISAGRO SAS</t>
  </si>
  <si>
    <t>NUTRICION DE PLANTAS S.A.</t>
  </si>
  <si>
    <t>SEAPORT S.A</t>
  </si>
  <si>
    <t>MONOMEROS COLOMBOVENEZOLANOS S A</t>
  </si>
  <si>
    <t>SEABOARD OVERSEAS COLOMBIA LTDA 9002193531</t>
  </si>
  <si>
    <t>COMPANIA DE GALLETAS NOEL S.A.S.</t>
  </si>
  <si>
    <t>C.I FRONTIER COAL LTDA</t>
  </si>
  <si>
    <t>MANUCHAR COLOMBIA CIA S.A.S</t>
  </si>
  <si>
    <t>KNAUF DE COLOMBIA SAS</t>
  </si>
  <si>
    <t>DON POLLO S.A.S</t>
  </si>
  <si>
    <t>MINEX COMPAÑIA INTERNACIONAL SOCIEDAD POR ACCIONES SIMPLIFICADA C.I.</t>
  </si>
  <si>
    <t>ORGANIZACION MARTINEZ SOLARTE &amp; CIA  S C A</t>
  </si>
  <si>
    <t>SOCIEDAD CENTRAL DE ACTIVOS MINEROS S.A.S.</t>
  </si>
  <si>
    <t>C I PRODYSER S.A.</t>
  </si>
  <si>
    <t>MANUFACTURAS SILICEAS S A S</t>
  </si>
  <si>
    <t>INDUSTRIA HARINERA LOS TIGRES S.A.</t>
  </si>
  <si>
    <t>PRODUCTOS ALIMENTICIOS DORIA S.A.S.</t>
  </si>
  <si>
    <t>PRODUCTOS FAMILIA S A</t>
  </si>
  <si>
    <t>CRISTALERIA PELDAR S A</t>
  </si>
  <si>
    <t>HARINERA DEL CENTRO SAS / HARICENTRO S.A.</t>
  </si>
  <si>
    <t>SOCIEDAD DE FABRICACION DE AUTOMOTORES SOFASA SA</t>
  </si>
  <si>
    <t>POLIPROPILENO DEL CARIBE S.A</t>
  </si>
  <si>
    <t>SOCIEDAD DE COMERCIALIZACION INTERNACIONAL EXCOMIN S.A.S.</t>
  </si>
  <si>
    <t>ITALCOL DE OCCIDENTE S.A.</t>
  </si>
  <si>
    <t>ENKA DE COLOMBIA S A</t>
  </si>
  <si>
    <t>VICENTE ARTURO SOLARTE</t>
  </si>
  <si>
    <t>MOLINOS SANTA MARTA S.A.S</t>
  </si>
  <si>
    <t>INCUBADORA SANTANDER S A</t>
  </si>
  <si>
    <t>TRANSPORTADORA Y COMERCIALIZADORA EL MOLINO S.A.</t>
  </si>
  <si>
    <t>CI D CARBONES DE COLOMBIA SAS</t>
  </si>
  <si>
    <t>SANTA ANITA NAPOLES S.A.</t>
  </si>
  <si>
    <t>TRILLADORA LA MONTAÑA SAS</t>
  </si>
  <si>
    <t>COOPERATIVA MULTIACTIVA SAES</t>
  </si>
  <si>
    <t>INDUSTRIA DE HARINAS TULUA S.A.S</t>
  </si>
  <si>
    <t>ARME S A</t>
  </si>
  <si>
    <t>AUTOTECNICA CBIANA S A AUTECO S.A.S</t>
  </si>
  <si>
    <t>COLOMBINA DEL CAUCA S A</t>
  </si>
  <si>
    <t>MANUCHAR LOGISTIC S.A.S</t>
  </si>
  <si>
    <t>CONSORCIO METALURGICO NACIONAL COLMENA S</t>
  </si>
  <si>
    <t>NESTLE DE COLOMBIA S A</t>
  </si>
  <si>
    <t>ALAMBRES Y MALLAS S A ALMASA</t>
  </si>
  <si>
    <t>CARRAO ENERGY S.A SUCURSAL COLOMBIA</t>
  </si>
  <si>
    <t>DOW QUIMICA DE COLOMBIA S.A.</t>
  </si>
  <si>
    <t>INDUSTRIA MOLINERA DE CALDAS S.A.</t>
  </si>
  <si>
    <t>PRODUCTOS FAMILIA CAJICA S.A S</t>
  </si>
  <si>
    <t>FRANCOAL S.A.S.</t>
  </si>
  <si>
    <t>ICOHARINAS  S.A.S</t>
  </si>
  <si>
    <t>TIPO DE CARGA</t>
  </si>
  <si>
    <t>ROTACION DE CARTERA</t>
  </si>
  <si>
    <t>SARLAFT</t>
  </si>
  <si>
    <t>Superior a 400</t>
  </si>
  <si>
    <t>Menor a 250</t>
  </si>
  <si>
    <t>Entre 251 y 399</t>
  </si>
  <si>
    <t>Metodología Clientes Críticos Compas S.A</t>
  </si>
  <si>
    <t>Para le elaboración de la matriz de clientes críticos para COMPAS se realizaron una seria de actividades en la cuales se iba construyendo la matriz paso a paso para logra el objetivo final.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</si>
  <si>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Los 5 Criterios fueron los siguientes: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</si>
  <si>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Antigüedad</t>
    </r>
    <r>
      <rPr>
        <sz val="11"/>
        <color theme="1"/>
        <rFont val="Calibri"/>
        <family val="2"/>
        <scheme val="minor"/>
      </rPr>
      <t>: El tiempo que llevan siendo clientes con COMPAS.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</si>
  <si>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Tipo de carga</t>
    </r>
    <r>
      <rPr>
        <sz val="11"/>
        <color theme="1"/>
        <rFont val="Calibri"/>
        <family val="2"/>
        <scheme val="minor"/>
      </rPr>
      <t>: De todas las diferentes cargas que mueven nuestros clientes sentimos que era importante identificar a cada cliente con el tipo de carga que ellos manejan.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</si>
  <si>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Rotación de cartera</t>
    </r>
    <r>
      <rPr>
        <sz val="11"/>
        <color theme="1"/>
        <rFont val="Calibri"/>
        <family val="2"/>
        <scheme val="minor"/>
      </rPr>
      <t>: días promedios que cada cliente se demora en pagar el servicio prestado por COMPAS.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</si>
  <si>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Certificaciones</t>
    </r>
    <r>
      <rPr>
        <sz val="11"/>
        <color theme="1"/>
        <rFont val="Calibri"/>
        <family val="2"/>
        <scheme val="minor"/>
      </rPr>
      <t>: Las diferentes certificaciones que nos demuestran el compromiso que cada cliente tiene con el manejo de la carga.</t>
    </r>
  </si>
  <si>
    <t xml:space="preserve"> NIVELES DE RIESGO</t>
  </si>
  <si>
    <t>RANGOS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</si>
  <si>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Designación de los criterios a evaluar para cada cliente: para este paso se tomó en cuenta 5 criterios  aplicables al objeto social de COMPAS  y la evaluación de sus  clientes.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</si>
  <si>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A cada criterio se le asignó una ponderación o  calificación porcentual para identificar cuáles de estos criterios se les va a dar más importancia.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</si>
  <si>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Después a cada criterio se le asigno unas opciones de  valoración  en los que especificábamos  lo que buscamos en cada criterio.  El menor valor representa menos riesgo y el más alto representa mayor riesgo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</si>
  <si>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Se listaron los clientes  de COMPAS, objeto del analisis y  evaluación</t>
    </r>
  </si>
  <si>
    <r>
      <t xml:space="preserve">            ·</t>
    </r>
    <r>
      <rPr>
        <sz val="7"/>
        <color theme="1"/>
        <rFont val="Times New Roman"/>
        <family val="1"/>
      </rPr>
      <t xml:space="preserve">       </t>
    </r>
    <r>
      <rPr>
        <sz val="12"/>
        <color theme="1"/>
        <rFont val="Calibri"/>
        <family val="2"/>
        <scheme val="minor"/>
      </rPr>
      <t xml:space="preserve"> Despues de analizar  cada cliente frente a cada uno de los criterios y la ponderación asignada , dichos valores conjugados se reflejan en la columna bajo el título TOTAL.  Se definen unos rangos clasificados en BAJO, MEDIO Y ALTO.  El nivel ALTO es crítico para COMPAS.  Los clientes en este nivel se les aplica lo tradicional más lo descrito a continuación:
1) Verifcar en las fuentes existentes si es OEA en Colombia u otro país.  Para los OEA guarde la evidencia en la carpeta fisica o digital y ahí termina el seguimiento para los OEA.
2) Para los que no son OEA se debe verificar la manifestación suscrita en el formato de inscripción o actualización de clientes.
3) Realizar la visita bienalmente , a las instalaciones de sus clientes  para verificar la aplicación de seguridad en sus procesos y hacer seguimiento a los planes de acción 
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</si>
  <si>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theme="1"/>
        <rFont val="Calibri"/>
        <family val="2"/>
        <scheme val="minor"/>
      </rPr>
      <t>SARLAFT</t>
    </r>
    <r>
      <rPr>
        <sz val="11"/>
        <color theme="1"/>
        <rFont val="Calibri"/>
        <family val="2"/>
        <scheme val="minor"/>
      </rPr>
      <t xml:space="preserve">:  Validar que los clientes cuenten con una metodología para identificar señales de alerta que les permita prevenir riesgos relacionados con lavado de activos y financiación del terrorismo.  (introducir al sistema financiero recursos provenientes de las actividades mencionadas anteriormente).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</si>
</sst>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240A]&quot;$&quot;#,##0;\(&quot;$&quot;#,##0\)"/>
    <numFmt numFmtId="165" formatCode="[$-1240A]0.00%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 Light"/>
      <family val="2"/>
    </font>
    <font>
      <sz val="14"/>
      <name val="Calibri Light"/>
      <family val="2"/>
    </font>
    <font>
      <b/>
      <sz val="14"/>
      <color theme="1"/>
      <name val="Calibri Light"/>
      <family val="2"/>
    </font>
    <font>
      <sz val="14"/>
      <color theme="0"/>
      <name val="Calibri Light"/>
      <family val="2"/>
    </font>
    <font>
      <sz val="14"/>
      <color rgb="FFFFFFFF"/>
      <name val="Calibri Light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b/>
      <sz val="14"/>
      <name val="Calibri Light"/>
      <family val="2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7" fillId="2" borderId="0" xfId="0" applyFont="1" applyFill="1"/>
    <xf numFmtId="0" fontId="8" fillId="0" borderId="0" xfId="0" applyFont="1" applyFill="1" applyBorder="1"/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0" fontId="9" fillId="8" borderId="5" xfId="0" applyFont="1" applyFill="1" applyBorder="1" applyAlignment="1">
      <alignment vertical="center"/>
    </xf>
    <xf numFmtId="0" fontId="9" fillId="8" borderId="6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2" borderId="1" xfId="0" applyNumberFormat="1" applyFont="1" applyFill="1" applyBorder="1"/>
    <xf numFmtId="0" fontId="11" fillId="9" borderId="11" xfId="0" applyNumberFormat="1" applyFont="1" applyFill="1" applyBorder="1" applyAlignment="1">
      <alignment vertical="top" wrapText="1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2" borderId="19" xfId="0" applyFont="1" applyFill="1" applyBorder="1"/>
    <xf numFmtId="0" fontId="2" fillId="0" borderId="0" xfId="0" applyFont="1" applyAlignment="1">
      <alignment vertical="center"/>
    </xf>
    <xf numFmtId="0" fontId="12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8"/>
    </xf>
    <xf numFmtId="0" fontId="15" fillId="0" borderId="0" xfId="0" applyFont="1" applyAlignment="1">
      <alignment vertical="center"/>
    </xf>
    <xf numFmtId="164" fontId="16" fillId="0" borderId="1" xfId="0" applyNumberFormat="1" applyFont="1" applyFill="1" applyBorder="1" applyAlignment="1">
      <alignment vertical="top" wrapText="1" readingOrder="1"/>
    </xf>
    <xf numFmtId="165" fontId="16" fillId="0" borderId="1" xfId="0" applyNumberFormat="1" applyFont="1" applyFill="1" applyBorder="1" applyAlignment="1">
      <alignment vertical="top" wrapText="1" readingOrder="1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vertical="top" readingOrder="1"/>
    </xf>
    <xf numFmtId="0" fontId="16" fillId="0" borderId="1" xfId="0" applyNumberFormat="1" applyFont="1" applyFill="1" applyBorder="1" applyAlignment="1">
      <alignment vertical="top" wrapText="1" readingOrder="1"/>
    </xf>
    <xf numFmtId="0" fontId="17" fillId="2" borderId="1" xfId="0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left" vertical="top" readingOrder="1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19" fillId="0" borderId="0" xfId="0" applyFont="1"/>
    <xf numFmtId="0" fontId="9" fillId="7" borderId="10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1" fillId="0" borderId="0" xfId="0" applyFont="1" applyAlignment="1">
      <alignment horizontal="left" vertical="center" indent="8"/>
    </xf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86"/>
  <sheetViews>
    <sheetView showGridLines="0" tabSelected="1" zoomScaleNormal="100" zoomScalePageLayoutView="150" workbookViewId="0">
      <selection activeCell="A2" sqref="A2"/>
    </sheetView>
  </sheetViews>
  <sheetFormatPr baseColWidth="10" defaultColWidth="10.875" defaultRowHeight="18.75" x14ac:dyDescent="0.3"/>
  <cols>
    <col min="1" max="1" width="49.375" style="2" customWidth="1"/>
    <col min="2" max="2" width="21.25" style="2" customWidth="1"/>
    <col min="3" max="3" width="22" style="2" customWidth="1"/>
    <col min="4" max="4" width="14.5" style="2" customWidth="1"/>
    <col min="5" max="5" width="16.875" style="1" customWidth="1"/>
    <col min="6" max="6" width="11.875" style="1" customWidth="1"/>
    <col min="7" max="7" width="14" style="1" customWidth="1"/>
    <col min="8" max="8" width="13.5" style="1" customWidth="1"/>
    <col min="9" max="9" width="21.125" style="1" customWidth="1"/>
    <col min="10" max="10" width="11.375" style="1" customWidth="1"/>
    <col min="11" max="11" width="10.875" style="1"/>
    <col min="12" max="12" width="2.375" style="1" bestFit="1" customWidth="1"/>
    <col min="13" max="13" width="4.875" style="1" bestFit="1" customWidth="1"/>
    <col min="14" max="15" width="3.625" style="1" bestFit="1" customWidth="1"/>
    <col min="16" max="18" width="4.875" style="1" bestFit="1" customWidth="1"/>
    <col min="19" max="21" width="3.625" style="1" bestFit="1" customWidth="1"/>
    <col min="22" max="22" width="4.875" style="1" bestFit="1" customWidth="1"/>
    <col min="23" max="16384" width="10.875" style="1"/>
  </cols>
  <sheetData>
    <row r="2" spans="1:22" x14ac:dyDescent="0.3">
      <c r="A2" s="36" t="s">
        <v>100</v>
      </c>
      <c r="B2" s="36" t="s">
        <v>101</v>
      </c>
    </row>
    <row r="3" spans="1:22" x14ac:dyDescent="0.3">
      <c r="A3" s="33" t="s">
        <v>3</v>
      </c>
      <c r="B3" s="37" t="s">
        <v>91</v>
      </c>
    </row>
    <row r="4" spans="1:22" x14ac:dyDescent="0.3">
      <c r="A4" s="34" t="s">
        <v>4</v>
      </c>
      <c r="B4" s="37" t="s">
        <v>92</v>
      </c>
    </row>
    <row r="5" spans="1:22" ht="19.5" thickBot="1" x14ac:dyDescent="0.35">
      <c r="A5" s="35" t="s">
        <v>5</v>
      </c>
      <c r="B5" s="37" t="s">
        <v>90</v>
      </c>
    </row>
    <row r="6" spans="1:22" ht="13.5" customHeight="1" x14ac:dyDescent="0.3">
      <c r="A6" s="5"/>
      <c r="B6" s="5"/>
      <c r="C6" s="3"/>
      <c r="D6" s="3"/>
      <c r="E6" s="3"/>
      <c r="F6" s="3"/>
      <c r="G6" s="3"/>
      <c r="H6" s="3"/>
      <c r="I6" s="3"/>
      <c r="J6" s="4"/>
    </row>
    <row r="7" spans="1:22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6"/>
    </row>
    <row r="8" spans="1:22" ht="12.75" customHeight="1" thickBot="1" x14ac:dyDescent="0.35">
      <c r="A8" s="7"/>
      <c r="B8" s="7"/>
      <c r="C8" s="7"/>
      <c r="D8" s="7"/>
      <c r="E8" s="7"/>
      <c r="F8" s="7"/>
      <c r="G8" s="7"/>
      <c r="H8" s="7"/>
      <c r="I8" s="7"/>
      <c r="J8" s="8"/>
    </row>
    <row r="9" spans="1:22" s="9" customFormat="1" ht="57" thickBot="1" x14ac:dyDescent="0.3">
      <c r="A9" s="42" t="s">
        <v>2</v>
      </c>
      <c r="B9" s="44" t="s">
        <v>8</v>
      </c>
      <c r="C9" s="45"/>
      <c r="D9" s="46"/>
      <c r="E9" s="38" t="s">
        <v>6</v>
      </c>
      <c r="F9" s="38" t="s">
        <v>87</v>
      </c>
      <c r="G9" s="38" t="s">
        <v>88</v>
      </c>
      <c r="H9" s="38" t="s">
        <v>89</v>
      </c>
      <c r="I9" s="38" t="s">
        <v>1</v>
      </c>
      <c r="J9" s="39" t="s">
        <v>0</v>
      </c>
    </row>
    <row r="10" spans="1:22" s="9" customFormat="1" x14ac:dyDescent="0.25">
      <c r="A10" s="43"/>
      <c r="B10" s="40" t="s">
        <v>9</v>
      </c>
      <c r="C10" s="40" t="s">
        <v>10</v>
      </c>
      <c r="D10" s="40" t="s">
        <v>11</v>
      </c>
      <c r="E10" s="18">
        <v>30</v>
      </c>
      <c r="F10" s="18">
        <v>20</v>
      </c>
      <c r="G10" s="18">
        <v>25</v>
      </c>
      <c r="H10" s="18">
        <v>10</v>
      </c>
      <c r="I10" s="18">
        <v>15</v>
      </c>
      <c r="J10" s="19">
        <f>SUM(E10:I10)</f>
        <v>100</v>
      </c>
      <c r="L10" s="10"/>
      <c r="M10" s="10">
        <v>13</v>
      </c>
      <c r="N10" s="10">
        <v>8</v>
      </c>
      <c r="O10" s="10">
        <v>5</v>
      </c>
      <c r="P10" s="10">
        <v>20</v>
      </c>
      <c r="Q10" s="10">
        <v>20</v>
      </c>
      <c r="R10" s="10">
        <v>15</v>
      </c>
      <c r="S10" s="10">
        <v>12</v>
      </c>
      <c r="T10" s="10">
        <v>7</v>
      </c>
      <c r="U10" s="10">
        <v>7</v>
      </c>
      <c r="V10" s="10"/>
    </row>
    <row r="11" spans="1:22" s="11" customFormat="1" ht="18.75" customHeight="1" x14ac:dyDescent="0.25">
      <c r="A11" s="32" t="s">
        <v>12</v>
      </c>
      <c r="B11" s="25">
        <v>12144637462</v>
      </c>
      <c r="C11" s="25">
        <v>10861688811</v>
      </c>
      <c r="D11" s="26">
        <v>0.118116866844934</v>
      </c>
      <c r="E11" s="27">
        <v>3</v>
      </c>
      <c r="F11" s="27">
        <v>3</v>
      </c>
      <c r="G11" s="27">
        <v>2</v>
      </c>
      <c r="H11" s="27">
        <v>1</v>
      </c>
      <c r="I11" s="27">
        <v>3</v>
      </c>
      <c r="J11" s="28">
        <f>+((E11*E$10)+(F11*F$10)+(G11*G$10)+(H11*H$10)+(I11*I$10))</f>
        <v>255</v>
      </c>
      <c r="L11" s="12">
        <v>5</v>
      </c>
      <c r="M11" s="12">
        <v>18</v>
      </c>
      <c r="N11" s="12">
        <v>5</v>
      </c>
      <c r="O11" s="12">
        <v>5</v>
      </c>
      <c r="P11" s="12">
        <v>9</v>
      </c>
      <c r="Q11" s="12">
        <v>7</v>
      </c>
      <c r="R11" s="12">
        <v>9</v>
      </c>
      <c r="S11" s="12">
        <v>5</v>
      </c>
      <c r="T11" s="12">
        <v>5</v>
      </c>
      <c r="U11" s="12">
        <v>5</v>
      </c>
      <c r="V11" s="12"/>
    </row>
    <row r="12" spans="1:22" s="13" customFormat="1" x14ac:dyDescent="0.25">
      <c r="A12" s="29" t="s">
        <v>13</v>
      </c>
      <c r="B12" s="25">
        <v>7919653599</v>
      </c>
      <c r="C12" s="25">
        <v>8718531173</v>
      </c>
      <c r="D12" s="26">
        <v>-9.1629835134845405E-2</v>
      </c>
      <c r="E12" s="27">
        <v>1</v>
      </c>
      <c r="F12" s="27">
        <v>1</v>
      </c>
      <c r="G12" s="27">
        <v>1</v>
      </c>
      <c r="H12" s="27">
        <v>2</v>
      </c>
      <c r="I12" s="27">
        <v>4</v>
      </c>
      <c r="J12" s="28">
        <f t="shared" ref="J12:J42" si="0">+((E12*E$10)+(F12*F$10)+(G12*G$10)+(H12*H$10)+(I12*I$10))</f>
        <v>155</v>
      </c>
      <c r="L12" s="14">
        <f>+L11*L10</f>
        <v>0</v>
      </c>
      <c r="M12" s="14">
        <f t="shared" ref="M12:U12" si="1">+M11*M10</f>
        <v>234</v>
      </c>
      <c r="N12" s="14">
        <f t="shared" si="1"/>
        <v>40</v>
      </c>
      <c r="O12" s="14">
        <f t="shared" si="1"/>
        <v>25</v>
      </c>
      <c r="P12" s="14">
        <f t="shared" si="1"/>
        <v>180</v>
      </c>
      <c r="Q12" s="14">
        <f t="shared" si="1"/>
        <v>140</v>
      </c>
      <c r="R12" s="14">
        <f t="shared" si="1"/>
        <v>135</v>
      </c>
      <c r="S12" s="14">
        <f t="shared" si="1"/>
        <v>60</v>
      </c>
      <c r="T12" s="14">
        <f t="shared" si="1"/>
        <v>35</v>
      </c>
      <c r="U12" s="14">
        <f t="shared" si="1"/>
        <v>35</v>
      </c>
      <c r="V12" s="14">
        <f>SUM(L12:U12)</f>
        <v>884</v>
      </c>
    </row>
    <row r="13" spans="1:22" s="13" customFormat="1" x14ac:dyDescent="0.25">
      <c r="A13" s="29" t="s">
        <v>14</v>
      </c>
      <c r="B13" s="25">
        <v>6312227427</v>
      </c>
      <c r="C13" s="25">
        <v>5982158307</v>
      </c>
      <c r="D13" s="26">
        <v>5.51755909925973E-2</v>
      </c>
      <c r="E13" s="27">
        <v>1</v>
      </c>
      <c r="F13" s="27">
        <v>4</v>
      </c>
      <c r="G13" s="27">
        <v>1</v>
      </c>
      <c r="H13" s="27">
        <v>2</v>
      </c>
      <c r="I13" s="27">
        <v>4</v>
      </c>
      <c r="J13" s="28">
        <f t="shared" si="0"/>
        <v>215</v>
      </c>
    </row>
    <row r="14" spans="1:22" s="13" customFormat="1" ht="15.75" customHeight="1" x14ac:dyDescent="0.25">
      <c r="A14" s="32" t="s">
        <v>15</v>
      </c>
      <c r="B14" s="25">
        <v>4962680377</v>
      </c>
      <c r="C14" s="25">
        <v>3555313137</v>
      </c>
      <c r="D14" s="26">
        <v>0.39584902532313798</v>
      </c>
      <c r="E14" s="27">
        <v>1</v>
      </c>
      <c r="F14" s="27">
        <v>1</v>
      </c>
      <c r="G14" s="27">
        <v>1</v>
      </c>
      <c r="H14" s="27">
        <v>2</v>
      </c>
      <c r="I14" s="27">
        <v>5</v>
      </c>
      <c r="J14" s="28">
        <f t="shared" si="0"/>
        <v>170</v>
      </c>
    </row>
    <row r="15" spans="1:22" s="13" customFormat="1" ht="18.75" customHeight="1" x14ac:dyDescent="0.25">
      <c r="A15" s="29" t="s">
        <v>16</v>
      </c>
      <c r="B15" s="25">
        <v>4787810242</v>
      </c>
      <c r="C15" s="30"/>
      <c r="D15" s="30" t="s">
        <v>7</v>
      </c>
      <c r="E15" s="27">
        <v>1</v>
      </c>
      <c r="F15" s="27">
        <v>4</v>
      </c>
      <c r="G15" s="27">
        <v>4</v>
      </c>
      <c r="H15" s="27">
        <v>2</v>
      </c>
      <c r="I15" s="27">
        <v>4</v>
      </c>
      <c r="J15" s="28">
        <f t="shared" si="0"/>
        <v>290</v>
      </c>
    </row>
    <row r="16" spans="1:22" s="15" customFormat="1" x14ac:dyDescent="0.3">
      <c r="A16" s="29" t="s">
        <v>17</v>
      </c>
      <c r="B16" s="25">
        <v>4642952135</v>
      </c>
      <c r="C16" s="25">
        <v>392051094</v>
      </c>
      <c r="D16" s="26">
        <v>10.8427220483665</v>
      </c>
      <c r="E16" s="27">
        <v>1</v>
      </c>
      <c r="F16" s="27">
        <v>4</v>
      </c>
      <c r="G16" s="27">
        <v>1</v>
      </c>
      <c r="H16" s="27">
        <v>1</v>
      </c>
      <c r="I16" s="27">
        <v>4</v>
      </c>
      <c r="J16" s="28">
        <f t="shared" si="0"/>
        <v>205</v>
      </c>
    </row>
    <row r="17" spans="1:14" s="15" customFormat="1" x14ac:dyDescent="0.3">
      <c r="A17" s="29" t="s">
        <v>18</v>
      </c>
      <c r="B17" s="25">
        <v>4502268638</v>
      </c>
      <c r="C17" s="25">
        <v>1614457382</v>
      </c>
      <c r="D17" s="26">
        <v>1.7887194101231501</v>
      </c>
      <c r="E17" s="27">
        <v>1</v>
      </c>
      <c r="F17" s="27">
        <v>2</v>
      </c>
      <c r="G17" s="27">
        <v>1</v>
      </c>
      <c r="H17" s="27">
        <v>2</v>
      </c>
      <c r="I17" s="27">
        <v>5</v>
      </c>
      <c r="J17" s="28">
        <f t="shared" si="0"/>
        <v>190</v>
      </c>
    </row>
    <row r="18" spans="1:14" s="15" customFormat="1" ht="18.75" customHeight="1" x14ac:dyDescent="0.3">
      <c r="A18" s="29" t="s">
        <v>19</v>
      </c>
      <c r="B18" s="25">
        <v>4044246193</v>
      </c>
      <c r="C18" s="25">
        <v>4816180326</v>
      </c>
      <c r="D18" s="26">
        <v>-0.16027932526378599</v>
      </c>
      <c r="E18" s="27">
        <v>2</v>
      </c>
      <c r="F18" s="27">
        <v>2</v>
      </c>
      <c r="G18" s="27">
        <v>2</v>
      </c>
      <c r="H18" s="27">
        <v>1</v>
      </c>
      <c r="I18" s="27">
        <v>5</v>
      </c>
      <c r="J18" s="28">
        <f t="shared" si="0"/>
        <v>235</v>
      </c>
      <c r="M18" s="16"/>
      <c r="N18" s="16"/>
    </row>
    <row r="19" spans="1:14" s="15" customFormat="1" x14ac:dyDescent="0.3">
      <c r="A19" s="29" t="s">
        <v>20</v>
      </c>
      <c r="B19" s="25">
        <v>2771668707</v>
      </c>
      <c r="C19" s="25">
        <v>3483725415</v>
      </c>
      <c r="D19" s="26">
        <v>-0.204395187098866</v>
      </c>
      <c r="E19" s="27">
        <v>1</v>
      </c>
      <c r="F19" s="27">
        <v>1</v>
      </c>
      <c r="G19" s="27">
        <v>1</v>
      </c>
      <c r="H19" s="27">
        <v>2</v>
      </c>
      <c r="I19" s="27">
        <v>4</v>
      </c>
      <c r="J19" s="28">
        <f t="shared" si="0"/>
        <v>155</v>
      </c>
      <c r="M19" s="16"/>
      <c r="N19" s="16"/>
    </row>
    <row r="20" spans="1:14" s="15" customFormat="1" ht="18.75" customHeight="1" x14ac:dyDescent="0.3">
      <c r="A20" s="29" t="s">
        <v>21</v>
      </c>
      <c r="B20" s="25">
        <v>2750398094</v>
      </c>
      <c r="C20" s="25">
        <v>2795903718</v>
      </c>
      <c r="D20" s="26">
        <v>-1.6275819409314898E-2</v>
      </c>
      <c r="E20" s="27">
        <v>2</v>
      </c>
      <c r="F20" s="27">
        <v>2</v>
      </c>
      <c r="G20" s="27">
        <v>4</v>
      </c>
      <c r="H20" s="27">
        <v>2</v>
      </c>
      <c r="I20" s="27">
        <v>5</v>
      </c>
      <c r="J20" s="28">
        <f t="shared" si="0"/>
        <v>295</v>
      </c>
    </row>
    <row r="21" spans="1:14" s="15" customFormat="1" ht="18.75" customHeight="1" x14ac:dyDescent="0.3">
      <c r="A21" s="29" t="s">
        <v>22</v>
      </c>
      <c r="B21" s="25">
        <v>2741540456</v>
      </c>
      <c r="C21" s="25">
        <v>3264992719</v>
      </c>
      <c r="D21" s="26">
        <v>-0.16032264327998899</v>
      </c>
      <c r="E21" s="27">
        <v>1</v>
      </c>
      <c r="F21" s="27">
        <v>1</v>
      </c>
      <c r="G21" s="27">
        <v>1</v>
      </c>
      <c r="H21" s="27">
        <v>2</v>
      </c>
      <c r="I21" s="27">
        <v>5</v>
      </c>
      <c r="J21" s="28">
        <f t="shared" si="0"/>
        <v>170</v>
      </c>
    </row>
    <row r="22" spans="1:14" s="15" customFormat="1" ht="18.75" customHeight="1" x14ac:dyDescent="0.3">
      <c r="A22" s="29" t="s">
        <v>23</v>
      </c>
      <c r="B22" s="25">
        <v>2613737679</v>
      </c>
      <c r="C22" s="25">
        <v>2985974044</v>
      </c>
      <c r="D22" s="26">
        <v>-0.124661621137655</v>
      </c>
      <c r="E22" s="27">
        <v>1</v>
      </c>
      <c r="F22" s="27">
        <v>5</v>
      </c>
      <c r="G22" s="27">
        <v>2</v>
      </c>
      <c r="H22" s="27">
        <v>2</v>
      </c>
      <c r="I22" s="27">
        <v>4</v>
      </c>
      <c r="J22" s="28">
        <f t="shared" si="0"/>
        <v>260</v>
      </c>
    </row>
    <row r="23" spans="1:14" s="15" customFormat="1" x14ac:dyDescent="0.3">
      <c r="A23" s="29" t="s">
        <v>24</v>
      </c>
      <c r="B23" s="25">
        <v>2482071038</v>
      </c>
      <c r="C23" s="25">
        <v>1951567151</v>
      </c>
      <c r="D23" s="26">
        <v>0.27183481066903897</v>
      </c>
      <c r="E23" s="27">
        <v>4</v>
      </c>
      <c r="F23" s="27">
        <v>1</v>
      </c>
      <c r="G23" s="27">
        <v>1</v>
      </c>
      <c r="H23" s="27">
        <v>1</v>
      </c>
      <c r="I23" s="27">
        <v>5</v>
      </c>
      <c r="J23" s="28">
        <f t="shared" si="0"/>
        <v>250</v>
      </c>
    </row>
    <row r="24" spans="1:14" s="15" customFormat="1" ht="18.75" customHeight="1" x14ac:dyDescent="0.3">
      <c r="A24" s="29" t="s">
        <v>25</v>
      </c>
      <c r="B24" s="25">
        <v>2241818341</v>
      </c>
      <c r="C24" s="25">
        <v>1860580431</v>
      </c>
      <c r="D24" s="26">
        <v>0.20490267641646501</v>
      </c>
      <c r="E24" s="27">
        <v>1</v>
      </c>
      <c r="F24" s="27">
        <v>1</v>
      </c>
      <c r="G24" s="27">
        <v>1</v>
      </c>
      <c r="H24" s="27">
        <v>1</v>
      </c>
      <c r="I24" s="27">
        <v>5</v>
      </c>
      <c r="J24" s="28">
        <f t="shared" si="0"/>
        <v>160</v>
      </c>
    </row>
    <row r="25" spans="1:14" s="15" customFormat="1" ht="18.75" customHeight="1" x14ac:dyDescent="0.3">
      <c r="A25" s="29" t="s">
        <v>26</v>
      </c>
      <c r="B25" s="25">
        <v>2157793748</v>
      </c>
      <c r="C25" s="25">
        <v>844988608</v>
      </c>
      <c r="D25" s="26">
        <v>1.5536364958898901</v>
      </c>
      <c r="E25" s="27">
        <v>1</v>
      </c>
      <c r="F25" s="27">
        <v>1</v>
      </c>
      <c r="G25" s="27">
        <v>1</v>
      </c>
      <c r="H25" s="27">
        <v>2</v>
      </c>
      <c r="I25" s="27">
        <v>5</v>
      </c>
      <c r="J25" s="28">
        <f t="shared" si="0"/>
        <v>170</v>
      </c>
    </row>
    <row r="26" spans="1:14" s="15" customFormat="1" x14ac:dyDescent="0.3">
      <c r="A26" s="29" t="s">
        <v>27</v>
      </c>
      <c r="B26" s="25">
        <v>1951565956</v>
      </c>
      <c r="C26" s="25">
        <v>2057346199</v>
      </c>
      <c r="D26" s="26">
        <v>-5.1415869167481802E-2</v>
      </c>
      <c r="E26" s="27">
        <v>1</v>
      </c>
      <c r="F26" s="27">
        <v>1</v>
      </c>
      <c r="G26" s="27">
        <v>2</v>
      </c>
      <c r="H26" s="27">
        <v>2</v>
      </c>
      <c r="I26" s="27">
        <v>5</v>
      </c>
      <c r="J26" s="28">
        <f t="shared" si="0"/>
        <v>195</v>
      </c>
    </row>
    <row r="27" spans="1:14" s="15" customFormat="1" ht="18.75" customHeight="1" x14ac:dyDescent="0.3">
      <c r="A27" s="29" t="s">
        <v>28</v>
      </c>
      <c r="B27" s="25">
        <v>1941205989</v>
      </c>
      <c r="C27" s="25">
        <v>393414769</v>
      </c>
      <c r="D27" s="26">
        <v>3.93424787771503</v>
      </c>
      <c r="E27" s="27">
        <v>1</v>
      </c>
      <c r="F27" s="27">
        <v>3</v>
      </c>
      <c r="G27" s="27">
        <v>2</v>
      </c>
      <c r="H27" s="27">
        <v>2</v>
      </c>
      <c r="I27" s="27">
        <v>4</v>
      </c>
      <c r="J27" s="28">
        <f t="shared" si="0"/>
        <v>220</v>
      </c>
    </row>
    <row r="28" spans="1:14" s="15" customFormat="1" ht="18.75" customHeight="1" x14ac:dyDescent="0.3">
      <c r="A28" s="29" t="s">
        <v>29</v>
      </c>
      <c r="B28" s="25">
        <v>1846605413</v>
      </c>
      <c r="C28" s="25">
        <v>2235838296</v>
      </c>
      <c r="D28" s="26">
        <v>-0.17408811884846601</v>
      </c>
      <c r="E28" s="27">
        <v>1</v>
      </c>
      <c r="F28" s="27">
        <v>4</v>
      </c>
      <c r="G28" s="27">
        <v>1</v>
      </c>
      <c r="H28" s="27">
        <v>2</v>
      </c>
      <c r="I28" s="27">
        <v>5</v>
      </c>
      <c r="J28" s="28">
        <f t="shared" si="0"/>
        <v>230</v>
      </c>
    </row>
    <row r="29" spans="1:14" s="15" customFormat="1" ht="18.75" customHeight="1" x14ac:dyDescent="0.3">
      <c r="A29" s="29" t="s">
        <v>30</v>
      </c>
      <c r="B29" s="25">
        <v>1808660040</v>
      </c>
      <c r="C29" s="30"/>
      <c r="D29" s="30" t="s">
        <v>7</v>
      </c>
      <c r="E29" s="27">
        <v>5</v>
      </c>
      <c r="F29" s="27">
        <v>2</v>
      </c>
      <c r="G29" s="27">
        <v>2</v>
      </c>
      <c r="H29" s="27">
        <v>2</v>
      </c>
      <c r="I29" s="27">
        <v>5</v>
      </c>
      <c r="J29" s="28">
        <f t="shared" si="0"/>
        <v>335</v>
      </c>
    </row>
    <row r="30" spans="1:14" s="15" customFormat="1" ht="18.75" customHeight="1" x14ac:dyDescent="0.3">
      <c r="A30" s="29" t="s">
        <v>31</v>
      </c>
      <c r="B30" s="25">
        <v>1741062694</v>
      </c>
      <c r="C30" s="25">
        <v>1346936799</v>
      </c>
      <c r="D30" s="26">
        <v>0.29260904839232899</v>
      </c>
      <c r="E30" s="27">
        <v>1</v>
      </c>
      <c r="F30" s="27">
        <v>1</v>
      </c>
      <c r="G30" s="27">
        <v>1</v>
      </c>
      <c r="H30" s="27">
        <v>2</v>
      </c>
      <c r="I30" s="27">
        <v>5</v>
      </c>
      <c r="J30" s="28">
        <f t="shared" si="0"/>
        <v>170</v>
      </c>
    </row>
    <row r="31" spans="1:14" s="15" customFormat="1" x14ac:dyDescent="0.3">
      <c r="A31" s="29" t="s">
        <v>32</v>
      </c>
      <c r="B31" s="25">
        <v>1722431301</v>
      </c>
      <c r="C31" s="25">
        <v>1912999422</v>
      </c>
      <c r="D31" s="26">
        <v>-9.9617448290060195E-2</v>
      </c>
      <c r="E31" s="27">
        <v>4</v>
      </c>
      <c r="F31" s="27">
        <v>2</v>
      </c>
      <c r="G31" s="27">
        <v>2</v>
      </c>
      <c r="H31" s="27">
        <v>2</v>
      </c>
      <c r="I31" s="27">
        <v>5</v>
      </c>
      <c r="J31" s="28">
        <f t="shared" si="0"/>
        <v>305</v>
      </c>
    </row>
    <row r="32" spans="1:14" s="15" customFormat="1" x14ac:dyDescent="0.3">
      <c r="A32" s="29" t="s">
        <v>33</v>
      </c>
      <c r="B32" s="25">
        <v>1593909066</v>
      </c>
      <c r="C32" s="25">
        <v>142924877</v>
      </c>
      <c r="D32" s="26">
        <v>10.152075827919001</v>
      </c>
      <c r="E32" s="27">
        <v>1</v>
      </c>
      <c r="F32" s="27">
        <v>3</v>
      </c>
      <c r="G32" s="27">
        <v>1</v>
      </c>
      <c r="H32" s="27">
        <v>1</v>
      </c>
      <c r="I32" s="27">
        <v>4</v>
      </c>
      <c r="J32" s="28">
        <f t="shared" si="0"/>
        <v>185</v>
      </c>
    </row>
    <row r="33" spans="1:10" s="15" customFormat="1" ht="18.75" customHeight="1" x14ac:dyDescent="0.3">
      <c r="A33" s="29" t="s">
        <v>34</v>
      </c>
      <c r="B33" s="25">
        <v>1551556940</v>
      </c>
      <c r="C33" s="25">
        <v>946054640</v>
      </c>
      <c r="D33" s="26">
        <v>0.64002888881766895</v>
      </c>
      <c r="E33" s="27">
        <v>1</v>
      </c>
      <c r="F33" s="27">
        <v>2</v>
      </c>
      <c r="G33" s="27">
        <v>2</v>
      </c>
      <c r="H33" s="27">
        <v>1</v>
      </c>
      <c r="I33" s="27">
        <v>5</v>
      </c>
      <c r="J33" s="28">
        <f t="shared" si="0"/>
        <v>205</v>
      </c>
    </row>
    <row r="34" spans="1:10" s="15" customFormat="1" x14ac:dyDescent="0.3">
      <c r="A34" s="29" t="s">
        <v>35</v>
      </c>
      <c r="B34" s="25">
        <v>1339113755</v>
      </c>
      <c r="C34" s="25">
        <v>1251588868</v>
      </c>
      <c r="D34" s="26">
        <v>6.9931020671238506E-2</v>
      </c>
      <c r="E34" s="27">
        <v>1</v>
      </c>
      <c r="F34" s="27">
        <v>1</v>
      </c>
      <c r="G34" s="27">
        <v>1</v>
      </c>
      <c r="H34" s="27">
        <v>2</v>
      </c>
      <c r="I34" s="27">
        <v>5</v>
      </c>
      <c r="J34" s="28">
        <f t="shared" si="0"/>
        <v>170</v>
      </c>
    </row>
    <row r="35" spans="1:10" s="15" customFormat="1" x14ac:dyDescent="0.3">
      <c r="A35" s="29" t="s">
        <v>36</v>
      </c>
      <c r="B35" s="25">
        <v>1210477727</v>
      </c>
      <c r="C35" s="25">
        <v>538382591</v>
      </c>
      <c r="D35" s="26">
        <v>1.24835971154201</v>
      </c>
      <c r="E35" s="27">
        <v>1</v>
      </c>
      <c r="F35" s="27">
        <v>4</v>
      </c>
      <c r="G35" s="27">
        <v>3</v>
      </c>
      <c r="H35" s="27">
        <v>2</v>
      </c>
      <c r="I35" s="27">
        <v>4</v>
      </c>
      <c r="J35" s="28">
        <f t="shared" si="0"/>
        <v>265</v>
      </c>
    </row>
    <row r="36" spans="1:10" s="15" customFormat="1" ht="18.75" customHeight="1" x14ac:dyDescent="0.3">
      <c r="A36" s="29" t="s">
        <v>37</v>
      </c>
      <c r="B36" s="25">
        <v>1206445143</v>
      </c>
      <c r="C36" s="25">
        <v>1261835990</v>
      </c>
      <c r="D36" s="26">
        <v>-4.3897025793344202E-2</v>
      </c>
      <c r="E36" s="27">
        <v>1</v>
      </c>
      <c r="F36" s="27">
        <v>1</v>
      </c>
      <c r="G36" s="27">
        <v>1</v>
      </c>
      <c r="H36" s="27">
        <v>2</v>
      </c>
      <c r="I36" s="27">
        <v>5</v>
      </c>
      <c r="J36" s="28">
        <f t="shared" si="0"/>
        <v>170</v>
      </c>
    </row>
    <row r="37" spans="1:10" s="15" customFormat="1" ht="18.75" customHeight="1" x14ac:dyDescent="0.3">
      <c r="A37" s="29" t="s">
        <v>38</v>
      </c>
      <c r="B37" s="25">
        <v>1039329784</v>
      </c>
      <c r="C37" s="25">
        <v>1428499641</v>
      </c>
      <c r="D37" s="26">
        <v>-0.27243258999180903</v>
      </c>
      <c r="E37" s="27">
        <v>1</v>
      </c>
      <c r="F37" s="27">
        <v>1</v>
      </c>
      <c r="G37" s="27">
        <v>2</v>
      </c>
      <c r="H37" s="27">
        <v>1</v>
      </c>
      <c r="I37" s="27">
        <v>4</v>
      </c>
      <c r="J37" s="28">
        <f t="shared" si="0"/>
        <v>170</v>
      </c>
    </row>
    <row r="38" spans="1:10" s="15" customFormat="1" ht="18.75" customHeight="1" x14ac:dyDescent="0.3">
      <c r="A38" s="29" t="s">
        <v>39</v>
      </c>
      <c r="B38" s="25">
        <v>929902482</v>
      </c>
      <c r="C38" s="30"/>
      <c r="D38" s="30" t="s">
        <v>7</v>
      </c>
      <c r="E38" s="27">
        <v>1</v>
      </c>
      <c r="F38" s="27">
        <v>4</v>
      </c>
      <c r="G38" s="27">
        <v>1</v>
      </c>
      <c r="H38" s="27">
        <v>1</v>
      </c>
      <c r="I38" s="27">
        <v>4</v>
      </c>
      <c r="J38" s="28">
        <f t="shared" si="0"/>
        <v>205</v>
      </c>
    </row>
    <row r="39" spans="1:10" s="15" customFormat="1" x14ac:dyDescent="0.3">
      <c r="A39" s="29" t="s">
        <v>40</v>
      </c>
      <c r="B39" s="25">
        <v>922342533</v>
      </c>
      <c r="C39" s="30"/>
      <c r="D39" s="30" t="s">
        <v>7</v>
      </c>
      <c r="E39" s="27">
        <v>5</v>
      </c>
      <c r="F39" s="27">
        <v>1</v>
      </c>
      <c r="G39" s="27">
        <v>1</v>
      </c>
      <c r="H39" s="27">
        <v>1</v>
      </c>
      <c r="I39" s="27">
        <v>4</v>
      </c>
      <c r="J39" s="28">
        <f t="shared" si="0"/>
        <v>265</v>
      </c>
    </row>
    <row r="40" spans="1:10" s="15" customFormat="1" ht="18.75" customHeight="1" x14ac:dyDescent="0.3">
      <c r="A40" s="29" t="s">
        <v>41</v>
      </c>
      <c r="B40" s="25">
        <v>886636999</v>
      </c>
      <c r="C40" s="30"/>
      <c r="D40" s="30" t="s">
        <v>7</v>
      </c>
      <c r="E40" s="27">
        <v>5</v>
      </c>
      <c r="F40" s="27">
        <v>4</v>
      </c>
      <c r="G40" s="27">
        <v>2</v>
      </c>
      <c r="H40" s="27">
        <v>2</v>
      </c>
      <c r="I40" s="27">
        <v>5</v>
      </c>
      <c r="J40" s="28">
        <f t="shared" si="0"/>
        <v>375</v>
      </c>
    </row>
    <row r="41" spans="1:10" s="15" customFormat="1" x14ac:dyDescent="0.3">
      <c r="A41" s="29" t="s">
        <v>42</v>
      </c>
      <c r="B41" s="25">
        <v>868348876</v>
      </c>
      <c r="C41" s="25">
        <v>148247655</v>
      </c>
      <c r="D41" s="26">
        <v>4.8574206519489298</v>
      </c>
      <c r="E41" s="27">
        <v>1</v>
      </c>
      <c r="F41" s="27">
        <v>2</v>
      </c>
      <c r="G41" s="27">
        <v>2</v>
      </c>
      <c r="H41" s="27">
        <v>2</v>
      </c>
      <c r="I41" s="27">
        <v>5</v>
      </c>
      <c r="J41" s="28">
        <f t="shared" si="0"/>
        <v>215</v>
      </c>
    </row>
    <row r="42" spans="1:10" s="15" customFormat="1" ht="18.75" customHeight="1" x14ac:dyDescent="0.3">
      <c r="A42" s="29" t="s">
        <v>43</v>
      </c>
      <c r="B42" s="25">
        <v>823062737</v>
      </c>
      <c r="C42" s="25">
        <v>1259547306</v>
      </c>
      <c r="D42" s="26">
        <v>-0.34654083012266002</v>
      </c>
      <c r="E42" s="27">
        <v>1</v>
      </c>
      <c r="F42" s="27">
        <v>4</v>
      </c>
      <c r="G42" s="27">
        <v>1</v>
      </c>
      <c r="H42" s="27">
        <v>2</v>
      </c>
      <c r="I42" s="27">
        <v>4</v>
      </c>
      <c r="J42" s="28">
        <f t="shared" si="0"/>
        <v>215</v>
      </c>
    </row>
    <row r="43" spans="1:10" s="15" customFormat="1" ht="18.75" customHeight="1" x14ac:dyDescent="0.3">
      <c r="A43" s="29" t="s">
        <v>44</v>
      </c>
      <c r="B43" s="25">
        <v>771849010</v>
      </c>
      <c r="C43" s="25">
        <v>522291785</v>
      </c>
      <c r="D43" s="26">
        <v>0.477811890148722</v>
      </c>
      <c r="E43" s="27">
        <v>1</v>
      </c>
      <c r="F43" s="27">
        <v>1</v>
      </c>
      <c r="G43" s="27">
        <v>1</v>
      </c>
      <c r="H43" s="27">
        <v>2</v>
      </c>
      <c r="I43" s="27">
        <v>5</v>
      </c>
      <c r="J43" s="28">
        <f t="shared" ref="J43:J74" si="2">+((E43*E$10)+(F43*F$10)+(G43*G$10)+(H43*H$10)+(I43*I$10))</f>
        <v>170</v>
      </c>
    </row>
    <row r="44" spans="1:10" s="15" customFormat="1" ht="18.75" customHeight="1" x14ac:dyDescent="0.3">
      <c r="A44" s="29" t="s">
        <v>45</v>
      </c>
      <c r="B44" s="25">
        <v>550425155</v>
      </c>
      <c r="C44" s="25">
        <v>586961661</v>
      </c>
      <c r="D44" s="26">
        <v>-6.2246835573132903E-2</v>
      </c>
      <c r="E44" s="27">
        <v>1</v>
      </c>
      <c r="F44" s="27">
        <v>1</v>
      </c>
      <c r="G44" s="27">
        <v>1</v>
      </c>
      <c r="H44" s="27">
        <v>2</v>
      </c>
      <c r="I44" s="27">
        <v>4</v>
      </c>
      <c r="J44" s="28">
        <f t="shared" si="2"/>
        <v>155</v>
      </c>
    </row>
    <row r="45" spans="1:10" s="15" customFormat="1" ht="18.75" customHeight="1" x14ac:dyDescent="0.3">
      <c r="A45" s="29" t="s">
        <v>46</v>
      </c>
      <c r="B45" s="25">
        <v>549805320</v>
      </c>
      <c r="C45" s="30"/>
      <c r="D45" s="30" t="s">
        <v>7</v>
      </c>
      <c r="E45" s="27">
        <v>1</v>
      </c>
      <c r="F45" s="27">
        <v>2</v>
      </c>
      <c r="G45" s="27">
        <v>1</v>
      </c>
      <c r="H45" s="27">
        <v>2</v>
      </c>
      <c r="I45" s="27">
        <v>5</v>
      </c>
      <c r="J45" s="28">
        <f t="shared" si="2"/>
        <v>190</v>
      </c>
    </row>
    <row r="46" spans="1:10" s="15" customFormat="1" ht="18.75" customHeight="1" x14ac:dyDescent="0.3">
      <c r="A46" s="29" t="s">
        <v>47</v>
      </c>
      <c r="B46" s="25">
        <v>523269896</v>
      </c>
      <c r="C46" s="25">
        <v>938973</v>
      </c>
      <c r="D46" s="26">
        <v>556.27895903290096</v>
      </c>
      <c r="E46" s="27">
        <v>1</v>
      </c>
      <c r="F46" s="27">
        <v>4</v>
      </c>
      <c r="G46" s="27">
        <v>2</v>
      </c>
      <c r="H46" s="27">
        <v>2</v>
      </c>
      <c r="I46" s="27">
        <v>4</v>
      </c>
      <c r="J46" s="28">
        <f t="shared" si="2"/>
        <v>240</v>
      </c>
    </row>
    <row r="47" spans="1:10" s="15" customFormat="1" ht="18.75" customHeight="1" x14ac:dyDescent="0.3">
      <c r="A47" s="29" t="s">
        <v>48</v>
      </c>
      <c r="B47" s="25">
        <v>506747485</v>
      </c>
      <c r="C47" s="25">
        <v>620709363</v>
      </c>
      <c r="D47" s="26">
        <v>-0.183599418331958</v>
      </c>
      <c r="E47" s="27">
        <v>4</v>
      </c>
      <c r="F47" s="27">
        <v>4</v>
      </c>
      <c r="G47" s="27">
        <v>2</v>
      </c>
      <c r="H47" s="27">
        <v>2</v>
      </c>
      <c r="I47" s="27">
        <v>5</v>
      </c>
      <c r="J47" s="28">
        <f t="shared" si="2"/>
        <v>345</v>
      </c>
    </row>
    <row r="48" spans="1:10" s="15" customFormat="1" x14ac:dyDescent="0.3">
      <c r="A48" s="29" t="s">
        <v>49</v>
      </c>
      <c r="B48" s="25">
        <v>502609005</v>
      </c>
      <c r="C48" s="25">
        <v>352243228</v>
      </c>
      <c r="D48" s="26">
        <v>0.42688053324335301</v>
      </c>
      <c r="E48" s="27">
        <v>3</v>
      </c>
      <c r="F48" s="27">
        <v>1</v>
      </c>
      <c r="G48" s="27">
        <v>1</v>
      </c>
      <c r="H48" s="27">
        <v>1</v>
      </c>
      <c r="I48" s="27">
        <v>5</v>
      </c>
      <c r="J48" s="28">
        <f t="shared" si="2"/>
        <v>220</v>
      </c>
    </row>
    <row r="49" spans="1:10" s="15" customFormat="1" ht="15.75" customHeight="1" x14ac:dyDescent="0.3">
      <c r="A49" s="29" t="s">
        <v>50</v>
      </c>
      <c r="B49" s="25">
        <v>479210235</v>
      </c>
      <c r="C49" s="30"/>
      <c r="D49" s="30" t="s">
        <v>7</v>
      </c>
      <c r="E49" s="27">
        <v>5</v>
      </c>
      <c r="F49" s="27">
        <v>2</v>
      </c>
      <c r="G49" s="27">
        <v>1</v>
      </c>
      <c r="H49" s="27">
        <v>2</v>
      </c>
      <c r="I49" s="27">
        <v>5</v>
      </c>
      <c r="J49" s="28">
        <f t="shared" si="2"/>
        <v>310</v>
      </c>
    </row>
    <row r="50" spans="1:10" s="15" customFormat="1" ht="18.75" customHeight="1" x14ac:dyDescent="0.3">
      <c r="A50" s="29" t="s">
        <v>51</v>
      </c>
      <c r="B50" s="25">
        <v>465298151</v>
      </c>
      <c r="C50" s="25">
        <v>162742715</v>
      </c>
      <c r="D50" s="26">
        <v>1.85910279301903</v>
      </c>
      <c r="E50" s="27">
        <v>2</v>
      </c>
      <c r="F50" s="27">
        <v>1</v>
      </c>
      <c r="G50" s="27">
        <v>1</v>
      </c>
      <c r="H50" s="27">
        <v>2</v>
      </c>
      <c r="I50" s="27">
        <v>4</v>
      </c>
      <c r="J50" s="28">
        <f t="shared" si="2"/>
        <v>185</v>
      </c>
    </row>
    <row r="51" spans="1:10" s="15" customFormat="1" ht="18.75" customHeight="1" x14ac:dyDescent="0.3">
      <c r="A51" s="29" t="s">
        <v>52</v>
      </c>
      <c r="B51" s="25">
        <v>464410783</v>
      </c>
      <c r="C51" s="30"/>
      <c r="D51" s="30" t="s">
        <v>7</v>
      </c>
      <c r="E51" s="27">
        <v>5</v>
      </c>
      <c r="F51" s="27">
        <v>2</v>
      </c>
      <c r="G51" s="27">
        <v>1</v>
      </c>
      <c r="H51" s="27">
        <v>2</v>
      </c>
      <c r="I51" s="27">
        <v>5</v>
      </c>
      <c r="J51" s="28">
        <f t="shared" si="2"/>
        <v>310</v>
      </c>
    </row>
    <row r="52" spans="1:10" s="15" customFormat="1" x14ac:dyDescent="0.3">
      <c r="A52" s="29" t="s">
        <v>53</v>
      </c>
      <c r="B52" s="25">
        <v>460422850</v>
      </c>
      <c r="C52" s="30"/>
      <c r="D52" s="30" t="s">
        <v>7</v>
      </c>
      <c r="E52" s="27">
        <v>1</v>
      </c>
      <c r="F52" s="27">
        <v>2</v>
      </c>
      <c r="G52" s="27">
        <v>3</v>
      </c>
      <c r="H52" s="27">
        <v>2</v>
      </c>
      <c r="I52" s="27">
        <v>5</v>
      </c>
      <c r="J52" s="28">
        <f t="shared" si="2"/>
        <v>240</v>
      </c>
    </row>
    <row r="53" spans="1:10" s="15" customFormat="1" ht="18.75" customHeight="1" x14ac:dyDescent="0.3">
      <c r="A53" s="29" t="s">
        <v>54</v>
      </c>
      <c r="B53" s="25">
        <v>455480056</v>
      </c>
      <c r="C53" s="25">
        <v>582083058</v>
      </c>
      <c r="D53" s="26">
        <v>-0.21749989157045699</v>
      </c>
      <c r="E53" s="27">
        <v>1</v>
      </c>
      <c r="F53" s="27">
        <v>4</v>
      </c>
      <c r="G53" s="27">
        <v>4</v>
      </c>
      <c r="H53" s="27">
        <v>1</v>
      </c>
      <c r="I53" s="27">
        <v>4</v>
      </c>
      <c r="J53" s="28">
        <f t="shared" si="2"/>
        <v>280</v>
      </c>
    </row>
    <row r="54" spans="1:10" s="15" customFormat="1" ht="18.75" customHeight="1" x14ac:dyDescent="0.3">
      <c r="A54" s="29" t="s">
        <v>55</v>
      </c>
      <c r="B54" s="25">
        <v>450571864</v>
      </c>
      <c r="C54" s="25">
        <v>743967005</v>
      </c>
      <c r="D54" s="26">
        <v>-0.39436579717671799</v>
      </c>
      <c r="E54" s="27">
        <v>4</v>
      </c>
      <c r="F54" s="27">
        <v>1</v>
      </c>
      <c r="G54" s="27">
        <v>1</v>
      </c>
      <c r="H54" s="27">
        <v>2</v>
      </c>
      <c r="I54" s="27">
        <v>5</v>
      </c>
      <c r="J54" s="28">
        <f t="shared" si="2"/>
        <v>260</v>
      </c>
    </row>
    <row r="55" spans="1:10" s="15" customFormat="1" ht="18.75" customHeight="1" x14ac:dyDescent="0.3">
      <c r="A55" s="29" t="s">
        <v>56</v>
      </c>
      <c r="B55" s="25">
        <v>432133650</v>
      </c>
      <c r="C55" s="25">
        <v>658787176</v>
      </c>
      <c r="D55" s="26">
        <v>-0.34404665764167802</v>
      </c>
      <c r="E55" s="27">
        <v>1</v>
      </c>
      <c r="F55" s="27">
        <v>1</v>
      </c>
      <c r="G55" s="27">
        <v>1</v>
      </c>
      <c r="H55" s="27">
        <v>1</v>
      </c>
      <c r="I55" s="27">
        <v>4</v>
      </c>
      <c r="J55" s="28">
        <f t="shared" si="2"/>
        <v>145</v>
      </c>
    </row>
    <row r="56" spans="1:10" s="15" customFormat="1" ht="18.75" customHeight="1" x14ac:dyDescent="0.3">
      <c r="A56" s="29" t="s">
        <v>57</v>
      </c>
      <c r="B56" s="25">
        <v>423878887</v>
      </c>
      <c r="C56" s="25">
        <v>98022185</v>
      </c>
      <c r="D56" s="26">
        <v>3.3243158372770401</v>
      </c>
      <c r="E56" s="27">
        <v>1</v>
      </c>
      <c r="F56" s="27">
        <v>3</v>
      </c>
      <c r="G56" s="27">
        <v>1</v>
      </c>
      <c r="H56" s="27">
        <v>1</v>
      </c>
      <c r="I56" s="27">
        <v>4</v>
      </c>
      <c r="J56" s="28">
        <f t="shared" si="2"/>
        <v>185</v>
      </c>
    </row>
    <row r="57" spans="1:10" s="15" customFormat="1" ht="18.75" customHeight="1" x14ac:dyDescent="0.3">
      <c r="A57" s="29" t="s">
        <v>58</v>
      </c>
      <c r="B57" s="25">
        <v>410293511</v>
      </c>
      <c r="C57" s="25">
        <v>154939025</v>
      </c>
      <c r="D57" s="26">
        <v>1.64809663672532</v>
      </c>
      <c r="E57" s="27">
        <v>1</v>
      </c>
      <c r="F57" s="27">
        <v>4</v>
      </c>
      <c r="G57" s="27">
        <v>2</v>
      </c>
      <c r="H57" s="27">
        <v>2</v>
      </c>
      <c r="I57" s="27">
        <v>5</v>
      </c>
      <c r="J57" s="28">
        <f t="shared" si="2"/>
        <v>255</v>
      </c>
    </row>
    <row r="58" spans="1:10" s="15" customFormat="1" ht="18.75" customHeight="1" x14ac:dyDescent="0.3">
      <c r="A58" s="29" t="s">
        <v>59</v>
      </c>
      <c r="B58" s="25">
        <v>395297595</v>
      </c>
      <c r="C58" s="25">
        <v>281397782</v>
      </c>
      <c r="D58" s="26">
        <v>0.40476443058815598</v>
      </c>
      <c r="E58" s="27">
        <v>3</v>
      </c>
      <c r="F58" s="27">
        <v>1</v>
      </c>
      <c r="G58" s="27">
        <v>2</v>
      </c>
      <c r="H58" s="27">
        <v>2</v>
      </c>
      <c r="I58" s="27">
        <v>5</v>
      </c>
      <c r="J58" s="28">
        <f t="shared" si="2"/>
        <v>255</v>
      </c>
    </row>
    <row r="59" spans="1:10" s="15" customFormat="1" ht="15.75" customHeight="1" x14ac:dyDescent="0.3">
      <c r="A59" s="29" t="s">
        <v>60</v>
      </c>
      <c r="B59" s="25">
        <v>386554082</v>
      </c>
      <c r="C59" s="25">
        <v>0</v>
      </c>
      <c r="D59" s="30" t="s">
        <v>7</v>
      </c>
      <c r="E59" s="27">
        <v>1</v>
      </c>
      <c r="F59" s="27">
        <v>3</v>
      </c>
      <c r="G59" s="27">
        <v>3</v>
      </c>
      <c r="H59" s="27">
        <v>2</v>
      </c>
      <c r="I59" s="27">
        <v>4</v>
      </c>
      <c r="J59" s="28">
        <f t="shared" si="2"/>
        <v>245</v>
      </c>
    </row>
    <row r="60" spans="1:10" s="15" customFormat="1" ht="18.75" customHeight="1" x14ac:dyDescent="0.3">
      <c r="A60" s="29" t="s">
        <v>61</v>
      </c>
      <c r="B60" s="25">
        <v>378521573</v>
      </c>
      <c r="C60" s="25">
        <v>145623647</v>
      </c>
      <c r="D60" s="26">
        <v>1.599313921866</v>
      </c>
      <c r="E60" s="27">
        <v>1</v>
      </c>
      <c r="F60" s="27">
        <v>3</v>
      </c>
      <c r="G60" s="27">
        <v>1</v>
      </c>
      <c r="H60" s="27">
        <v>2</v>
      </c>
      <c r="I60" s="27">
        <v>5</v>
      </c>
      <c r="J60" s="28">
        <f t="shared" si="2"/>
        <v>210</v>
      </c>
    </row>
    <row r="61" spans="1:10" s="15" customFormat="1" ht="15.75" customHeight="1" x14ac:dyDescent="0.3">
      <c r="A61" s="29" t="s">
        <v>62</v>
      </c>
      <c r="B61" s="25">
        <v>370779580</v>
      </c>
      <c r="C61" s="25">
        <v>197433122</v>
      </c>
      <c r="D61" s="26">
        <v>0.878000895918568</v>
      </c>
      <c r="E61" s="27">
        <v>1</v>
      </c>
      <c r="F61" s="27">
        <v>2</v>
      </c>
      <c r="G61" s="27">
        <v>1</v>
      </c>
      <c r="H61" s="27">
        <v>1</v>
      </c>
      <c r="I61" s="27">
        <v>5</v>
      </c>
      <c r="J61" s="28">
        <f t="shared" si="2"/>
        <v>180</v>
      </c>
    </row>
    <row r="62" spans="1:10" s="15" customFormat="1" ht="18.75" customHeight="1" x14ac:dyDescent="0.3">
      <c r="A62" s="29" t="s">
        <v>63</v>
      </c>
      <c r="B62" s="25">
        <v>328241833</v>
      </c>
      <c r="C62" s="25">
        <v>194318543</v>
      </c>
      <c r="D62" s="26">
        <v>0.68919459734730504</v>
      </c>
      <c r="E62" s="27">
        <v>1</v>
      </c>
      <c r="F62" s="27">
        <v>1</v>
      </c>
      <c r="G62" s="27">
        <v>1</v>
      </c>
      <c r="H62" s="27">
        <v>2</v>
      </c>
      <c r="I62" s="27">
        <v>4</v>
      </c>
      <c r="J62" s="28">
        <f t="shared" si="2"/>
        <v>155</v>
      </c>
    </row>
    <row r="63" spans="1:10" s="15" customFormat="1" ht="18.75" customHeight="1" x14ac:dyDescent="0.3">
      <c r="A63" s="29" t="s">
        <v>64</v>
      </c>
      <c r="B63" s="25">
        <v>319648158</v>
      </c>
      <c r="C63" s="25">
        <v>313252159</v>
      </c>
      <c r="D63" s="26">
        <v>2.0418052409975601E-2</v>
      </c>
      <c r="E63" s="27">
        <v>1</v>
      </c>
      <c r="F63" s="27">
        <v>4</v>
      </c>
      <c r="G63" s="27">
        <v>2</v>
      </c>
      <c r="H63" s="27">
        <v>2</v>
      </c>
      <c r="I63" s="27">
        <v>5</v>
      </c>
      <c r="J63" s="28">
        <f t="shared" si="2"/>
        <v>255</v>
      </c>
    </row>
    <row r="64" spans="1:10" s="15" customFormat="1" ht="18.75" customHeight="1" x14ac:dyDescent="0.3">
      <c r="A64" s="29" t="s">
        <v>65</v>
      </c>
      <c r="B64" s="25">
        <v>313885950</v>
      </c>
      <c r="C64" s="30"/>
      <c r="D64" s="30" t="s">
        <v>7</v>
      </c>
      <c r="E64" s="27">
        <v>1</v>
      </c>
      <c r="F64" s="27">
        <v>1</v>
      </c>
      <c r="G64" s="27">
        <v>1</v>
      </c>
      <c r="H64" s="27">
        <v>2</v>
      </c>
      <c r="I64" s="27">
        <v>5</v>
      </c>
      <c r="J64" s="28">
        <f t="shared" si="2"/>
        <v>170</v>
      </c>
    </row>
    <row r="65" spans="1:10" s="15" customFormat="1" ht="18.75" customHeight="1" x14ac:dyDescent="0.3">
      <c r="A65" s="29" t="s">
        <v>66</v>
      </c>
      <c r="B65" s="25">
        <v>312772644</v>
      </c>
      <c r="C65" s="25">
        <v>244444711</v>
      </c>
      <c r="D65" s="26">
        <v>0.27952305746553902</v>
      </c>
      <c r="E65" s="27">
        <v>1</v>
      </c>
      <c r="F65" s="27">
        <v>1</v>
      </c>
      <c r="G65" s="27">
        <v>1</v>
      </c>
      <c r="H65" s="27">
        <v>2</v>
      </c>
      <c r="I65" s="27">
        <v>4</v>
      </c>
      <c r="J65" s="28">
        <f t="shared" si="2"/>
        <v>155</v>
      </c>
    </row>
    <row r="66" spans="1:10" s="15" customFormat="1" ht="18.75" customHeight="1" x14ac:dyDescent="0.3">
      <c r="A66" s="29" t="s">
        <v>67</v>
      </c>
      <c r="B66" s="25">
        <v>301210629</v>
      </c>
      <c r="C66" s="25">
        <v>134675184</v>
      </c>
      <c r="D66" s="26">
        <v>1.2365711339959999</v>
      </c>
      <c r="E66" s="27">
        <v>1</v>
      </c>
      <c r="F66" s="27">
        <v>1</v>
      </c>
      <c r="G66" s="27">
        <v>3</v>
      </c>
      <c r="H66" s="27">
        <v>2</v>
      </c>
      <c r="I66" s="27">
        <v>4</v>
      </c>
      <c r="J66" s="28">
        <f t="shared" si="2"/>
        <v>205</v>
      </c>
    </row>
    <row r="67" spans="1:10" s="15" customFormat="1" x14ac:dyDescent="0.3">
      <c r="A67" s="29" t="s">
        <v>68</v>
      </c>
      <c r="B67" s="25">
        <v>294054973</v>
      </c>
      <c r="C67" s="25">
        <v>412573793</v>
      </c>
      <c r="D67" s="26">
        <v>-0.287266961719015</v>
      </c>
      <c r="E67" s="27">
        <v>1</v>
      </c>
      <c r="F67" s="27">
        <v>1</v>
      </c>
      <c r="G67" s="27">
        <v>2</v>
      </c>
      <c r="H67" s="27">
        <v>2</v>
      </c>
      <c r="I67" s="27">
        <v>4</v>
      </c>
      <c r="J67" s="28">
        <f t="shared" si="2"/>
        <v>180</v>
      </c>
    </row>
    <row r="68" spans="1:10" s="15" customFormat="1" ht="18.75" customHeight="1" x14ac:dyDescent="0.3">
      <c r="A68" s="29" t="s">
        <v>69</v>
      </c>
      <c r="B68" s="25">
        <v>292067897</v>
      </c>
      <c r="C68" s="30"/>
      <c r="D68" s="30" t="s">
        <v>7</v>
      </c>
      <c r="E68" s="27">
        <v>5</v>
      </c>
      <c r="F68" s="27">
        <v>2</v>
      </c>
      <c r="G68" s="27"/>
      <c r="H68" s="27">
        <v>2</v>
      </c>
      <c r="I68" s="27">
        <v>5</v>
      </c>
      <c r="J68" s="28">
        <f t="shared" si="2"/>
        <v>285</v>
      </c>
    </row>
    <row r="69" spans="1:10" s="15" customFormat="1" ht="18.75" customHeight="1" x14ac:dyDescent="0.3">
      <c r="A69" s="29" t="s">
        <v>70</v>
      </c>
      <c r="B69" s="25">
        <v>274362991</v>
      </c>
      <c r="C69" s="25">
        <v>205119774</v>
      </c>
      <c r="D69" s="26">
        <v>0.33757455778008</v>
      </c>
      <c r="E69" s="27">
        <v>1</v>
      </c>
      <c r="F69" s="27">
        <v>1</v>
      </c>
      <c r="G69" s="27">
        <v>2</v>
      </c>
      <c r="H69" s="27">
        <v>2</v>
      </c>
      <c r="I69" s="27">
        <v>4</v>
      </c>
      <c r="J69" s="28">
        <f t="shared" si="2"/>
        <v>180</v>
      </c>
    </row>
    <row r="70" spans="1:10" s="15" customFormat="1" ht="18.75" customHeight="1" x14ac:dyDescent="0.3">
      <c r="A70" s="29" t="s">
        <v>71</v>
      </c>
      <c r="B70" s="25">
        <v>265871763</v>
      </c>
      <c r="C70" s="25">
        <v>171129028</v>
      </c>
      <c r="D70" s="26">
        <v>0.55363333799804004</v>
      </c>
      <c r="E70" s="27">
        <v>1</v>
      </c>
      <c r="F70" s="27">
        <v>1</v>
      </c>
      <c r="G70" s="27">
        <v>2</v>
      </c>
      <c r="H70" s="27">
        <v>2</v>
      </c>
      <c r="I70" s="27">
        <v>5</v>
      </c>
      <c r="J70" s="28">
        <f t="shared" si="2"/>
        <v>195</v>
      </c>
    </row>
    <row r="71" spans="1:10" s="15" customFormat="1" ht="18.75" customHeight="1" x14ac:dyDescent="0.3">
      <c r="A71" s="29" t="s">
        <v>72</v>
      </c>
      <c r="B71" s="25">
        <v>259171758</v>
      </c>
      <c r="C71" s="25">
        <v>1421030513</v>
      </c>
      <c r="D71" s="26">
        <v>-0.81761703522266305</v>
      </c>
      <c r="E71" s="27">
        <v>1</v>
      </c>
      <c r="F71" s="27">
        <v>3</v>
      </c>
      <c r="G71" s="27">
        <v>2</v>
      </c>
      <c r="H71" s="27">
        <v>2</v>
      </c>
      <c r="I71" s="27">
        <v>5</v>
      </c>
      <c r="J71" s="28">
        <f t="shared" si="2"/>
        <v>235</v>
      </c>
    </row>
    <row r="72" spans="1:10" s="15" customFormat="1" ht="18.75" customHeight="1" x14ac:dyDescent="0.3">
      <c r="A72" s="29" t="s">
        <v>73</v>
      </c>
      <c r="B72" s="25">
        <v>254621321</v>
      </c>
      <c r="C72" s="25">
        <v>421288296</v>
      </c>
      <c r="D72" s="26">
        <v>-0.39561264004352997</v>
      </c>
      <c r="E72" s="27">
        <v>1</v>
      </c>
      <c r="F72" s="27">
        <v>1</v>
      </c>
      <c r="G72" s="27">
        <v>2</v>
      </c>
      <c r="H72" s="27">
        <v>2</v>
      </c>
      <c r="I72" s="27">
        <v>4</v>
      </c>
      <c r="J72" s="28">
        <f t="shared" si="2"/>
        <v>180</v>
      </c>
    </row>
    <row r="73" spans="1:10" s="15" customFormat="1" x14ac:dyDescent="0.3">
      <c r="A73" s="29" t="s">
        <v>74</v>
      </c>
      <c r="B73" s="25">
        <v>254607729</v>
      </c>
      <c r="C73" s="30"/>
      <c r="D73" s="30" t="s">
        <v>7</v>
      </c>
      <c r="E73" s="27">
        <v>1</v>
      </c>
      <c r="F73" s="27">
        <v>3</v>
      </c>
      <c r="G73" s="27">
        <v>1</v>
      </c>
      <c r="H73" s="27">
        <v>2</v>
      </c>
      <c r="I73" s="27">
        <v>4</v>
      </c>
      <c r="J73" s="28">
        <f t="shared" si="2"/>
        <v>195</v>
      </c>
    </row>
    <row r="74" spans="1:10" s="15" customFormat="1" ht="18.75" customHeight="1" x14ac:dyDescent="0.3">
      <c r="A74" s="29" t="s">
        <v>75</v>
      </c>
      <c r="B74" s="25">
        <v>250458280</v>
      </c>
      <c r="C74" s="25">
        <v>41530670</v>
      </c>
      <c r="D74" s="26">
        <v>5.0306823848495599</v>
      </c>
      <c r="E74" s="27">
        <v>1</v>
      </c>
      <c r="F74" s="27">
        <v>3</v>
      </c>
      <c r="G74" s="27">
        <v>1</v>
      </c>
      <c r="H74" s="27">
        <v>2</v>
      </c>
      <c r="I74" s="27">
        <v>4</v>
      </c>
      <c r="J74" s="28">
        <f t="shared" si="2"/>
        <v>195</v>
      </c>
    </row>
    <row r="75" spans="1:10" s="15" customFormat="1" ht="18.75" customHeight="1" x14ac:dyDescent="0.3">
      <c r="A75" s="29" t="s">
        <v>76</v>
      </c>
      <c r="B75" s="25">
        <v>246716422</v>
      </c>
      <c r="C75" s="25">
        <v>531688221</v>
      </c>
      <c r="D75" s="26">
        <v>-0.53597538509321196</v>
      </c>
      <c r="E75" s="27">
        <v>1</v>
      </c>
      <c r="F75" s="27">
        <v>1</v>
      </c>
      <c r="G75" s="27">
        <v>1</v>
      </c>
      <c r="H75" s="27">
        <v>2</v>
      </c>
      <c r="I75" s="27">
        <v>4</v>
      </c>
      <c r="J75" s="28">
        <f t="shared" ref="J75:J85" si="3">+((E75*E$10)+(F75*F$10)+(G75*G$10)+(H75*H$10)+(I75*I$10))</f>
        <v>155</v>
      </c>
    </row>
    <row r="76" spans="1:10" s="15" customFormat="1" ht="18.75" customHeight="1" x14ac:dyDescent="0.3">
      <c r="A76" s="29" t="s">
        <v>77</v>
      </c>
      <c r="B76" s="25">
        <v>246699636</v>
      </c>
      <c r="C76" s="30"/>
      <c r="D76" s="30" t="s">
        <v>7</v>
      </c>
      <c r="E76" s="27">
        <v>2</v>
      </c>
      <c r="F76" s="27">
        <v>4</v>
      </c>
      <c r="G76" s="27">
        <v>2</v>
      </c>
      <c r="H76" s="27">
        <v>2</v>
      </c>
      <c r="I76" s="27">
        <v>5</v>
      </c>
      <c r="J76" s="28">
        <f t="shared" si="3"/>
        <v>285</v>
      </c>
    </row>
    <row r="77" spans="1:10" s="15" customFormat="1" ht="18.75" customHeight="1" x14ac:dyDescent="0.3">
      <c r="A77" s="29" t="s">
        <v>78</v>
      </c>
      <c r="B77" s="25">
        <v>243583242</v>
      </c>
      <c r="C77" s="25">
        <v>12538590</v>
      </c>
      <c r="D77" s="26">
        <v>18.426685297150598</v>
      </c>
      <c r="E77" s="27">
        <v>1</v>
      </c>
      <c r="F77" s="27">
        <v>3</v>
      </c>
      <c r="G77" s="27">
        <v>1</v>
      </c>
      <c r="H77" s="27">
        <v>2</v>
      </c>
      <c r="I77" s="27">
        <v>5</v>
      </c>
      <c r="J77" s="28">
        <f t="shared" si="3"/>
        <v>210</v>
      </c>
    </row>
    <row r="78" spans="1:10" s="15" customFormat="1" ht="18.75" customHeight="1" x14ac:dyDescent="0.3">
      <c r="A78" s="29" t="s">
        <v>79</v>
      </c>
      <c r="B78" s="25">
        <v>240916056</v>
      </c>
      <c r="C78" s="25">
        <v>2607924</v>
      </c>
      <c r="D78" s="26">
        <v>91.3784803544889</v>
      </c>
      <c r="E78" s="27">
        <v>1</v>
      </c>
      <c r="F78" s="27">
        <v>1</v>
      </c>
      <c r="G78" s="27">
        <v>2</v>
      </c>
      <c r="H78" s="27">
        <v>2</v>
      </c>
      <c r="I78" s="27">
        <v>4</v>
      </c>
      <c r="J78" s="28">
        <f t="shared" si="3"/>
        <v>180</v>
      </c>
    </row>
    <row r="79" spans="1:10" s="15" customFormat="1" ht="18.75" customHeight="1" x14ac:dyDescent="0.3">
      <c r="A79" s="29" t="s">
        <v>80</v>
      </c>
      <c r="B79" s="25">
        <v>236587689</v>
      </c>
      <c r="C79" s="25">
        <v>138778587</v>
      </c>
      <c r="D79" s="26">
        <v>0.70478525624417798</v>
      </c>
      <c r="E79" s="27">
        <v>1</v>
      </c>
      <c r="F79" s="27">
        <v>3</v>
      </c>
      <c r="G79" s="27">
        <v>2</v>
      </c>
      <c r="H79" s="27">
        <v>2</v>
      </c>
      <c r="I79" s="27">
        <v>4</v>
      </c>
      <c r="J79" s="28">
        <f t="shared" si="3"/>
        <v>220</v>
      </c>
    </row>
    <row r="80" spans="1:10" s="15" customFormat="1" ht="18.75" customHeight="1" x14ac:dyDescent="0.3">
      <c r="A80" s="29" t="s">
        <v>81</v>
      </c>
      <c r="B80" s="25">
        <v>223625409</v>
      </c>
      <c r="C80" s="30"/>
      <c r="D80" s="30" t="s">
        <v>7</v>
      </c>
      <c r="E80" s="27">
        <v>5</v>
      </c>
      <c r="F80" s="27">
        <v>3</v>
      </c>
      <c r="G80" s="27">
        <v>1</v>
      </c>
      <c r="H80" s="27">
        <v>2</v>
      </c>
      <c r="I80" s="27">
        <v>5</v>
      </c>
      <c r="J80" s="28">
        <f t="shared" si="3"/>
        <v>330</v>
      </c>
    </row>
    <row r="81" spans="1:11" s="15" customFormat="1" ht="18.75" customHeight="1" x14ac:dyDescent="0.3">
      <c r="A81" s="29" t="s">
        <v>82</v>
      </c>
      <c r="B81" s="25">
        <v>213185887</v>
      </c>
      <c r="C81" s="25">
        <v>283566362</v>
      </c>
      <c r="D81" s="26">
        <v>-0.24819754537740299</v>
      </c>
      <c r="E81" s="27">
        <v>1</v>
      </c>
      <c r="F81" s="27">
        <v>4</v>
      </c>
      <c r="G81" s="27">
        <v>2</v>
      </c>
      <c r="H81" s="27">
        <v>2</v>
      </c>
      <c r="I81" s="27">
        <v>4</v>
      </c>
      <c r="J81" s="28">
        <f t="shared" si="3"/>
        <v>240</v>
      </c>
    </row>
    <row r="82" spans="1:11" s="15" customFormat="1" ht="18.75" customHeight="1" x14ac:dyDescent="0.3">
      <c r="A82" s="29" t="s">
        <v>83</v>
      </c>
      <c r="B82" s="25">
        <v>210472587</v>
      </c>
      <c r="C82" s="25">
        <v>122151644</v>
      </c>
      <c r="D82" s="26">
        <v>0.723043424614081</v>
      </c>
      <c r="E82" s="27">
        <v>1</v>
      </c>
      <c r="F82" s="27">
        <v>1</v>
      </c>
      <c r="G82" s="27">
        <v>1</v>
      </c>
      <c r="H82" s="27">
        <v>2</v>
      </c>
      <c r="I82" s="27">
        <v>4</v>
      </c>
      <c r="J82" s="28">
        <f t="shared" si="3"/>
        <v>155</v>
      </c>
    </row>
    <row r="83" spans="1:11" s="15" customFormat="1" ht="18.75" customHeight="1" x14ac:dyDescent="0.3">
      <c r="A83" s="29" t="s">
        <v>84</v>
      </c>
      <c r="B83" s="25">
        <v>204119158</v>
      </c>
      <c r="C83" s="25">
        <v>154421188</v>
      </c>
      <c r="D83" s="26">
        <v>0.32183387942851499</v>
      </c>
      <c r="E83" s="27">
        <v>1</v>
      </c>
      <c r="F83" s="27">
        <v>3</v>
      </c>
      <c r="G83" s="27">
        <v>1</v>
      </c>
      <c r="H83" s="27">
        <v>2</v>
      </c>
      <c r="I83" s="27">
        <v>4</v>
      </c>
      <c r="J83" s="28">
        <f t="shared" si="3"/>
        <v>195</v>
      </c>
    </row>
    <row r="84" spans="1:11" s="15" customFormat="1" x14ac:dyDescent="0.3">
      <c r="A84" s="29" t="s">
        <v>85</v>
      </c>
      <c r="B84" s="25">
        <v>203603947</v>
      </c>
      <c r="C84" s="30"/>
      <c r="D84" s="30" t="s">
        <v>7</v>
      </c>
      <c r="E84" s="27">
        <v>5</v>
      </c>
      <c r="F84" s="27">
        <v>2</v>
      </c>
      <c r="G84" s="27">
        <v>1</v>
      </c>
      <c r="H84" s="27">
        <v>2</v>
      </c>
      <c r="I84" s="27">
        <v>5</v>
      </c>
      <c r="J84" s="28">
        <f t="shared" si="3"/>
        <v>310</v>
      </c>
    </row>
    <row r="85" spans="1:11" s="15" customFormat="1" x14ac:dyDescent="0.3">
      <c r="A85" s="29" t="s">
        <v>86</v>
      </c>
      <c r="B85" s="25">
        <v>199727915</v>
      </c>
      <c r="C85" s="30"/>
      <c r="D85" s="30" t="s">
        <v>7</v>
      </c>
      <c r="E85" s="31">
        <v>1</v>
      </c>
      <c r="F85" s="31">
        <v>1</v>
      </c>
      <c r="G85" s="31">
        <v>1</v>
      </c>
      <c r="H85" s="31">
        <v>2</v>
      </c>
      <c r="I85" s="31">
        <v>5</v>
      </c>
      <c r="J85" s="31">
        <f t="shared" si="3"/>
        <v>170</v>
      </c>
      <c r="K85" s="20"/>
    </row>
    <row r="86" spans="1:11" x14ac:dyDescent="0.3">
      <c r="A86" s="17" t="s">
        <v>7</v>
      </c>
      <c r="B86" s="17" t="s">
        <v>7</v>
      </c>
      <c r="C86" s="17" t="s">
        <v>7</v>
      </c>
      <c r="D86" s="17" t="s">
        <v>7</v>
      </c>
    </row>
  </sheetData>
  <sheetProtection selectLockedCells="1" selectUnlockedCells="1"/>
  <mergeCells count="2">
    <mergeCell ref="A9:A10"/>
    <mergeCell ref="B9:D9"/>
  </mergeCells>
  <conditionalFormatting sqref="J11:J85">
    <cfRule type="iconSet" priority="23">
      <iconSet reverse="1">
        <cfvo type="percent" val="0"/>
        <cfvo type="num" val="251"/>
        <cfvo type="num" val="400"/>
      </iconSet>
    </cfRule>
  </conditionalFormatting>
  <dataValidations count="9">
    <dataValidation type="list" allowBlank="1" showInputMessage="1" showErrorMessage="1" sqref="T11:U11 O11">
      <formula1>"1, 3, 5"</formula1>
    </dataValidation>
    <dataValidation type="list" allowBlank="1" showInputMessage="1" showErrorMessage="1" sqref="R11">
      <formula1>"1, 3, 5, 7, 9"</formula1>
    </dataValidation>
    <dataValidation type="list" allowBlank="1" showInputMessage="1" showErrorMessage="1" sqref="Q11">
      <formula1>"3, 5, 7"</formula1>
    </dataValidation>
    <dataValidation type="list" allowBlank="1" showInputMessage="1" showErrorMessage="1" sqref="P11">
      <formula1>"5, 7, 9"</formula1>
    </dataValidation>
    <dataValidation type="list" allowBlank="1" showInputMessage="1" showErrorMessage="1" sqref="M11">
      <formula1>"2, 4, 6, 8, 10, 12, 14, 16, 18"</formula1>
    </dataValidation>
    <dataValidation type="list" allowBlank="1" showInputMessage="1" showErrorMessage="1" sqref="L11 N11 S11 E11:F85">
      <formula1>"1, 2, 3, 4, 5"</formula1>
    </dataValidation>
    <dataValidation type="list" allowBlank="1" showInputMessage="1" showErrorMessage="1" sqref="G11:G85">
      <formula1>"1, 2, 3, 4"</formula1>
    </dataValidation>
    <dataValidation type="list" allowBlank="1" showInputMessage="1" showErrorMessage="1" sqref="H11:H85">
      <formula1>"1,2"</formula1>
    </dataValidation>
    <dataValidation type="list" allowBlank="1" showInputMessage="1" showErrorMessage="1" sqref="I11:I85">
      <formula1>"1,2, 3,4,5"</formula1>
    </dataValidation>
  </dataValidations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C13" sqref="C13"/>
    </sheetView>
  </sheetViews>
  <sheetFormatPr baseColWidth="10" defaultRowHeight="15.75" x14ac:dyDescent="0.25"/>
  <sheetData>
    <row r="1" spans="1:29" x14ac:dyDescent="0.25">
      <c r="A1" s="24" t="s">
        <v>93</v>
      </c>
    </row>
    <row r="2" spans="1:29" x14ac:dyDescent="0.25">
      <c r="A2" s="24"/>
    </row>
    <row r="3" spans="1:29" x14ac:dyDescent="0.25">
      <c r="A3" s="24"/>
    </row>
    <row r="4" spans="1:29" x14ac:dyDescent="0.25">
      <c r="A4" s="21" t="s">
        <v>94</v>
      </c>
    </row>
    <row r="5" spans="1:29" x14ac:dyDescent="0.25">
      <c r="A5" s="21"/>
    </row>
    <row r="6" spans="1:29" x14ac:dyDescent="0.25">
      <c r="A6" s="22" t="s">
        <v>105</v>
      </c>
    </row>
    <row r="7" spans="1:29" x14ac:dyDescent="0.25">
      <c r="A7" s="22" t="s">
        <v>102</v>
      </c>
    </row>
    <row r="8" spans="1:29" x14ac:dyDescent="0.25">
      <c r="A8" s="22" t="s">
        <v>95</v>
      </c>
    </row>
    <row r="9" spans="1:29" x14ac:dyDescent="0.25">
      <c r="A9" s="23" t="s">
        <v>96</v>
      </c>
    </row>
    <row r="10" spans="1:29" x14ac:dyDescent="0.25">
      <c r="A10" s="23" t="s">
        <v>97</v>
      </c>
    </row>
    <row r="11" spans="1:29" x14ac:dyDescent="0.25">
      <c r="A11" s="23" t="s">
        <v>98</v>
      </c>
    </row>
    <row r="12" spans="1:29" x14ac:dyDescent="0.25">
      <c r="A12" s="49" t="s">
        <v>107</v>
      </c>
      <c r="W12" s="41"/>
      <c r="X12" s="41"/>
      <c r="Y12" s="41"/>
      <c r="Z12" s="41"/>
      <c r="AA12" s="41"/>
      <c r="AB12" s="41"/>
      <c r="AC12" s="41"/>
    </row>
    <row r="13" spans="1:29" x14ac:dyDescent="0.25">
      <c r="A13" s="49" t="s">
        <v>99</v>
      </c>
    </row>
    <row r="14" spans="1:29" x14ac:dyDescent="0.25">
      <c r="A14" s="22" t="s">
        <v>103</v>
      </c>
    </row>
    <row r="15" spans="1:29" x14ac:dyDescent="0.25">
      <c r="A15" s="22" t="s">
        <v>104</v>
      </c>
    </row>
    <row r="16" spans="1:29" s="48" customFormat="1" ht="87.95" customHeight="1" x14ac:dyDescent="0.25">
      <c r="A16" s="47" t="s">
        <v>106</v>
      </c>
    </row>
  </sheetData>
  <mergeCells count="1">
    <mergeCell ref="A16:XF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Metodologia</vt:lpstr>
    </vt:vector>
  </TitlesOfParts>
  <Company>AES - Asociacion de Empresas Seguras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Farfan</dc:creator>
  <cp:lastModifiedBy>Patrick Clarkson Gonzalez</cp:lastModifiedBy>
  <dcterms:created xsi:type="dcterms:W3CDTF">2014-01-14T06:23:48Z</dcterms:created>
  <dcterms:modified xsi:type="dcterms:W3CDTF">2017-12-19T16:07:48Z</dcterms:modified>
</cp:coreProperties>
</file>