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.sanchez\Desktop\OPERADOR ECONÓMICO - CERREJON\"/>
    </mc:Choice>
  </mc:AlternateContent>
  <bookViews>
    <workbookView xWindow="0" yWindow="0" windowWidth="20490" windowHeight="7755"/>
  </bookViews>
  <sheets>
    <sheet name="P.V.E 2018" sheetId="1" r:id="rId1"/>
  </sheets>
  <calcPr calcId="152511"/>
</workbook>
</file>

<file path=xl/calcChain.xml><?xml version="1.0" encoding="utf-8"?>
<calcChain xmlns="http://schemas.openxmlformats.org/spreadsheetml/2006/main">
  <c r="P12" i="1" l="1"/>
  <c r="P11" i="1"/>
  <c r="Q11" i="1" l="1"/>
  <c r="P10" i="1"/>
  <c r="P9" i="1"/>
  <c r="P14" i="1"/>
  <c r="P13" i="1"/>
  <c r="P16" i="1"/>
  <c r="P15" i="1"/>
  <c r="Q15" i="1" s="1"/>
  <c r="G26" i="1" s="1"/>
  <c r="G27" i="1" s="1"/>
  <c r="P18" i="1"/>
  <c r="H28" i="1" s="1"/>
  <c r="H29" i="1" s="1"/>
  <c r="P17" i="1"/>
  <c r="P22" i="1"/>
  <c r="P21" i="1"/>
  <c r="Q21" i="1" s="1"/>
  <c r="J26" i="1" s="1"/>
  <c r="J27" i="1" s="1"/>
  <c r="P8" i="1"/>
  <c r="P7" i="1"/>
  <c r="E23" i="1"/>
  <c r="F23" i="1"/>
  <c r="G23" i="1"/>
  <c r="H23" i="1"/>
  <c r="I23" i="1"/>
  <c r="J23" i="1"/>
  <c r="J25" i="1" s="1"/>
  <c r="K23" i="1"/>
  <c r="L23" i="1"/>
  <c r="M23" i="1"/>
  <c r="N23" i="1"/>
  <c r="N25" i="1" s="1"/>
  <c r="O23" i="1"/>
  <c r="E24" i="1"/>
  <c r="F24" i="1"/>
  <c r="G24" i="1"/>
  <c r="H24" i="1"/>
  <c r="I24" i="1"/>
  <c r="J24" i="1"/>
  <c r="K24" i="1"/>
  <c r="L24" i="1"/>
  <c r="M24" i="1"/>
  <c r="N24" i="1"/>
  <c r="O24" i="1"/>
  <c r="D24" i="1"/>
  <c r="D23" i="1"/>
  <c r="P20" i="1"/>
  <c r="P19" i="1"/>
  <c r="J28" i="1"/>
  <c r="J29" i="1" s="1"/>
  <c r="D25" i="1"/>
  <c r="G25" i="1" l="1"/>
  <c r="F25" i="1"/>
  <c r="E25" i="1"/>
  <c r="I28" i="1"/>
  <c r="I29" i="1" s="1"/>
  <c r="L25" i="1"/>
  <c r="H25" i="1"/>
  <c r="Q17" i="1"/>
  <c r="H26" i="1" s="1"/>
  <c r="H27" i="1" s="1"/>
  <c r="Q19" i="1"/>
  <c r="I26" i="1" s="1"/>
  <c r="I27" i="1" s="1"/>
  <c r="I30" i="1" s="1"/>
  <c r="E28" i="1"/>
  <c r="E29" i="1" s="1"/>
  <c r="Q13" i="1"/>
  <c r="F26" i="1" s="1"/>
  <c r="F27" i="1" s="1"/>
  <c r="J30" i="1"/>
  <c r="M25" i="1"/>
  <c r="O25" i="1"/>
  <c r="K25" i="1"/>
  <c r="I25" i="1"/>
  <c r="P23" i="1"/>
  <c r="D28" i="1"/>
  <c r="D29" i="1" s="1"/>
  <c r="F28" i="1"/>
  <c r="F29" i="1" s="1"/>
  <c r="F30" i="1" s="1"/>
  <c r="H30" i="1"/>
  <c r="P24" i="1"/>
  <c r="G28" i="1"/>
  <c r="G29" i="1" s="1"/>
  <c r="G30" i="1" s="1"/>
  <c r="Q9" i="1"/>
  <c r="E26" i="1" s="1"/>
  <c r="E27" i="1" s="1"/>
  <c r="Q7" i="1"/>
  <c r="D26" i="1" s="1"/>
  <c r="D27" i="1" s="1"/>
  <c r="E30" i="1" l="1"/>
  <c r="Q23" i="1"/>
  <c r="D30" i="1"/>
</calcChain>
</file>

<file path=xl/comments1.xml><?xml version="1.0" encoding="utf-8"?>
<comments xmlns="http://schemas.openxmlformats.org/spreadsheetml/2006/main">
  <authors>
    <author>Luis Guillermo</author>
  </authors>
  <commentList>
    <comment ref="N15" authorId="0" shapeId="0">
      <text>
        <r>
          <rPr>
            <b/>
            <sz val="9"/>
            <color indexed="81"/>
            <rFont val="Tahoma"/>
            <family val="2"/>
          </rPr>
          <t>Luis Guillermo:</t>
        </r>
        <r>
          <rPr>
            <sz val="9"/>
            <color indexed="81"/>
            <rFont val="Tahoma"/>
            <family val="2"/>
          </rPr>
          <t xml:space="preserve">
15 de noviembre (Dia internacional al no consumo de alcohol).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Luis Guillermo:</t>
        </r>
        <r>
          <rPr>
            <sz val="9"/>
            <color indexed="81"/>
            <rFont val="Tahoma"/>
            <family val="2"/>
          </rPr>
          <t xml:space="preserve">
13 de mayo (Dia interncional al no consumo de tabaco)</t>
        </r>
      </text>
    </comment>
  </commentList>
</comments>
</file>

<file path=xl/sharedStrings.xml><?xml version="1.0" encoding="utf-8"?>
<sst xmlns="http://schemas.openxmlformats.org/spreadsheetml/2006/main" count="98" uniqueCount="55">
  <si>
    <t>ACTIVIDADES</t>
  </si>
  <si>
    <t>RESPONSABLE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</si>
  <si>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</si>
  <si>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</si>
  <si>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</si>
  <si>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</si>
  <si>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</si>
  <si>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</si>
  <si>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</si>
  <si>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</si>
  <si>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</si>
  <si>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</si>
  <si>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</si>
  <si>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</si>
  <si>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∑</t>
  </si>
  <si>
    <t>%</t>
  </si>
  <si>
    <t>EVIDENCIA</t>
  </si>
  <si>
    <t>RECURSOS</t>
  </si>
  <si>
    <t>OBSERVACIONES</t>
  </si>
  <si>
    <t>P</t>
  </si>
  <si>
    <t>E</t>
  </si>
  <si>
    <t>SUBTOTAL DE ACTIVIDADES PROGRAMADAS</t>
  </si>
  <si>
    <t>AVANCE DEL CUMPLIMIENTO</t>
  </si>
  <si>
    <t>SUBTOTAL DE ACTIVIDADES EJECUTADAS</t>
  </si>
  <si>
    <t>SUBPROGRAMA:</t>
  </si>
  <si>
    <t>Registro fotografico e informe</t>
  </si>
  <si>
    <t>Registro de asistencia</t>
  </si>
  <si>
    <t xml:space="preserve">Registro fotografico </t>
  </si>
  <si>
    <t>Registro de inspección</t>
  </si>
  <si>
    <t>Obejetivo</t>
  </si>
  <si>
    <t>Meta</t>
  </si>
  <si>
    <t>Informe</t>
  </si>
  <si>
    <t>Humano, Físico y Financiero.</t>
  </si>
  <si>
    <t>EFICACIA</t>
  </si>
  <si>
    <t>PRESUPUESTO ($)</t>
  </si>
  <si>
    <t>TIEMPO (HORAS)</t>
  </si>
  <si>
    <t>CUMPLIMIENTO SUBPROGRAMA</t>
  </si>
  <si>
    <t>EFICIENCIA</t>
  </si>
  <si>
    <t>EFECTIVIDAD</t>
  </si>
  <si>
    <t>ARL</t>
  </si>
  <si>
    <t>PROMOCIÓN Y PREVENCIÓN DEL CONSUMO DE ALCOHOL Y TABAQUISMO</t>
  </si>
  <si>
    <t>Prevenir enfermedades derivadas del consumo de alcohol y tabaco.</t>
  </si>
  <si>
    <t>1. Ejecutar el 100% de las actividades programadas en el año.</t>
  </si>
  <si>
    <t>Aplicación de pruebas de consumo de alcohol</t>
  </si>
  <si>
    <t>Revisión de protocolo de alcohol y drogas</t>
  </si>
  <si>
    <t>Divulgación del protocolo y política de No Consumo de Alcohol y Drogas.</t>
  </si>
  <si>
    <t>Campaña de prevención no consumo de alcohol y drogas</t>
  </si>
  <si>
    <t>Sensibilización en tabaquismo</t>
  </si>
  <si>
    <t>Boletines prevencion consumo de alcohol, drogas y tabaco</t>
  </si>
  <si>
    <t>Sensibilización en alcohol y drogas</t>
  </si>
  <si>
    <t>Coordinador HSEQ</t>
  </si>
  <si>
    <t>Grupo HSEQ - Vigilantes</t>
  </si>
  <si>
    <t xml:space="preserve">Coordinador HSEQ </t>
  </si>
  <si>
    <t>Ejecución curso para manipulación de alcoholimetro</t>
  </si>
  <si>
    <t>Registro de asistencia - Certificado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</si>
</sst>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$-240A]\ #,##0"/>
  </numFmts>
  <fonts count="17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name val="Verdana"/>
      <family val="2"/>
    </font>
    <font>
      <sz val="9"/>
      <name val="Verdana"/>
      <family val="2"/>
    </font>
    <font>
      <b/>
      <sz val="12"/>
      <color theme="0"/>
      <name val="Verdana"/>
      <family val="2"/>
    </font>
    <font>
      <sz val="11"/>
      <name val="Verdana"/>
      <family val="2"/>
    </font>
    <font>
      <b/>
      <sz val="9"/>
      <color theme="0"/>
      <name val="Verdana"/>
      <family val="2"/>
    </font>
    <font>
      <b/>
      <sz val="12"/>
      <color theme="0"/>
      <name val="Calibri"/>
      <family val="2"/>
    </font>
    <font>
      <b/>
      <sz val="9"/>
      <name val="Verdana"/>
      <family val="2"/>
    </font>
    <font>
      <b/>
      <sz val="10"/>
      <color theme="1"/>
      <name val="Verdana"/>
      <family val="2"/>
    </font>
    <font>
      <b/>
      <sz val="12"/>
      <name val="Verdana"/>
      <family val="2"/>
    </font>
    <font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94">
    <xf numFmtId="0" fontId="0" fillId="0" borderId="0" xfId="0"/>
    <xf numFmtId="0" fontId="1" fillId="2" borderId="0" xfId="0" applyFont="1" applyFill="1"/>
    <xf numFmtId="0" fontId="6" fillId="4" borderId="10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8" xfId="0" applyFont="1" applyFill="1" applyBorder="1" applyAlignment="1" applyProtection="1">
      <alignment horizontal="center" vertical="center"/>
      <protection locked="0"/>
    </xf>
    <xf numFmtId="1" fontId="1" fillId="3" borderId="8" xfId="0" applyNumberFormat="1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center" vertical="center"/>
    </xf>
    <xf numFmtId="0" fontId="3" fillId="9" borderId="1" xfId="0" applyFont="1" applyFill="1" applyBorder="1" applyAlignment="1" applyProtection="1">
      <alignment horizontal="center" vertical="center"/>
    </xf>
    <xf numFmtId="0" fontId="10" fillId="10" borderId="8" xfId="0" applyFont="1" applyFill="1" applyBorder="1" applyAlignment="1" applyProtection="1">
      <alignment horizontal="right" vertical="center"/>
      <protection locked="0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11" fillId="8" borderId="10" xfId="0" applyFont="1" applyFill="1" applyBorder="1" applyAlignment="1" applyProtection="1">
      <alignment horizontal="center" vertical="center" wrapText="1"/>
      <protection locked="0"/>
    </xf>
    <xf numFmtId="0" fontId="11" fillId="11" borderId="10" xfId="0" applyFont="1" applyFill="1" applyBorder="1" applyAlignment="1" applyProtection="1">
      <alignment horizontal="center" vertical="center" wrapText="1"/>
      <protection locked="0"/>
    </xf>
    <xf numFmtId="0" fontId="11" fillId="11" borderId="1" xfId="0" applyFont="1" applyFill="1" applyBorder="1" applyAlignment="1" applyProtection="1">
      <alignment horizontal="center" vertical="center"/>
      <protection locked="0"/>
    </xf>
    <xf numFmtId="0" fontId="11" fillId="11" borderId="10" xfId="0" applyFont="1" applyFill="1" applyBorder="1" applyAlignment="1" applyProtection="1">
      <alignment horizontal="center" vertical="center"/>
      <protection locked="0"/>
    </xf>
    <xf numFmtId="9" fontId="1" fillId="3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0" applyNumberFormat="1" applyFont="1" applyFill="1" applyBorder="1" applyAlignment="1" applyProtection="1">
      <alignment horizontal="center" vertical="center"/>
    </xf>
    <xf numFmtId="9" fontId="1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 applyProtection="1">
      <alignment horizontal="center" vertical="center" wrapText="1"/>
      <protection locked="0"/>
    </xf>
    <xf numFmtId="9" fontId="1" fillId="3" borderId="0" xfId="0" applyNumberFormat="1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 applyProtection="1">
      <alignment horizontal="center" vertical="center" wrapText="1"/>
      <protection locked="0"/>
    </xf>
    <xf numFmtId="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9" fontId="1" fillId="3" borderId="16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3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</xf>
    <xf numFmtId="9" fontId="1" fillId="3" borderId="10" xfId="0" applyNumberFormat="1" applyFont="1" applyFill="1" applyBorder="1" applyAlignment="1" applyProtection="1">
      <alignment horizontal="center" vertical="center" wrapText="1"/>
      <protection locked="0"/>
    </xf>
    <xf numFmtId="9" fontId="1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6" xfId="0" applyNumberFormat="1" applyFont="1" applyFill="1" applyBorder="1" applyAlignment="1" applyProtection="1">
      <alignment horizontal="center" vertical="center" wrapText="1"/>
      <protection locked="0"/>
    </xf>
    <xf numFmtId="9" fontId="1" fillId="3" borderId="0" xfId="0" applyNumberFormat="1" applyFont="1" applyFill="1" applyBorder="1" applyAlignment="1" applyProtection="1">
      <alignment vertical="center" wrapText="1"/>
      <protection locked="0"/>
    </xf>
    <xf numFmtId="9" fontId="1" fillId="3" borderId="19" xfId="0" applyNumberFormat="1" applyFont="1" applyFill="1" applyBorder="1" applyAlignment="1" applyProtection="1">
      <alignment horizontal="center" vertical="center" wrapText="1"/>
      <protection locked="0"/>
    </xf>
    <xf numFmtId="9" fontId="1" fillId="3" borderId="20" xfId="0" applyNumberFormat="1" applyFont="1" applyFill="1" applyBorder="1" applyAlignment="1" applyProtection="1">
      <alignment horizontal="center" vertical="center" wrapText="1"/>
      <protection locked="0"/>
    </xf>
    <xf numFmtId="165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3" borderId="8" xfId="0" applyFont="1" applyFill="1" applyBorder="1" applyAlignment="1" applyProtection="1">
      <alignment horizontal="center" vertical="center"/>
      <protection locked="0"/>
    </xf>
    <xf numFmtId="0" fontId="12" fillId="3" borderId="6" xfId="0" applyFont="1" applyFill="1" applyBorder="1" applyAlignment="1" applyProtection="1">
      <alignment horizontal="center" vertical="center"/>
      <protection locked="0"/>
    </xf>
    <xf numFmtId="0" fontId="12" fillId="13" borderId="8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/>
    <xf numFmtId="9" fontId="1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3" fontId="1" fillId="2" borderId="0" xfId="0" applyNumberFormat="1" applyFont="1" applyFill="1" applyAlignment="1">
      <alignment horizontal="center" vertical="center" wrapText="1"/>
    </xf>
    <xf numFmtId="3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0" fontId="2" fillId="8" borderId="1" xfId="0" applyFont="1" applyFill="1" applyBorder="1" applyAlignment="1" applyProtection="1">
      <alignment horizontal="center" vertical="center" wrapText="1"/>
      <protection locked="0"/>
    </xf>
    <xf numFmtId="9" fontId="8" fillId="3" borderId="10" xfId="0" applyNumberFormat="1" applyFont="1" applyFill="1" applyBorder="1" applyAlignment="1" applyProtection="1">
      <alignment horizontal="center" vertical="center"/>
    </xf>
    <xf numFmtId="9" fontId="8" fillId="3" borderId="11" xfId="0" applyNumberFormat="1" applyFont="1" applyFill="1" applyBorder="1" applyAlignment="1" applyProtection="1">
      <alignment horizontal="center" vertical="center"/>
    </xf>
    <xf numFmtId="0" fontId="2" fillId="5" borderId="10" xfId="0" applyFont="1" applyFill="1" applyBorder="1" applyAlignment="1" applyProtection="1">
      <alignment horizontal="center" vertical="center" wrapText="1"/>
      <protection locked="0"/>
    </xf>
    <xf numFmtId="0" fontId="2" fillId="5" borderId="11" xfId="0" applyFont="1" applyFill="1" applyBorder="1" applyAlignment="1" applyProtection="1">
      <alignment horizontal="center" vertical="center" wrapText="1"/>
      <protection locked="0"/>
    </xf>
    <xf numFmtId="0" fontId="3" fillId="8" borderId="10" xfId="0" applyFont="1" applyFill="1" applyBorder="1" applyAlignment="1" applyProtection="1">
      <alignment horizontal="justify" vertical="center" wrapText="1"/>
      <protection locked="0"/>
    </xf>
    <xf numFmtId="0" fontId="3" fillId="8" borderId="11" xfId="0" applyFont="1" applyFill="1" applyBorder="1" applyAlignment="1" applyProtection="1">
      <alignment horizontal="justify" vertical="center" wrapText="1"/>
      <protection locked="0"/>
    </xf>
    <xf numFmtId="0" fontId="3" fillId="8" borderId="10" xfId="0" applyFont="1" applyFill="1" applyBorder="1" applyAlignment="1" applyProtection="1">
      <alignment horizontal="center" vertical="center" wrapText="1"/>
      <protection locked="0"/>
    </xf>
    <xf numFmtId="0" fontId="3" fillId="8" borderId="11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9" fillId="9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3" fillId="11" borderId="10" xfId="0" applyFont="1" applyFill="1" applyBorder="1" applyAlignment="1" applyProtection="1">
      <alignment horizontal="justify" vertical="center" wrapText="1"/>
      <protection locked="0"/>
    </xf>
    <xf numFmtId="0" fontId="3" fillId="11" borderId="11" xfId="0" applyFont="1" applyFill="1" applyBorder="1" applyAlignment="1" applyProtection="1">
      <alignment horizontal="justify" vertical="center" wrapText="1"/>
      <protection locked="0"/>
    </xf>
    <xf numFmtId="0" fontId="3" fillId="11" borderId="10" xfId="0" applyFont="1" applyFill="1" applyBorder="1" applyAlignment="1" applyProtection="1">
      <alignment horizontal="center" vertical="center" wrapText="1"/>
      <protection locked="0"/>
    </xf>
    <xf numFmtId="0" fontId="3" fillId="11" borderId="11" xfId="0" applyFont="1" applyFill="1" applyBorder="1" applyAlignment="1" applyProtection="1">
      <alignment horizontal="center" vertical="center" wrapText="1"/>
      <protection locked="0"/>
    </xf>
    <xf numFmtId="0" fontId="3" fillId="9" borderId="1" xfId="0" applyFont="1" applyFill="1" applyBorder="1" applyAlignment="1" applyProtection="1">
      <alignment horizontal="center" vertical="center" wrapText="1"/>
      <protection locked="0"/>
    </xf>
    <xf numFmtId="0" fontId="3" fillId="9" borderId="10" xfId="0" applyFont="1" applyFill="1" applyBorder="1" applyAlignment="1" applyProtection="1">
      <alignment horizontal="center" vertical="center" wrapText="1"/>
      <protection locked="0"/>
    </xf>
    <xf numFmtId="0" fontId="2" fillId="8" borderId="10" xfId="0" applyFont="1" applyFill="1" applyBorder="1" applyAlignment="1" applyProtection="1">
      <alignment horizontal="center" vertical="center" wrapText="1"/>
      <protection locked="0"/>
    </xf>
    <xf numFmtId="0" fontId="2" fillId="8" borderId="11" xfId="0" applyFont="1" applyFill="1" applyBorder="1" applyAlignment="1" applyProtection="1">
      <alignment horizontal="center" vertical="center" wrapText="1"/>
      <protection locked="0"/>
    </xf>
    <xf numFmtId="0" fontId="3" fillId="11" borderId="10" xfId="0" applyFont="1" applyFill="1" applyBorder="1" applyAlignment="1" applyProtection="1">
      <alignment horizontal="center" vertical="center"/>
      <protection locked="0"/>
    </xf>
    <xf numFmtId="0" fontId="3" fillId="11" borderId="11" xfId="0" applyFont="1" applyFill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1" xfId="0" applyFont="1" applyFill="1" applyBorder="1" applyAlignment="1" applyProtection="1">
      <alignment horizontal="left" vertical="center" wrapText="1"/>
      <protection locked="0"/>
    </xf>
    <xf numFmtId="0" fontId="3" fillId="12" borderId="18" xfId="0" applyFont="1" applyFill="1" applyBorder="1" applyAlignment="1" applyProtection="1">
      <alignment horizontal="center" vertical="center" wrapText="1"/>
      <protection locked="0"/>
    </xf>
    <xf numFmtId="0" fontId="3" fillId="12" borderId="19" xfId="0" applyFont="1" applyFill="1" applyBorder="1" applyAlignment="1" applyProtection="1">
      <alignment horizontal="center" vertical="center" wrapText="1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4" fillId="10" borderId="1" xfId="0" applyFont="1" applyFill="1" applyBorder="1" applyAlignment="1" applyProtection="1">
      <alignment horizontal="left" vertical="center" wrapText="1"/>
      <protection locked="0"/>
    </xf>
    <xf numFmtId="0" fontId="3" fillId="12" borderId="12" xfId="0" applyFont="1" applyFill="1" applyBorder="1" applyAlignment="1" applyProtection="1">
      <alignment horizontal="center" vertical="center" wrapText="1"/>
      <protection locked="0"/>
    </xf>
    <xf numFmtId="0" fontId="3" fillId="12" borderId="13" xfId="0" applyFont="1" applyFill="1" applyBorder="1" applyAlignment="1" applyProtection="1">
      <alignment horizontal="center" vertical="center" wrapText="1"/>
      <protection locked="0"/>
    </xf>
    <xf numFmtId="0" fontId="3" fillId="12" borderId="14" xfId="0" applyFont="1" applyFill="1" applyBorder="1" applyAlignment="1" applyProtection="1">
      <alignment horizontal="center" vertical="center" wrapText="1"/>
      <protection locked="0"/>
    </xf>
    <xf numFmtId="0" fontId="3" fillId="12" borderId="15" xfId="0" applyFont="1" applyFill="1" applyBorder="1" applyAlignment="1" applyProtection="1">
      <alignment horizontal="center" vertical="center" wrapText="1"/>
      <protection locked="0"/>
    </xf>
    <xf numFmtId="0" fontId="14" fillId="10" borderId="3" xfId="0" applyFont="1" applyFill="1" applyBorder="1" applyAlignment="1" applyProtection="1">
      <alignment horizontal="justify" vertical="center" wrapText="1"/>
      <protection locked="0"/>
    </xf>
    <xf numFmtId="0" fontId="14" fillId="10" borderId="4" xfId="0" applyFont="1" applyFill="1" applyBorder="1" applyAlignment="1" applyProtection="1">
      <alignment horizontal="justify" vertical="center" wrapText="1"/>
      <protection locked="0"/>
    </xf>
    <xf numFmtId="0" fontId="14" fillId="10" borderId="5" xfId="0" applyFont="1" applyFill="1" applyBorder="1" applyAlignment="1" applyProtection="1">
      <alignment horizontal="justify" vertical="center" wrapText="1"/>
      <protection locked="0"/>
    </xf>
    <xf numFmtId="9" fontId="8" fillId="9" borderId="1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62">
    <dxf>
      <font>
        <color theme="6" tint="-0.24994659260841701"/>
      </font>
      <fill>
        <patternFill>
          <bgColor rgb="FF00B050"/>
        </patternFill>
      </fill>
    </dxf>
    <dxf>
      <font>
        <color theme="9" tint="0.39994506668294322"/>
      </font>
      <fill>
        <patternFill>
          <bgColor rgb="FFFFC000"/>
        </patternFill>
      </fill>
    </dxf>
    <dxf>
      <fill>
        <patternFill>
          <bgColor theme="2"/>
        </patternFill>
      </fill>
    </dxf>
    <dxf>
      <font>
        <color theme="6" tint="-0.24994659260841701"/>
      </font>
      <fill>
        <patternFill>
          <bgColor rgb="FF00B050"/>
        </patternFill>
      </fill>
    </dxf>
    <dxf>
      <font>
        <color theme="9" tint="0.39994506668294322"/>
      </font>
      <fill>
        <patternFill>
          <bgColor rgb="FFFFC000"/>
        </patternFill>
      </fill>
    </dxf>
    <dxf>
      <fill>
        <patternFill>
          <bgColor theme="2"/>
        </patternFill>
      </fill>
    </dxf>
    <dxf>
      <font>
        <color theme="8" tint="0.39994506668294322"/>
      </font>
      <fill>
        <patternFill>
          <bgColor rgb="FF0070C0"/>
        </patternFill>
      </fill>
    </dxf>
    <dxf>
      <fill>
        <patternFill>
          <bgColor theme="2" tint="-9.9948118533890809E-2"/>
        </patternFill>
      </fill>
    </dxf>
    <dxf>
      <font>
        <color theme="6" tint="-0.24994659260841701"/>
      </font>
      <fill>
        <patternFill>
          <bgColor rgb="FF00B050"/>
        </patternFill>
      </fill>
    </dxf>
    <dxf>
      <font>
        <color theme="9" tint="0.39994506668294322"/>
      </font>
      <fill>
        <patternFill>
          <bgColor rgb="FFFFC000"/>
        </patternFill>
      </fill>
    </dxf>
    <dxf>
      <fill>
        <patternFill>
          <bgColor theme="2"/>
        </patternFill>
      </fill>
    </dxf>
    <dxf>
      <font>
        <color theme="6" tint="-0.24994659260841701"/>
      </font>
      <fill>
        <patternFill>
          <bgColor rgb="FF00B050"/>
        </patternFill>
      </fill>
    </dxf>
    <dxf>
      <font>
        <color theme="9" tint="0.39994506668294322"/>
      </font>
      <fill>
        <patternFill>
          <bgColor rgb="FFFFC000"/>
        </patternFill>
      </fill>
    </dxf>
    <dxf>
      <fill>
        <patternFill>
          <bgColor theme="2"/>
        </patternFill>
      </fill>
    </dxf>
    <dxf>
      <font>
        <color theme="6" tint="-0.24994659260841701"/>
      </font>
      <fill>
        <patternFill>
          <bgColor rgb="FF00B050"/>
        </patternFill>
      </fill>
    </dxf>
    <dxf>
      <font>
        <color theme="9" tint="0.39994506668294322"/>
      </font>
      <fill>
        <patternFill>
          <bgColor rgb="FFFFC000"/>
        </patternFill>
      </fill>
    </dxf>
    <dxf>
      <fill>
        <patternFill>
          <bgColor theme="2"/>
        </patternFill>
      </fill>
    </dxf>
    <dxf>
      <font>
        <color theme="6" tint="-0.24994659260841701"/>
      </font>
      <fill>
        <patternFill>
          <bgColor rgb="FF00B050"/>
        </patternFill>
      </fill>
    </dxf>
    <dxf>
      <font>
        <color theme="9" tint="0.39994506668294322"/>
      </font>
      <fill>
        <patternFill>
          <bgColor rgb="FFFFC000"/>
        </patternFill>
      </fill>
    </dxf>
    <dxf>
      <fill>
        <patternFill>
          <bgColor theme="2"/>
        </patternFill>
      </fill>
    </dxf>
    <dxf>
      <font>
        <color theme="6" tint="-0.24994659260841701"/>
      </font>
      <fill>
        <patternFill>
          <bgColor rgb="FF00B050"/>
        </patternFill>
      </fill>
    </dxf>
    <dxf>
      <font>
        <color theme="9" tint="0.39994506668294322"/>
      </font>
      <fill>
        <patternFill>
          <bgColor rgb="FFFFC000"/>
        </patternFill>
      </fill>
    </dxf>
    <dxf>
      <fill>
        <patternFill>
          <bgColor theme="2"/>
        </patternFill>
      </fill>
    </dxf>
    <dxf>
      <font>
        <color theme="6" tint="-0.24994659260841701"/>
      </font>
      <fill>
        <patternFill>
          <bgColor rgb="FF00B050"/>
        </patternFill>
      </fill>
    </dxf>
    <dxf>
      <font>
        <color theme="9" tint="0.39994506668294322"/>
      </font>
      <fill>
        <patternFill>
          <bgColor rgb="FFFFC000"/>
        </patternFill>
      </fill>
    </dxf>
    <dxf>
      <fill>
        <patternFill>
          <bgColor theme="2"/>
        </patternFill>
      </fill>
    </dxf>
    <dxf>
      <font>
        <color theme="6" tint="-0.24994659260841701"/>
      </font>
      <fill>
        <patternFill>
          <bgColor rgb="FF00B050"/>
        </patternFill>
      </fill>
    </dxf>
    <dxf>
      <font>
        <color theme="9" tint="0.39994506668294322"/>
      </font>
      <fill>
        <patternFill>
          <bgColor rgb="FFFFC000"/>
        </patternFill>
      </fill>
    </dxf>
    <dxf>
      <fill>
        <patternFill>
          <bgColor theme="2"/>
        </patternFill>
      </fill>
    </dxf>
    <dxf>
      <font>
        <color theme="8" tint="0.39994506668294322"/>
      </font>
      <fill>
        <patternFill>
          <bgColor rgb="FF0070C0"/>
        </patternFill>
      </fill>
    </dxf>
    <dxf>
      <fill>
        <patternFill>
          <bgColor theme="2" tint="-9.9948118533890809E-2"/>
        </patternFill>
      </fill>
    </dxf>
    <dxf>
      <font>
        <color theme="6" tint="-0.24994659260841701"/>
      </font>
      <fill>
        <patternFill>
          <bgColor rgb="FF00B050"/>
        </patternFill>
      </fill>
    </dxf>
    <dxf>
      <font>
        <color theme="9" tint="0.39994506668294322"/>
      </font>
      <fill>
        <patternFill>
          <bgColor rgb="FFFFC000"/>
        </patternFill>
      </fill>
    </dxf>
    <dxf>
      <fill>
        <patternFill>
          <bgColor theme="2"/>
        </patternFill>
      </fill>
    </dxf>
    <dxf>
      <font>
        <color theme="6" tint="-0.24994659260841701"/>
      </font>
      <fill>
        <patternFill>
          <bgColor rgb="FF00B050"/>
        </patternFill>
      </fill>
    </dxf>
    <dxf>
      <font>
        <color theme="9" tint="0.39994506668294322"/>
      </font>
      <fill>
        <patternFill>
          <bgColor rgb="FFFFC000"/>
        </patternFill>
      </fill>
    </dxf>
    <dxf>
      <fill>
        <patternFill>
          <bgColor theme="2"/>
        </patternFill>
      </fill>
    </dxf>
    <dxf>
      <font>
        <color theme="6" tint="-0.24994659260841701"/>
      </font>
      <fill>
        <patternFill>
          <bgColor rgb="FF00B050"/>
        </patternFill>
      </fill>
    </dxf>
    <dxf>
      <font>
        <color theme="9" tint="0.39994506668294322"/>
      </font>
      <fill>
        <patternFill>
          <bgColor rgb="FFFFC000"/>
        </patternFill>
      </fill>
    </dxf>
    <dxf>
      <fill>
        <patternFill>
          <bgColor theme="2"/>
        </patternFill>
      </fill>
    </dxf>
    <dxf>
      <font>
        <color theme="8" tint="0.39994506668294322"/>
      </font>
      <fill>
        <patternFill>
          <bgColor rgb="FF0070C0"/>
        </patternFill>
      </fill>
    </dxf>
    <dxf>
      <fill>
        <patternFill>
          <bgColor theme="2" tint="-9.9948118533890809E-2"/>
        </patternFill>
      </fill>
    </dxf>
    <dxf>
      <font>
        <color theme="8" tint="0.39994506668294322"/>
      </font>
      <fill>
        <patternFill>
          <bgColor rgb="FF0070C0"/>
        </patternFill>
      </fill>
    </dxf>
    <dxf>
      <fill>
        <patternFill>
          <bgColor theme="2" tint="-9.9948118533890809E-2"/>
        </patternFill>
      </fill>
    </dxf>
    <dxf>
      <font>
        <color theme="8" tint="0.39994506668294322"/>
      </font>
      <fill>
        <patternFill>
          <bgColor rgb="FF0070C0"/>
        </patternFill>
      </fill>
    </dxf>
    <dxf>
      <fill>
        <patternFill>
          <bgColor theme="2" tint="-9.9948118533890809E-2"/>
        </patternFill>
      </fill>
    </dxf>
    <dxf>
      <font>
        <color theme="6" tint="-0.24994659260841701"/>
      </font>
      <fill>
        <patternFill>
          <bgColor rgb="FF00B050"/>
        </patternFill>
      </fill>
    </dxf>
    <dxf>
      <font>
        <color theme="9" tint="0.39994506668294322"/>
      </font>
      <fill>
        <patternFill>
          <bgColor rgb="FFFFC000"/>
        </patternFill>
      </fill>
    </dxf>
    <dxf>
      <fill>
        <patternFill>
          <bgColor theme="2"/>
        </patternFill>
      </fill>
    </dxf>
    <dxf>
      <font>
        <color theme="8" tint="0.39994506668294322"/>
      </font>
      <fill>
        <patternFill>
          <bgColor rgb="FF0070C0"/>
        </patternFill>
      </fill>
    </dxf>
    <dxf>
      <fill>
        <patternFill>
          <bgColor theme="2" tint="-9.9948118533890809E-2"/>
        </patternFill>
      </fill>
    </dxf>
    <dxf>
      <font>
        <color theme="8" tint="0.39994506668294322"/>
      </font>
      <fill>
        <patternFill>
          <bgColor rgb="FF0070C0"/>
        </patternFill>
      </fill>
    </dxf>
    <dxf>
      <fill>
        <patternFill>
          <bgColor theme="2" tint="-9.9948118533890809E-2"/>
        </patternFill>
      </fill>
    </dxf>
    <dxf>
      <font>
        <color theme="8" tint="0.39994506668294322"/>
      </font>
      <fill>
        <patternFill>
          <bgColor rgb="FF0070C0"/>
        </patternFill>
      </fill>
    </dxf>
    <dxf>
      <fill>
        <patternFill>
          <bgColor theme="2" tint="-9.9948118533890809E-2"/>
        </patternFill>
      </fill>
    </dxf>
    <dxf>
      <font>
        <color theme="8" tint="0.39994506668294322"/>
      </font>
      <fill>
        <patternFill>
          <bgColor rgb="FF0070C0"/>
        </patternFill>
      </fill>
    </dxf>
    <dxf>
      <fill>
        <patternFill>
          <bgColor theme="2" tint="-9.9948118533890809E-2"/>
        </patternFill>
      </fill>
    </dxf>
    <dxf>
      <font>
        <color theme="6" tint="-0.24994659260841701"/>
      </font>
      <fill>
        <patternFill>
          <bgColor rgb="FF00B050"/>
        </patternFill>
      </fill>
    </dxf>
    <dxf>
      <font>
        <color theme="9" tint="0.39994506668294322"/>
      </font>
      <fill>
        <patternFill>
          <bgColor rgb="FFFFC000"/>
        </patternFill>
      </fill>
    </dxf>
    <dxf>
      <fill>
        <patternFill>
          <bgColor theme="2"/>
        </patternFill>
      </fill>
    </dxf>
    <dxf>
      <font>
        <color theme="8" tint="0.39994506668294322"/>
      </font>
      <fill>
        <patternFill>
          <bgColor rgb="FF0070C0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180210</xdr:colOff>
      <xdr:row>22</xdr:row>
      <xdr:rowOff>38614</xdr:rowOff>
    </xdr:from>
    <xdr:to>
      <xdr:col>17</xdr:col>
      <xdr:colOff>463376</xdr:colOff>
      <xdr:row>23</xdr:row>
      <xdr:rowOff>218817</xdr:rowOff>
    </xdr:to>
    <xdr:sp macro="" textlink="">
      <xdr:nvSpPr>
        <xdr:cNvPr id="29" name="12 Flecha izquierda"/>
        <xdr:cNvSpPr/>
      </xdr:nvSpPr>
      <xdr:spPr>
        <a:xfrm>
          <a:off x="14467710" y="46972073"/>
          <a:ext cx="283166" cy="402018"/>
        </a:xfrm>
        <a:prstGeom prst="leftArrow">
          <a:avLst/>
        </a:prstGeom>
        <a:solidFill>
          <a:srgbClr val="0033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"/>
  <sheetViews>
    <sheetView showGridLines="0" tabSelected="1" zoomScale="89" zoomScaleNormal="89" workbookViewId="0">
      <selection activeCell="B2" sqref="B2:W2"/>
    </sheetView>
  </sheetViews>
  <sheetFormatPr baseColWidth="10" defaultColWidth="2.7109375" defaultRowHeight="10.5" x14ac:dyDescent="0.15"/>
  <cols>
    <col min="1" max="1" width="42.140625" style="1" customWidth="1"/>
    <col min="2" max="2" width="23.28515625" style="1" customWidth="1"/>
    <col min="3" max="3" width="10" style="1" customWidth="1"/>
    <col min="4" max="4" width="10.85546875" style="1" customWidth="1"/>
    <col min="5" max="5" width="11" style="1" customWidth="1"/>
    <col min="6" max="6" width="10.5703125" style="1" customWidth="1"/>
    <col min="7" max="10" width="10.7109375" style="1" bestFit="1" customWidth="1"/>
    <col min="11" max="11" width="11.7109375" style="1" bestFit="1" customWidth="1"/>
    <col min="12" max="12" width="15.7109375" style="1" bestFit="1" customWidth="1"/>
    <col min="13" max="13" width="10.5703125" style="1" bestFit="1" customWidth="1"/>
    <col min="14" max="14" width="8.28515625" style="1" customWidth="1"/>
    <col min="15" max="15" width="8.28515625" style="1" bestFit="1" customWidth="1"/>
    <col min="16" max="16" width="7.7109375" style="1" customWidth="1"/>
    <col min="17" max="17" width="10.140625" style="1" customWidth="1"/>
    <col min="18" max="18" width="17.28515625" style="1" customWidth="1"/>
    <col min="19" max="19" width="19" style="1" customWidth="1"/>
    <col min="20" max="20" width="3.42578125" style="1" customWidth="1"/>
    <col min="21" max="21" width="14.85546875" style="1" bestFit="1" customWidth="1"/>
    <col min="22" max="22" width="10.5703125" style="1" customWidth="1"/>
    <col min="23" max="23" width="19.140625" style="1" customWidth="1"/>
    <col min="24" max="16384" width="2.7109375" style="1"/>
  </cols>
  <sheetData>
    <row r="1" spans="1:23" ht="18" customHeight="1" x14ac:dyDescent="0.15">
      <c r="A1" s="17"/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6"/>
      <c r="Q1" s="11"/>
      <c r="R1" s="11"/>
      <c r="S1" s="11"/>
      <c r="T1" s="11"/>
      <c r="U1" s="11"/>
    </row>
    <row r="2" spans="1:23" ht="30" customHeight="1" x14ac:dyDescent="0.15">
      <c r="A2" s="10" t="s">
        <v>24</v>
      </c>
      <c r="B2" s="84" t="s">
        <v>40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1:23" ht="30" customHeight="1" x14ac:dyDescent="0.15">
      <c r="A3" s="10" t="s">
        <v>29</v>
      </c>
      <c r="B3" s="85" t="s">
        <v>41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</row>
    <row r="4" spans="1:23" ht="45.75" customHeight="1" x14ac:dyDescent="0.15">
      <c r="A4" s="10" t="s">
        <v>30</v>
      </c>
      <c r="B4" s="90" t="s">
        <v>42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2"/>
    </row>
    <row r="5" spans="1:23" ht="16.5" customHeight="1" x14ac:dyDescent="0.15">
      <c r="A5" s="59" t="s">
        <v>0</v>
      </c>
      <c r="B5" s="59" t="s">
        <v>1</v>
      </c>
      <c r="C5" s="2"/>
      <c r="D5" s="59" t="s">
        <v>2</v>
      </c>
      <c r="E5" s="59" t="s">
        <v>3</v>
      </c>
      <c r="F5" s="59" t="s">
        <v>4</v>
      </c>
      <c r="G5" s="59" t="s">
        <v>5</v>
      </c>
      <c r="H5" s="59" t="s">
        <v>6</v>
      </c>
      <c r="I5" s="59" t="s">
        <v>7</v>
      </c>
      <c r="J5" s="59" t="s">
        <v>8</v>
      </c>
      <c r="K5" s="59" t="s">
        <v>9</v>
      </c>
      <c r="L5" s="59" t="s">
        <v>10</v>
      </c>
      <c r="M5" s="59" t="s">
        <v>11</v>
      </c>
      <c r="N5" s="59" t="s">
        <v>12</v>
      </c>
      <c r="O5" s="59" t="s">
        <v>13</v>
      </c>
      <c r="P5" s="68" t="s">
        <v>14</v>
      </c>
      <c r="Q5" s="59" t="s">
        <v>15</v>
      </c>
      <c r="R5" s="59" t="s">
        <v>16</v>
      </c>
      <c r="S5" s="59" t="s">
        <v>17</v>
      </c>
      <c r="T5" s="59" t="s">
        <v>34</v>
      </c>
      <c r="U5" s="61"/>
      <c r="V5" s="65" t="s">
        <v>35</v>
      </c>
      <c r="W5" s="67" t="s">
        <v>18</v>
      </c>
    </row>
    <row r="6" spans="1:23" ht="13.5" customHeight="1" x14ac:dyDescent="0.15">
      <c r="A6" s="60"/>
      <c r="B6" s="60"/>
      <c r="C6" s="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9"/>
      <c r="Q6" s="60"/>
      <c r="R6" s="60"/>
      <c r="S6" s="60"/>
      <c r="T6" s="60"/>
      <c r="U6" s="62"/>
      <c r="V6" s="66"/>
      <c r="W6" s="67"/>
    </row>
    <row r="7" spans="1:23" ht="23.25" customHeight="1" x14ac:dyDescent="0.15">
      <c r="A7" s="70" t="s">
        <v>43</v>
      </c>
      <c r="B7" s="78" t="s">
        <v>51</v>
      </c>
      <c r="C7" s="14" t="s">
        <v>19</v>
      </c>
      <c r="D7" s="5">
        <v>50</v>
      </c>
      <c r="E7" s="5">
        <v>50</v>
      </c>
      <c r="F7" s="5">
        <v>50</v>
      </c>
      <c r="G7" s="5">
        <v>50</v>
      </c>
      <c r="H7" s="5">
        <v>50</v>
      </c>
      <c r="I7" s="5">
        <v>50</v>
      </c>
      <c r="J7" s="5">
        <v>50</v>
      </c>
      <c r="K7" s="5">
        <v>50</v>
      </c>
      <c r="L7" s="5">
        <v>50</v>
      </c>
      <c r="M7" s="5">
        <v>50</v>
      </c>
      <c r="N7" s="5">
        <v>50</v>
      </c>
      <c r="O7" s="5">
        <v>50</v>
      </c>
      <c r="P7" s="8">
        <f t="shared" ref="P7:P16" si="0">SUM(D7:O7)</f>
        <v>600</v>
      </c>
      <c r="Q7" s="51">
        <f t="shared" ref="Q7" si="1">P8/P7</f>
        <v>0</v>
      </c>
      <c r="R7" s="76" t="s">
        <v>27</v>
      </c>
      <c r="S7" s="53" t="s">
        <v>32</v>
      </c>
      <c r="T7" s="22" t="s">
        <v>19</v>
      </c>
      <c r="U7" s="39">
        <v>1199000</v>
      </c>
      <c r="V7" s="24">
        <v>7200</v>
      </c>
      <c r="W7" s="24"/>
    </row>
    <row r="8" spans="1:23" ht="23.25" customHeight="1" x14ac:dyDescent="0.15">
      <c r="A8" s="71"/>
      <c r="B8" s="79"/>
      <c r="C8" s="14" t="s">
        <v>20</v>
      </c>
      <c r="D8" s="4"/>
      <c r="E8" s="5"/>
      <c r="F8" s="6"/>
      <c r="G8" s="6"/>
      <c r="H8" s="6"/>
      <c r="I8" s="6"/>
      <c r="J8" s="6"/>
      <c r="K8" s="6"/>
      <c r="L8" s="6"/>
      <c r="M8" s="7"/>
      <c r="N8" s="6"/>
      <c r="O8" s="6"/>
      <c r="P8" s="8">
        <f t="shared" si="0"/>
        <v>0</v>
      </c>
      <c r="Q8" s="52"/>
      <c r="R8" s="77"/>
      <c r="S8" s="54"/>
      <c r="T8" s="22" t="s">
        <v>20</v>
      </c>
      <c r="U8" s="47">
        <v>1000000</v>
      </c>
      <c r="V8" s="48">
        <v>500</v>
      </c>
      <c r="W8" s="46"/>
    </row>
    <row r="9" spans="1:23" ht="23.25" customHeight="1" x14ac:dyDescent="0.15">
      <c r="A9" s="55" t="s">
        <v>44</v>
      </c>
      <c r="B9" s="57" t="s">
        <v>50</v>
      </c>
      <c r="C9" s="12" t="s">
        <v>19</v>
      </c>
      <c r="D9" s="42"/>
      <c r="E9" s="40">
        <v>1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8">
        <f t="shared" si="0"/>
        <v>1</v>
      </c>
      <c r="Q9" s="51">
        <f t="shared" ref="Q9" si="2">P10/P9</f>
        <v>1</v>
      </c>
      <c r="R9" s="53" t="s">
        <v>26</v>
      </c>
      <c r="S9" s="53" t="s">
        <v>32</v>
      </c>
      <c r="T9" s="22" t="s">
        <v>19</v>
      </c>
      <c r="U9" s="39">
        <v>50000</v>
      </c>
      <c r="V9" s="24">
        <v>4</v>
      </c>
      <c r="W9" s="24"/>
    </row>
    <row r="10" spans="1:23" ht="23.25" customHeight="1" x14ac:dyDescent="0.15">
      <c r="A10" s="56"/>
      <c r="B10" s="58"/>
      <c r="C10" s="12" t="s">
        <v>20</v>
      </c>
      <c r="D10" s="42"/>
      <c r="E10" s="40">
        <v>1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8">
        <f t="shared" si="0"/>
        <v>1</v>
      </c>
      <c r="Q10" s="52"/>
      <c r="R10" s="54"/>
      <c r="S10" s="54"/>
      <c r="T10" s="22" t="s">
        <v>20</v>
      </c>
      <c r="U10" s="39">
        <v>50000</v>
      </c>
      <c r="V10" s="24">
        <v>4</v>
      </c>
      <c r="W10" s="24"/>
    </row>
    <row r="11" spans="1:23" ht="23.25" customHeight="1" x14ac:dyDescent="0.15">
      <c r="A11" s="55" t="s">
        <v>53</v>
      </c>
      <c r="B11" s="57" t="s">
        <v>50</v>
      </c>
      <c r="C11" s="12" t="s">
        <v>19</v>
      </c>
      <c r="D11" s="42"/>
      <c r="E11" s="40"/>
      <c r="F11" s="41"/>
      <c r="G11" s="41"/>
      <c r="H11" s="41"/>
      <c r="I11" s="41"/>
      <c r="J11" s="41"/>
      <c r="K11" s="41"/>
      <c r="L11" s="5">
        <v>2</v>
      </c>
      <c r="M11" s="41"/>
      <c r="N11" s="41"/>
      <c r="O11" s="41"/>
      <c r="P11" s="8">
        <f t="shared" ref="P11:P12" si="3">SUM(D11:O11)</f>
        <v>2</v>
      </c>
      <c r="Q11" s="51">
        <f t="shared" ref="Q11" si="4">P12/P11</f>
        <v>0</v>
      </c>
      <c r="R11" s="53" t="s">
        <v>54</v>
      </c>
      <c r="S11" s="53" t="s">
        <v>32</v>
      </c>
      <c r="T11" s="50" t="s">
        <v>19</v>
      </c>
      <c r="U11" s="39">
        <v>200000</v>
      </c>
      <c r="V11" s="49">
        <v>8</v>
      </c>
      <c r="W11" s="49"/>
    </row>
    <row r="12" spans="1:23" ht="23.25" customHeight="1" x14ac:dyDescent="0.15">
      <c r="A12" s="56"/>
      <c r="B12" s="58"/>
      <c r="C12" s="12" t="s">
        <v>20</v>
      </c>
      <c r="D12" s="42"/>
      <c r="E12" s="40"/>
      <c r="F12" s="41"/>
      <c r="G12" s="41"/>
      <c r="H12" s="41"/>
      <c r="I12" s="41"/>
      <c r="J12" s="41"/>
      <c r="K12" s="41"/>
      <c r="L12" s="41">
        <v>0</v>
      </c>
      <c r="M12" s="41"/>
      <c r="N12" s="41"/>
      <c r="O12" s="41"/>
      <c r="P12" s="8">
        <f t="shared" si="3"/>
        <v>0</v>
      </c>
      <c r="Q12" s="52"/>
      <c r="R12" s="54"/>
      <c r="S12" s="54"/>
      <c r="T12" s="50" t="s">
        <v>20</v>
      </c>
      <c r="U12" s="39"/>
      <c r="V12" s="49"/>
      <c r="W12" s="49"/>
    </row>
    <row r="13" spans="1:23" ht="23.25" customHeight="1" x14ac:dyDescent="0.15">
      <c r="A13" s="70" t="s">
        <v>45</v>
      </c>
      <c r="B13" s="72" t="s">
        <v>52</v>
      </c>
      <c r="C13" s="14" t="s">
        <v>19</v>
      </c>
      <c r="D13" s="42"/>
      <c r="E13" s="40"/>
      <c r="F13" s="41">
        <v>1</v>
      </c>
      <c r="G13" s="41"/>
      <c r="H13" s="41"/>
      <c r="I13" s="41"/>
      <c r="J13" s="41"/>
      <c r="K13" s="41"/>
      <c r="L13" s="41"/>
      <c r="M13" s="41"/>
      <c r="N13" s="41"/>
      <c r="O13" s="41"/>
      <c r="P13" s="8">
        <f t="shared" si="0"/>
        <v>1</v>
      </c>
      <c r="Q13" s="51">
        <f t="shared" ref="Q13" si="5">P14/P13</f>
        <v>1</v>
      </c>
      <c r="R13" s="53" t="s">
        <v>25</v>
      </c>
      <c r="S13" s="53" t="s">
        <v>32</v>
      </c>
      <c r="T13" s="22" t="s">
        <v>19</v>
      </c>
      <c r="U13" s="39">
        <v>50000</v>
      </c>
      <c r="V13" s="24">
        <v>2</v>
      </c>
      <c r="W13" s="24"/>
    </row>
    <row r="14" spans="1:23" ht="23.25" customHeight="1" x14ac:dyDescent="0.15">
      <c r="A14" s="71"/>
      <c r="B14" s="73"/>
      <c r="C14" s="15" t="s">
        <v>20</v>
      </c>
      <c r="D14" s="42"/>
      <c r="E14" s="40"/>
      <c r="F14" s="41">
        <v>1</v>
      </c>
      <c r="G14" s="41"/>
      <c r="H14" s="41"/>
      <c r="I14" s="41"/>
      <c r="J14" s="41"/>
      <c r="K14" s="41"/>
      <c r="L14" s="41"/>
      <c r="M14" s="41"/>
      <c r="N14" s="41"/>
      <c r="O14" s="41"/>
      <c r="P14" s="8">
        <f t="shared" si="0"/>
        <v>1</v>
      </c>
      <c r="Q14" s="52"/>
      <c r="R14" s="54"/>
      <c r="S14" s="54"/>
      <c r="T14" s="22" t="s">
        <v>20</v>
      </c>
      <c r="U14" s="39">
        <v>1</v>
      </c>
      <c r="V14" s="24">
        <v>0</v>
      </c>
      <c r="W14" s="24"/>
    </row>
    <row r="15" spans="1:23" ht="23.25" customHeight="1" x14ac:dyDescent="0.15">
      <c r="A15" s="55" t="s">
        <v>46</v>
      </c>
      <c r="B15" s="57" t="s">
        <v>39</v>
      </c>
      <c r="C15" s="12" t="s">
        <v>19</v>
      </c>
      <c r="D15" s="42"/>
      <c r="E15" s="40"/>
      <c r="F15" s="41"/>
      <c r="G15" s="41"/>
      <c r="H15" s="41"/>
      <c r="I15" s="41"/>
      <c r="J15" s="41"/>
      <c r="K15" s="41"/>
      <c r="L15" s="41"/>
      <c r="M15" s="41"/>
      <c r="N15" s="43">
        <v>1</v>
      </c>
      <c r="O15" s="41"/>
      <c r="P15" s="8">
        <f t="shared" si="0"/>
        <v>1</v>
      </c>
      <c r="Q15" s="51">
        <f t="shared" ref="Q15" si="6">P16/P15</f>
        <v>0</v>
      </c>
      <c r="R15" s="53" t="s">
        <v>26</v>
      </c>
      <c r="S15" s="53" t="s">
        <v>32</v>
      </c>
      <c r="T15" s="22" t="s">
        <v>19</v>
      </c>
      <c r="U15" s="39">
        <v>100000</v>
      </c>
      <c r="V15" s="24">
        <v>4</v>
      </c>
      <c r="W15" s="24"/>
    </row>
    <row r="16" spans="1:23" ht="23.25" customHeight="1" x14ac:dyDescent="0.15">
      <c r="A16" s="56"/>
      <c r="B16" s="58"/>
      <c r="C16" s="12" t="s">
        <v>20</v>
      </c>
      <c r="D16" s="42"/>
      <c r="E16" s="40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8">
        <f t="shared" si="0"/>
        <v>0</v>
      </c>
      <c r="Q16" s="52"/>
      <c r="R16" s="54"/>
      <c r="S16" s="54"/>
      <c r="T16" s="22" t="s">
        <v>20</v>
      </c>
      <c r="U16" s="39"/>
      <c r="V16" s="24"/>
      <c r="W16" s="24"/>
    </row>
    <row r="17" spans="1:23" ht="23.25" customHeight="1" x14ac:dyDescent="0.15">
      <c r="A17" s="70" t="s">
        <v>47</v>
      </c>
      <c r="B17" s="72" t="s">
        <v>39</v>
      </c>
      <c r="C17" s="13" t="s">
        <v>19</v>
      </c>
      <c r="D17" s="42"/>
      <c r="E17" s="40"/>
      <c r="F17" s="41"/>
      <c r="G17" s="44"/>
      <c r="H17" s="41">
        <v>1</v>
      </c>
      <c r="I17" s="41"/>
      <c r="J17" s="41"/>
      <c r="K17" s="41"/>
      <c r="L17" s="41"/>
      <c r="M17" s="41"/>
      <c r="N17" s="41"/>
      <c r="O17" s="41"/>
      <c r="P17" s="8">
        <f t="shared" ref="P17:P18" si="7">SUM(D17:O17)</f>
        <v>1</v>
      </c>
      <c r="Q17" s="51">
        <f t="shared" ref="Q17:Q19" si="8">P18/P17</f>
        <v>0</v>
      </c>
      <c r="R17" s="64" t="s">
        <v>26</v>
      </c>
      <c r="S17" s="53" t="s">
        <v>32</v>
      </c>
      <c r="T17" s="22" t="s">
        <v>19</v>
      </c>
      <c r="U17" s="39">
        <v>50000</v>
      </c>
      <c r="V17" s="24">
        <v>2</v>
      </c>
      <c r="W17" s="24"/>
    </row>
    <row r="18" spans="1:23" ht="23.25" customHeight="1" x14ac:dyDescent="0.15">
      <c r="A18" s="71"/>
      <c r="B18" s="73"/>
      <c r="C18" s="13" t="s">
        <v>20</v>
      </c>
      <c r="D18" s="42"/>
      <c r="E18" s="40"/>
      <c r="F18" s="41"/>
      <c r="G18" s="41"/>
      <c r="H18" s="41">
        <v>0</v>
      </c>
      <c r="I18" s="41"/>
      <c r="J18" s="41"/>
      <c r="K18" s="41"/>
      <c r="L18" s="41"/>
      <c r="M18" s="41"/>
      <c r="N18" s="41"/>
      <c r="O18" s="41"/>
      <c r="P18" s="8">
        <f t="shared" si="7"/>
        <v>0</v>
      </c>
      <c r="Q18" s="52"/>
      <c r="R18" s="64"/>
      <c r="S18" s="54"/>
      <c r="T18" s="22" t="s">
        <v>20</v>
      </c>
      <c r="U18" s="39">
        <v>1</v>
      </c>
      <c r="V18" s="24">
        <v>0</v>
      </c>
      <c r="W18" s="24"/>
    </row>
    <row r="19" spans="1:23" ht="23.25" customHeight="1" x14ac:dyDescent="0.15">
      <c r="A19" s="80" t="s">
        <v>48</v>
      </c>
      <c r="B19" s="57" t="s">
        <v>50</v>
      </c>
      <c r="C19" s="12" t="s">
        <v>19</v>
      </c>
      <c r="D19" s="42"/>
      <c r="E19" s="40"/>
      <c r="F19" s="41"/>
      <c r="G19" s="41">
        <v>1</v>
      </c>
      <c r="H19" s="41"/>
      <c r="I19" s="41"/>
      <c r="J19" s="41"/>
      <c r="K19" s="41">
        <v>1</v>
      </c>
      <c r="L19" s="41"/>
      <c r="M19" s="41"/>
      <c r="N19" s="41"/>
      <c r="O19" s="41">
        <v>1</v>
      </c>
      <c r="P19" s="8">
        <f>SUM(D19:O19)</f>
        <v>3</v>
      </c>
      <c r="Q19" s="51">
        <f t="shared" si="8"/>
        <v>0.66666666666666663</v>
      </c>
      <c r="R19" s="64" t="s">
        <v>31</v>
      </c>
      <c r="S19" s="53" t="s">
        <v>32</v>
      </c>
      <c r="T19" s="22" t="s">
        <v>19</v>
      </c>
      <c r="U19" s="39">
        <v>150000</v>
      </c>
      <c r="V19" s="24">
        <v>12</v>
      </c>
      <c r="W19" s="24"/>
    </row>
    <row r="20" spans="1:23" ht="23.25" customHeight="1" x14ac:dyDescent="0.15">
      <c r="A20" s="81"/>
      <c r="B20" s="58"/>
      <c r="C20" s="12" t="s">
        <v>20</v>
      </c>
      <c r="D20" s="42"/>
      <c r="E20" s="40"/>
      <c r="F20" s="41"/>
      <c r="G20" s="41">
        <v>1</v>
      </c>
      <c r="H20" s="41"/>
      <c r="I20" s="41"/>
      <c r="J20" s="41"/>
      <c r="K20" s="41">
        <v>1</v>
      </c>
      <c r="L20" s="41"/>
      <c r="M20" s="41"/>
      <c r="N20" s="41"/>
      <c r="O20" s="41"/>
      <c r="P20" s="8">
        <f>SUM(D20:O20)</f>
        <v>2</v>
      </c>
      <c r="Q20" s="52"/>
      <c r="R20" s="64"/>
      <c r="S20" s="54"/>
      <c r="T20" s="22" t="s">
        <v>20</v>
      </c>
      <c r="U20" s="39">
        <v>10000</v>
      </c>
      <c r="V20" s="24">
        <v>8</v>
      </c>
      <c r="W20" s="24"/>
    </row>
    <row r="21" spans="1:23" ht="23.25" customHeight="1" x14ac:dyDescent="0.15">
      <c r="A21" s="70" t="s">
        <v>49</v>
      </c>
      <c r="B21" s="72" t="s">
        <v>39</v>
      </c>
      <c r="C21" s="13" t="s">
        <v>19</v>
      </c>
      <c r="D21" s="42"/>
      <c r="E21" s="40"/>
      <c r="F21" s="41"/>
      <c r="G21" s="41"/>
      <c r="H21" s="41"/>
      <c r="I21" s="41"/>
      <c r="J21" s="41"/>
      <c r="K21" s="41">
        <v>1</v>
      </c>
      <c r="L21" s="41"/>
      <c r="M21" s="41"/>
      <c r="N21" s="41"/>
      <c r="O21" s="41"/>
      <c r="P21" s="8">
        <f t="shared" ref="P21:P22" si="9">SUM(D21:O21)</f>
        <v>1</v>
      </c>
      <c r="Q21" s="51">
        <f>P22/P21</f>
        <v>0</v>
      </c>
      <c r="R21" s="53" t="s">
        <v>28</v>
      </c>
      <c r="S21" s="53" t="s">
        <v>32</v>
      </c>
      <c r="T21" s="22" t="s">
        <v>19</v>
      </c>
      <c r="U21" s="39">
        <v>100000</v>
      </c>
      <c r="V21" s="24">
        <v>8</v>
      </c>
      <c r="W21" s="24"/>
    </row>
    <row r="22" spans="1:23" ht="23.25" customHeight="1" x14ac:dyDescent="0.15">
      <c r="A22" s="71"/>
      <c r="B22" s="73"/>
      <c r="C22" s="13" t="s">
        <v>20</v>
      </c>
      <c r="D22" s="42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8">
        <f t="shared" si="9"/>
        <v>0</v>
      </c>
      <c r="Q22" s="52"/>
      <c r="R22" s="54"/>
      <c r="S22" s="54"/>
      <c r="T22" s="22" t="s">
        <v>20</v>
      </c>
      <c r="U22" s="39">
        <v>1</v>
      </c>
      <c r="V22" s="24">
        <v>0</v>
      </c>
      <c r="W22" s="24"/>
    </row>
    <row r="23" spans="1:23" ht="23.25" customHeight="1" x14ac:dyDescent="0.15">
      <c r="A23" s="74" t="s">
        <v>21</v>
      </c>
      <c r="B23" s="74"/>
      <c r="C23" s="74"/>
      <c r="D23" s="31">
        <f>SUM(D7,D9,D13,D15,D17,D19,D21)</f>
        <v>50</v>
      </c>
      <c r="E23" s="31">
        <f t="shared" ref="E23:O23" si="10">SUM(E7,E9,E13,E15,E17,E19,E21)</f>
        <v>51</v>
      </c>
      <c r="F23" s="31">
        <f t="shared" si="10"/>
        <v>51</v>
      </c>
      <c r="G23" s="31">
        <f t="shared" si="10"/>
        <v>51</v>
      </c>
      <c r="H23" s="31">
        <f t="shared" si="10"/>
        <v>51</v>
      </c>
      <c r="I23" s="31">
        <f t="shared" si="10"/>
        <v>50</v>
      </c>
      <c r="J23" s="31">
        <f t="shared" si="10"/>
        <v>50</v>
      </c>
      <c r="K23" s="31">
        <f t="shared" si="10"/>
        <v>52</v>
      </c>
      <c r="L23" s="31">
        <f t="shared" si="10"/>
        <v>50</v>
      </c>
      <c r="M23" s="31">
        <f t="shared" si="10"/>
        <v>50</v>
      </c>
      <c r="N23" s="31">
        <f t="shared" si="10"/>
        <v>51</v>
      </c>
      <c r="O23" s="31">
        <f t="shared" si="10"/>
        <v>51</v>
      </c>
      <c r="P23" s="9">
        <f t="shared" ref="P23:P24" si="11">SUM(D23:O23)</f>
        <v>608</v>
      </c>
      <c r="Q23" s="93">
        <f>P24/P23</f>
        <v>6.5789473684210523E-3</v>
      </c>
      <c r="R23" s="63" t="s">
        <v>22</v>
      </c>
      <c r="S23" s="63"/>
      <c r="T23" s="63"/>
      <c r="U23" s="63"/>
      <c r="V23" s="63"/>
      <c r="W23" s="63"/>
    </row>
    <row r="24" spans="1:23" ht="23.25" customHeight="1" x14ac:dyDescent="0.15">
      <c r="A24" s="74" t="s">
        <v>23</v>
      </c>
      <c r="B24" s="74"/>
      <c r="C24" s="74"/>
      <c r="D24" s="32">
        <f>SUM(D8,D10,D14,D16,D18,D20,D22)</f>
        <v>0</v>
      </c>
      <c r="E24" s="32">
        <f t="shared" ref="E24:O24" si="12">SUM(E8,E10,E14,E16,E18,E20,E22)</f>
        <v>1</v>
      </c>
      <c r="F24" s="32">
        <f t="shared" si="12"/>
        <v>1</v>
      </c>
      <c r="G24" s="32">
        <f t="shared" si="12"/>
        <v>1</v>
      </c>
      <c r="H24" s="32">
        <f t="shared" si="12"/>
        <v>0</v>
      </c>
      <c r="I24" s="32">
        <f t="shared" si="12"/>
        <v>0</v>
      </c>
      <c r="J24" s="32">
        <f t="shared" si="12"/>
        <v>0</v>
      </c>
      <c r="K24" s="32">
        <f t="shared" si="12"/>
        <v>1</v>
      </c>
      <c r="L24" s="32">
        <f t="shared" si="12"/>
        <v>0</v>
      </c>
      <c r="M24" s="32">
        <f t="shared" si="12"/>
        <v>0</v>
      </c>
      <c r="N24" s="32">
        <f t="shared" si="12"/>
        <v>0</v>
      </c>
      <c r="O24" s="32">
        <f t="shared" si="12"/>
        <v>0</v>
      </c>
      <c r="P24" s="9">
        <f t="shared" si="11"/>
        <v>4</v>
      </c>
      <c r="Q24" s="93"/>
      <c r="R24" s="63"/>
      <c r="S24" s="63"/>
      <c r="T24" s="63"/>
      <c r="U24" s="63"/>
      <c r="V24" s="63"/>
      <c r="W24" s="63"/>
    </row>
    <row r="25" spans="1:23" ht="23.25" customHeight="1" thickBot="1" x14ac:dyDescent="0.2">
      <c r="A25" s="75" t="s">
        <v>36</v>
      </c>
      <c r="B25" s="75"/>
      <c r="C25" s="75"/>
      <c r="D25" s="33">
        <f>D24/D23</f>
        <v>0</v>
      </c>
      <c r="E25" s="33">
        <f t="shared" ref="E25:O25" si="13">E24/E23</f>
        <v>1.9607843137254902E-2</v>
      </c>
      <c r="F25" s="33">
        <f t="shared" si="13"/>
        <v>1.9607843137254902E-2</v>
      </c>
      <c r="G25" s="33">
        <f t="shared" si="13"/>
        <v>1.9607843137254902E-2</v>
      </c>
      <c r="H25" s="33">
        <f t="shared" si="13"/>
        <v>0</v>
      </c>
      <c r="I25" s="33">
        <f t="shared" si="13"/>
        <v>0</v>
      </c>
      <c r="J25" s="33">
        <f t="shared" si="13"/>
        <v>0</v>
      </c>
      <c r="K25" s="27">
        <f t="shared" si="13"/>
        <v>1.9230769230769232E-2</v>
      </c>
      <c r="L25" s="27">
        <f t="shared" si="13"/>
        <v>0</v>
      </c>
      <c r="M25" s="27">
        <f t="shared" si="13"/>
        <v>0</v>
      </c>
      <c r="N25" s="27">
        <f t="shared" si="13"/>
        <v>0</v>
      </c>
      <c r="O25" s="27">
        <f t="shared" si="13"/>
        <v>0</v>
      </c>
      <c r="P25" s="16"/>
      <c r="Q25" s="11"/>
      <c r="R25" s="11"/>
      <c r="S25" s="11"/>
      <c r="T25" s="11"/>
      <c r="U25" s="11"/>
    </row>
    <row r="26" spans="1:23" ht="16.5" customHeight="1" x14ac:dyDescent="0.15">
      <c r="A26" s="86" t="s">
        <v>33</v>
      </c>
      <c r="B26" s="87"/>
      <c r="C26" s="87"/>
      <c r="D26" s="19">
        <f>Q7</f>
        <v>0</v>
      </c>
      <c r="E26" s="19">
        <f>Q9</f>
        <v>1</v>
      </c>
      <c r="F26" s="19">
        <f>Q13</f>
        <v>1</v>
      </c>
      <c r="G26" s="19">
        <f>Q15</f>
        <v>0</v>
      </c>
      <c r="H26" s="19">
        <f>Q17</f>
        <v>0</v>
      </c>
      <c r="I26" s="19">
        <f>Q19</f>
        <v>0.66666666666666663</v>
      </c>
      <c r="J26" s="28">
        <f>Q21</f>
        <v>0</v>
      </c>
      <c r="K26" s="36"/>
      <c r="L26" s="36"/>
      <c r="M26" s="36"/>
      <c r="N26" s="34"/>
      <c r="O26" s="34"/>
      <c r="P26" s="16"/>
      <c r="Q26" s="11"/>
      <c r="R26" s="11"/>
      <c r="S26" s="11"/>
      <c r="T26" s="11"/>
      <c r="U26" s="11"/>
    </row>
    <row r="27" spans="1:23" ht="17.25" customHeight="1" thickBot="1" x14ac:dyDescent="0.2">
      <c r="A27" s="88"/>
      <c r="B27" s="89"/>
      <c r="C27" s="89"/>
      <c r="D27" s="20">
        <f>IF(D26&gt;0.9,5,IF(AND(D26&gt;0.8,D26&lt;=0.9),4,IF(AND(D26&gt;0.6,D26&lt;=0.8),3,IF(AND(D26&gt;0.4,D26&lt;=0.6),2,IF(AND(D26&gt;0.2,D26&lt;=0.4),1,0)))))</f>
        <v>0</v>
      </c>
      <c r="E27" s="20">
        <f t="shared" ref="E27:J27" si="14">IF(E26&gt;0.9,5,IF(AND(E26&gt;0.8,E26&lt;=0.9),4,IF(AND(E26&gt;0.6,E26&lt;=0.8),3,IF(AND(E26&gt;0.4,E26&lt;=0.6),2,IF(AND(E26&gt;0.2,E26&lt;=0.4),1,0)))))</f>
        <v>5</v>
      </c>
      <c r="F27" s="20">
        <f t="shared" si="14"/>
        <v>5</v>
      </c>
      <c r="G27" s="20">
        <f t="shared" si="14"/>
        <v>0</v>
      </c>
      <c r="H27" s="20">
        <f t="shared" si="14"/>
        <v>0</v>
      </c>
      <c r="I27" s="20">
        <f t="shared" si="14"/>
        <v>3</v>
      </c>
      <c r="J27" s="21">
        <f t="shared" si="14"/>
        <v>0</v>
      </c>
      <c r="K27" s="36"/>
      <c r="L27" s="36"/>
      <c r="M27" s="36"/>
      <c r="N27" s="25"/>
      <c r="O27" s="25"/>
      <c r="P27" s="23"/>
      <c r="Q27" s="11"/>
      <c r="R27" s="11"/>
      <c r="S27" s="11"/>
      <c r="T27" s="11"/>
      <c r="U27" s="11"/>
    </row>
    <row r="28" spans="1:23" ht="18" customHeight="1" x14ac:dyDescent="0.15">
      <c r="A28" s="86" t="s">
        <v>37</v>
      </c>
      <c r="B28" s="87"/>
      <c r="C28" s="87"/>
      <c r="D28" s="29" t="e">
        <f>(P8*V8/#REF!)/(P7*U7/V7)</f>
        <v>#REF!</v>
      </c>
      <c r="E28" s="45">
        <f>(P10*U10/V10)/(P9*U9/V9)</f>
        <v>1</v>
      </c>
      <c r="F28" s="29" t="e">
        <f>(P14*U14/V14)/(P13*U13/V13)</f>
        <v>#DIV/0!</v>
      </c>
      <c r="G28" s="29" t="e">
        <f>(P16*U16/V16)/(P15*U15/V15)</f>
        <v>#DIV/0!</v>
      </c>
      <c r="H28" s="30" t="e">
        <f>(P18*U18/V18)/(P17*U17/V17)</f>
        <v>#DIV/0!</v>
      </c>
      <c r="I28" s="45">
        <f>(P20*U20/V20)/(P19*U19/V19)</f>
        <v>6.6666666666666666E-2</v>
      </c>
      <c r="J28" s="35" t="e">
        <f>(P22*U22/V22)/(P21*U21/V21)</f>
        <v>#DIV/0!</v>
      </c>
      <c r="K28" s="36"/>
      <c r="L28" s="36"/>
      <c r="M28" s="36"/>
      <c r="N28" s="26"/>
      <c r="O28" s="34"/>
      <c r="P28" s="23"/>
      <c r="Q28" s="11"/>
      <c r="R28" s="11"/>
      <c r="S28" s="11"/>
      <c r="T28" s="11"/>
      <c r="U28" s="11"/>
    </row>
    <row r="29" spans="1:23" ht="18" customHeight="1" thickBot="1" x14ac:dyDescent="0.2">
      <c r="A29" s="88"/>
      <c r="B29" s="89"/>
      <c r="C29" s="89"/>
      <c r="D29" s="20" t="e">
        <f>IF(D28&gt;1,5,IF(AND(D28=1),3,IF(AND(D28&lt;1),1)))</f>
        <v>#REF!</v>
      </c>
      <c r="E29" s="20">
        <f t="shared" ref="E29:J29" si="15">IF(E28&gt;1,5,IF(AND(E28=1),3,IF(AND(E28&lt;1),1)))</f>
        <v>3</v>
      </c>
      <c r="F29" s="20" t="e">
        <f t="shared" si="15"/>
        <v>#DIV/0!</v>
      </c>
      <c r="G29" s="20" t="e">
        <f t="shared" si="15"/>
        <v>#DIV/0!</v>
      </c>
      <c r="H29" s="20" t="e">
        <f t="shared" si="15"/>
        <v>#DIV/0!</v>
      </c>
      <c r="I29" s="20">
        <f t="shared" si="15"/>
        <v>1</v>
      </c>
      <c r="J29" s="21" t="e">
        <f t="shared" si="15"/>
        <v>#DIV/0!</v>
      </c>
      <c r="K29" s="36"/>
      <c r="L29" s="36"/>
      <c r="M29" s="36"/>
      <c r="N29" s="25"/>
      <c r="O29" s="25"/>
      <c r="P29" s="16"/>
      <c r="Q29" s="11"/>
      <c r="R29" s="11"/>
      <c r="S29" s="11"/>
      <c r="T29" s="11"/>
      <c r="U29" s="11"/>
    </row>
    <row r="30" spans="1:23" ht="18.75" customHeight="1" thickBot="1" x14ac:dyDescent="0.2">
      <c r="A30" s="82" t="s">
        <v>38</v>
      </c>
      <c r="B30" s="83"/>
      <c r="C30" s="83"/>
      <c r="D30" s="37" t="e">
        <f>((D27+D29)/2)/5</f>
        <v>#REF!</v>
      </c>
      <c r="E30" s="37">
        <f t="shared" ref="E30:J30" si="16">((E27+E29)/2)/5</f>
        <v>0.8</v>
      </c>
      <c r="F30" s="37" t="e">
        <f t="shared" si="16"/>
        <v>#DIV/0!</v>
      </c>
      <c r="G30" s="37" t="e">
        <f t="shared" si="16"/>
        <v>#DIV/0!</v>
      </c>
      <c r="H30" s="37" t="e">
        <f t="shared" si="16"/>
        <v>#DIV/0!</v>
      </c>
      <c r="I30" s="37">
        <f t="shared" si="16"/>
        <v>0.4</v>
      </c>
      <c r="J30" s="38" t="e">
        <f t="shared" si="16"/>
        <v>#DIV/0!</v>
      </c>
      <c r="K30" s="36"/>
      <c r="L30" s="36"/>
      <c r="M30" s="36"/>
      <c r="N30" s="34"/>
      <c r="O30" s="34"/>
      <c r="P30" s="16"/>
      <c r="Q30" s="11"/>
      <c r="R30" s="11"/>
      <c r="S30" s="11"/>
      <c r="T30" s="11"/>
      <c r="U30" s="11"/>
    </row>
    <row r="31" spans="1:23" ht="14.25" customHeight="1" x14ac:dyDescent="0.15">
      <c r="A31" s="17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6"/>
      <c r="Q31" s="11"/>
      <c r="R31" s="11"/>
      <c r="S31" s="11"/>
      <c r="T31" s="11"/>
      <c r="U31" s="11"/>
    </row>
  </sheetData>
  <mergeCells count="72">
    <mergeCell ref="B19:B20"/>
    <mergeCell ref="Q23:Q24"/>
    <mergeCell ref="A24:C24"/>
    <mergeCell ref="A15:A16"/>
    <mergeCell ref="B15:B16"/>
    <mergeCell ref="Q15:Q16"/>
    <mergeCell ref="R15:R16"/>
    <mergeCell ref="S15:S16"/>
    <mergeCell ref="A17:A18"/>
    <mergeCell ref="B17:B18"/>
    <mergeCell ref="Q17:Q18"/>
    <mergeCell ref="R17:R18"/>
    <mergeCell ref="R19:R20"/>
    <mergeCell ref="S17:S18"/>
    <mergeCell ref="A19:A20"/>
    <mergeCell ref="A21:A22"/>
    <mergeCell ref="B21:B22"/>
    <mergeCell ref="Q21:Q22"/>
    <mergeCell ref="A23:C23"/>
    <mergeCell ref="Q7:Q8"/>
    <mergeCell ref="R7:R8"/>
    <mergeCell ref="S7:S8"/>
    <mergeCell ref="S21:S22"/>
    <mergeCell ref="B2:W2"/>
    <mergeCell ref="B3:W3"/>
    <mergeCell ref="B4:W4"/>
    <mergeCell ref="R23:W24"/>
    <mergeCell ref="Q19:Q20"/>
    <mergeCell ref="A26:C27"/>
    <mergeCell ref="A28:C29"/>
    <mergeCell ref="M5:M6"/>
    <mergeCell ref="A5:A6"/>
    <mergeCell ref="O5:O6"/>
    <mergeCell ref="N5:N6"/>
    <mergeCell ref="A13:A14"/>
    <mergeCell ref="B13:B14"/>
    <mergeCell ref="Q13:Q14"/>
    <mergeCell ref="A30:C30"/>
    <mergeCell ref="A7:A8"/>
    <mergeCell ref="B7:B8"/>
    <mergeCell ref="A25:C25"/>
    <mergeCell ref="D5:D6"/>
    <mergeCell ref="E5:E6"/>
    <mergeCell ref="F5:F6"/>
    <mergeCell ref="G5:G6"/>
    <mergeCell ref="H5:H6"/>
    <mergeCell ref="I5:I6"/>
    <mergeCell ref="L5:L6"/>
    <mergeCell ref="Q9:Q10"/>
    <mergeCell ref="V5:V6"/>
    <mergeCell ref="W5:W6"/>
    <mergeCell ref="P5:P6"/>
    <mergeCell ref="Q5:Q6"/>
    <mergeCell ref="R5:R6"/>
    <mergeCell ref="S5:S6"/>
    <mergeCell ref="T5:U6"/>
    <mergeCell ref="R9:R10"/>
    <mergeCell ref="S9:S10"/>
    <mergeCell ref="R21:R22"/>
    <mergeCell ref="S19:S20"/>
    <mergeCell ref="R11:R12"/>
    <mergeCell ref="S11:S12"/>
    <mergeCell ref="R13:R14"/>
    <mergeCell ref="S13:S14"/>
    <mergeCell ref="A11:A12"/>
    <mergeCell ref="B11:B12"/>
    <mergeCell ref="Q11:Q12"/>
    <mergeCell ref="A9:A10"/>
    <mergeCell ref="B9:B10"/>
    <mergeCell ref="J5:J6"/>
    <mergeCell ref="K5:K6"/>
    <mergeCell ref="B5:B6"/>
  </mergeCells>
  <conditionalFormatting sqref="P1 P31">
    <cfRule type="colorScale" priority="897">
      <colorScale>
        <cfvo type="num" val="0"/>
        <cfvo type="num" val="0.5"/>
        <cfvo type="num" val="1"/>
        <color rgb="FFF8696B"/>
        <color rgb="FFFFFF00"/>
        <color rgb="FF63BE7B"/>
      </colorScale>
    </cfRule>
  </conditionalFormatting>
  <conditionalFormatting sqref="D1:O1 D31:O31">
    <cfRule type="colorScale" priority="681">
      <colorScale>
        <cfvo type="num" val="0"/>
        <cfvo type="num" val="0.5"/>
        <cfvo type="num" val="1"/>
        <color rgb="FFF8696B"/>
        <color rgb="FFFFFF00"/>
        <color rgb="FF63BE7B"/>
      </colorScale>
    </cfRule>
  </conditionalFormatting>
  <conditionalFormatting sqref="Q7 Q23 Q9 Q13 Q15 Q21 Q17 Q19">
    <cfRule type="colorScale" priority="432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P25:P30">
    <cfRule type="colorScale" priority="431">
      <colorScale>
        <cfvo type="num" val="0"/>
        <cfvo type="num" val="0.5"/>
        <cfvo type="num" val="1"/>
        <color rgb="FFF8696B"/>
        <color rgb="FFFFFF00"/>
        <color rgb="FF63BE7B"/>
      </colorScale>
    </cfRule>
  </conditionalFormatting>
  <conditionalFormatting sqref="H28">
    <cfRule type="colorScale" priority="363">
      <colorScale>
        <cfvo type="num" val="0"/>
        <cfvo type="num" val="0.5"/>
        <cfvo type="num" val="1"/>
        <color rgb="FFF8696B"/>
        <color rgb="FFFFFF00"/>
        <color rgb="FF63BE7B"/>
      </colorScale>
    </cfRule>
  </conditionalFormatting>
  <conditionalFormatting sqref="I28:J28">
    <cfRule type="colorScale" priority="362">
      <colorScale>
        <cfvo type="num" val="0"/>
        <cfvo type="num" val="0.5"/>
        <cfvo type="num" val="1"/>
        <color rgb="FFF8696B"/>
        <color rgb="FFFFFF00"/>
        <color rgb="FF63BE7B"/>
      </colorScale>
    </cfRule>
  </conditionalFormatting>
  <conditionalFormatting sqref="D28:G28">
    <cfRule type="colorScale" priority="367">
      <colorScale>
        <cfvo type="num" val="0"/>
        <cfvo type="num" val="0.5"/>
        <cfvo type="num" val="1"/>
        <color rgb="FFF8696B"/>
        <color rgb="FFFFFF00"/>
        <color rgb="FF63BE7B"/>
      </colorScale>
    </cfRule>
  </conditionalFormatting>
  <conditionalFormatting sqref="N28:O28 D26:H26 D25:O25">
    <cfRule type="colorScale" priority="366">
      <colorScale>
        <cfvo type="num" val="0"/>
        <cfvo type="num" val="0.5"/>
        <cfvo type="num" val="1"/>
        <color rgb="FFF8696B"/>
        <color rgb="FFFFFF00"/>
        <color rgb="FF63BE7B"/>
      </colorScale>
    </cfRule>
  </conditionalFormatting>
  <conditionalFormatting sqref="N30:O30">
    <cfRule type="colorScale" priority="365">
      <colorScale>
        <cfvo type="num" val="0"/>
        <cfvo type="num" val="0.5"/>
        <cfvo type="num" val="1"/>
        <color rgb="FFF8696B"/>
        <color rgb="FFFFFF00"/>
        <color rgb="FF63BE7B"/>
      </colorScale>
    </cfRule>
  </conditionalFormatting>
  <conditionalFormatting sqref="D30:J30">
    <cfRule type="colorScale" priority="364">
      <colorScale>
        <cfvo type="num" val="0"/>
        <cfvo type="num" val="0.5"/>
        <cfvo type="num" val="1"/>
        <color rgb="FFF8696B"/>
        <color rgb="FFFFFF00"/>
        <color rgb="FF63BE7B"/>
      </colorScale>
    </cfRule>
  </conditionalFormatting>
  <conditionalFormatting sqref="D21:O21 D9:O9 D13:O15 D17:F17 H17:O17">
    <cfRule type="containsBlanks" dxfId="61" priority="202" stopIfTrue="1">
      <formula>LEN(TRIM(D9))=0</formula>
    </cfRule>
    <cfRule type="cellIs" dxfId="60" priority="203" stopIfTrue="1" operator="equal">
      <formula>1</formula>
    </cfRule>
  </conditionalFormatting>
  <conditionalFormatting sqref="D22:O22 D18:O18 D10:O10 D20:O20 D19:F19 H19:J19 L19:N19 D13:O16">
    <cfRule type="containsBlanks" dxfId="59" priority="199" stopIfTrue="1">
      <formula>LEN(TRIM(D10))=0</formula>
    </cfRule>
    <cfRule type="cellIs" dxfId="58" priority="200" stopIfTrue="1" operator="equal">
      <formula>0</formula>
    </cfRule>
    <cfRule type="cellIs" dxfId="57" priority="201" stopIfTrue="1" operator="equal">
      <formula>1</formula>
    </cfRule>
  </conditionalFormatting>
  <conditionalFormatting sqref="N15">
    <cfRule type="colorScale" priority="197">
      <colorScale>
        <cfvo type="min"/>
        <cfvo type="max"/>
        <color rgb="FF0070C0"/>
        <color rgb="FF0070C0"/>
      </colorScale>
    </cfRule>
    <cfRule type="dataBar" priority="198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{D6B20F03-3DCF-433B-B9FA-7D1B0DA7D216}</x14:id>
        </ext>
      </extLst>
    </cfRule>
  </conditionalFormatting>
  <conditionalFormatting sqref="F13:H13">
    <cfRule type="colorScale" priority="196">
      <colorScale>
        <cfvo type="min"/>
        <cfvo type="max"/>
        <color rgb="FF0070C0"/>
        <color rgb="FF0070C0"/>
      </colorScale>
    </cfRule>
  </conditionalFormatting>
  <conditionalFormatting sqref="G19">
    <cfRule type="containsBlanks" dxfId="56" priority="194" stopIfTrue="1">
      <formula>LEN(TRIM(G19))=0</formula>
    </cfRule>
    <cfRule type="cellIs" dxfId="55" priority="195" stopIfTrue="1" operator="equal">
      <formula>1</formula>
    </cfRule>
  </conditionalFormatting>
  <conditionalFormatting sqref="K19">
    <cfRule type="containsBlanks" dxfId="54" priority="192" stopIfTrue="1">
      <formula>LEN(TRIM(K19))=0</formula>
    </cfRule>
    <cfRule type="cellIs" dxfId="53" priority="193" stopIfTrue="1" operator="equal">
      <formula>1</formula>
    </cfRule>
  </conditionalFormatting>
  <conditionalFormatting sqref="O19">
    <cfRule type="containsBlanks" dxfId="52" priority="190" stopIfTrue="1">
      <formula>LEN(TRIM(O19))=0</formula>
    </cfRule>
    <cfRule type="cellIs" dxfId="51" priority="191" stopIfTrue="1" operator="equal">
      <formula>1</formula>
    </cfRule>
  </conditionalFormatting>
  <conditionalFormatting sqref="D7:O7">
    <cfRule type="containsBlanks" dxfId="36" priority="59" stopIfTrue="1">
      <formula>LEN(TRIM(D7))=0</formula>
    </cfRule>
    <cfRule type="cellIs" dxfId="35" priority="60" stopIfTrue="1" operator="equal">
      <formula>0</formula>
    </cfRule>
    <cfRule type="cellIs" dxfId="34" priority="61" stopIfTrue="1" operator="equal">
      <formula>1</formula>
    </cfRule>
  </conditionalFormatting>
  <conditionalFormatting sqref="D8:O8">
    <cfRule type="containsBlanks" dxfId="33" priority="56" stopIfTrue="1">
      <formula>LEN(TRIM(D8))=0</formula>
    </cfRule>
    <cfRule type="cellIs" dxfId="32" priority="57" stopIfTrue="1" operator="equal">
      <formula>0</formula>
    </cfRule>
    <cfRule type="cellIs" dxfId="31" priority="58" stopIfTrue="1" operator="equal">
      <formula>1</formula>
    </cfRule>
  </conditionalFormatting>
  <conditionalFormatting sqref="Q11">
    <cfRule type="colorScale" priority="12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D11:K11 M11:O11">
    <cfRule type="containsBlanks" dxfId="7" priority="10" stopIfTrue="1">
      <formula>LEN(TRIM(D11))=0</formula>
    </cfRule>
    <cfRule type="cellIs" dxfId="6" priority="11" stopIfTrue="1" operator="equal">
      <formula>1</formula>
    </cfRule>
  </conditionalFormatting>
  <conditionalFormatting sqref="D12:O12">
    <cfRule type="containsBlanks" dxfId="5" priority="7" stopIfTrue="1">
      <formula>LEN(TRIM(D12))=0</formula>
    </cfRule>
    <cfRule type="cellIs" dxfId="4" priority="8" stopIfTrue="1" operator="equal">
      <formula>0</formula>
    </cfRule>
    <cfRule type="cellIs" dxfId="3" priority="9" stopIfTrue="1" operator="equal">
      <formula>1</formula>
    </cfRule>
  </conditionalFormatting>
  <conditionalFormatting sqref="L11">
    <cfRule type="containsBlanks" dxfId="2" priority="4" stopIfTrue="1">
      <formula>LEN(TRIM(L11))=0</formula>
    </cfRule>
    <cfRule type="cellIs" dxfId="1" priority="5" stopIfTrue="1" operator="equal">
      <formula>0</formula>
    </cfRule>
    <cfRule type="cellIs" dxfId="0" priority="6" stopIfTrue="1" operator="equal">
      <formula>1</formula>
    </cfRule>
  </conditionalFormatting>
  <dataValidations count="1">
    <dataValidation type="whole" allowBlank="1" showInputMessage="1" showErrorMessage="1" sqref="D18:H22 H17 D17:F17 L12:L22 D9:H16 I9:K22 M9:O22 L9:L10">
      <formula1>0</formula1>
      <formula2>1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B20F03-3DCF-433B-B9FA-7D1B0DA7D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P.V.E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cloaiza</dc:creator>
  <cp:lastModifiedBy>Luis Guillermo Sanchez</cp:lastModifiedBy>
  <dcterms:created xsi:type="dcterms:W3CDTF">2012-11-01T14:44:30Z</dcterms:created>
  <dcterms:modified xsi:type="dcterms:W3CDTF">2018-11-20T22:19:05Z</dcterms:modified>
</cp:coreProperties>
</file>