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ervidor\COMPARTIDA2\BASC NESTOR RAUL\GESTION NEGOCIOS\ASOCIADOS DE NEGOCIO\CLIENTES\FORMATOS\"/>
    </mc:Choice>
  </mc:AlternateContent>
  <xr:revisionPtr revIDLastSave="0" documentId="13_ncr:1_{87425E87-E5A3-4EF9-98E1-395F122A0E8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 F-GN-04 VERSION 1" sheetId="1" r:id="rId1"/>
    <sheet name="Grafica de Cumplimiento" sheetId="5" r:id="rId2"/>
  </sheets>
  <definedNames>
    <definedName name="_xlnm._FilterDatabase" localSheetId="0" hidden="1">' F-GN-04 VERSION 1'!$A$4:$AC$53</definedName>
    <definedName name="_xlnm.Print_Area" localSheetId="0">' F-GN-04 VERSION 1'!$A$1:$AC$35</definedName>
    <definedName name="_xlnm.Print_Titles" localSheetId="0">' F-GN-04 VERSION 1'!$4:$53</definedName>
    <definedName name="Z_117ACE27_F310_4D2D_99D5_E25C02D53F8B_.wvu.Cols" localSheetId="0" hidden="1">' F-GN-04 VERSION 1'!$AD:$AD</definedName>
    <definedName name="Z_117ACE27_F310_4D2D_99D5_E25C02D53F8B_.wvu.FilterData" localSheetId="0" hidden="1">' F-GN-04 VERSION 1'!$A$7:$AD$18</definedName>
    <definedName name="Z_117ACE27_F310_4D2D_99D5_E25C02D53F8B_.wvu.PrintArea" localSheetId="0" hidden="1">' F-GN-04 VERSION 1'!$A$4:$AC$70</definedName>
    <definedName name="Z_1F7A9621_3F04_4DCA_8C96_FE6E4A7F1881_.wvu.Cols" localSheetId="0" hidden="1">' F-GN-04 VERSION 1'!$Z:$Z,' F-GN-04 VERSION 1'!$AD:$AD</definedName>
    <definedName name="Z_1F7A9621_3F04_4DCA_8C96_FE6E4A7F1881_.wvu.FilterData" localSheetId="0" hidden="1">' F-GN-04 VERSION 1'!$A$7:$AD$18</definedName>
    <definedName name="Z_1F7A9621_3F04_4DCA_8C96_FE6E4A7F1881_.wvu.PrintArea" localSheetId="0" hidden="1">' F-GN-04 VERSION 1'!$A$4:$AC$70</definedName>
    <definedName name="Z_29E9E0C6_CC3A_4B18_9FFB_4A70F59884C3_.wvu.FilterData" localSheetId="0" hidden="1">' F-GN-04 VERSION 1'!$C$7:$AC$18</definedName>
    <definedName name="Z_32995BC7_2DD8_4F05_BBA4_5BBE673ADD0A_.wvu.FilterData" localSheetId="0" hidden="1">' F-GN-04 VERSION 1'!$C$7:$AC$18</definedName>
    <definedName name="Z_3789F9E4_FF79_4A7A_9C81_A6E1A155A4F1_.wvu.Cols" localSheetId="0" hidden="1">' F-GN-04 VERSION 1'!#REF!,' F-GN-04 VERSION 1'!$AD:$XFD</definedName>
    <definedName name="Z_3789F9E4_FF79_4A7A_9C81_A6E1A155A4F1_.wvu.FilterData" localSheetId="0" hidden="1">' F-GN-04 VERSION 1'!$C$7:$AC$18</definedName>
    <definedName name="Z_3789F9E4_FF79_4A7A_9C81_A6E1A155A4F1_.wvu.PrintArea" localSheetId="0" hidden="1">' F-GN-04 VERSION 1'!$A$4:$AC$71</definedName>
    <definedName name="Z_597412BD_23FB_4E1C_BCDA_5C75F118A5FD_.wvu.Cols" localSheetId="0" hidden="1">' F-GN-04 VERSION 1'!$AD:$AD</definedName>
    <definedName name="Z_597412BD_23FB_4E1C_BCDA_5C75F118A5FD_.wvu.FilterData" localSheetId="0" hidden="1">' F-GN-04 VERSION 1'!$A$7:$AD$18</definedName>
    <definedName name="Z_597412BD_23FB_4E1C_BCDA_5C75F118A5FD_.wvu.PrintArea" localSheetId="0" hidden="1">' F-GN-04 VERSION 1'!$A$4:$AC$38</definedName>
    <definedName name="Z_9A05806A_0A6E_44EE_BD33_1D4ADDB72578_.wvu.FilterData" localSheetId="0" hidden="1">' F-GN-04 VERSION 1'!$A$7:$AD$18</definedName>
    <definedName name="Z_BA508A83_B272_439F_97CA_746CDB38F40A_.wvu.FilterData" localSheetId="0" hidden="1">' F-GN-04 VERSION 1'!$C$7:$AC$18</definedName>
    <definedName name="Z_C6FCCD02_0551_4656_93D2_91912727199E_.wvu.Cols" localSheetId="0" hidden="1">' F-GN-04 VERSION 1'!$AD:$AD</definedName>
    <definedName name="Z_C6FCCD02_0551_4656_93D2_91912727199E_.wvu.FilterData" localSheetId="0" hidden="1">' F-GN-04 VERSION 1'!$A$7:$AD$18</definedName>
    <definedName name="Z_C6FCCD02_0551_4656_93D2_91912727199E_.wvu.PrintArea" localSheetId="0" hidden="1">' F-GN-04 VERSION 1'!$A$4:$AC$70</definedName>
    <definedName name="Z_F8FF1B85_32CE_41E3_ACFD_3C2065340DFB_.wvu.FilterData" localSheetId="0" hidden="1">' F-GN-04 VERSION 1'!$C$7:$AC$18</definedName>
  </definedNames>
  <calcPr calcId="181029"/>
</workbook>
</file>

<file path=xl/calcChain.xml><?xml version="1.0" encoding="utf-8"?>
<calcChain xmlns="http://schemas.openxmlformats.org/spreadsheetml/2006/main"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Y31" i="1"/>
  <c r="Y34" i="1" s="1"/>
  <c r="X31" i="1"/>
  <c r="X34" i="1" s="1"/>
  <c r="W31" i="1"/>
  <c r="W34" i="1" s="1"/>
  <c r="V31" i="1"/>
  <c r="V34" i="1" s="1"/>
  <c r="U31" i="1"/>
  <c r="U34" i="1" s="1"/>
  <c r="T31" i="1"/>
  <c r="T34" i="1" s="1"/>
  <c r="S31" i="1"/>
  <c r="S34" i="1" s="1"/>
  <c r="R31" i="1"/>
  <c r="R34" i="1" s="1"/>
  <c r="Q31" i="1"/>
  <c r="Q34" i="1" s="1"/>
  <c r="P31" i="1"/>
  <c r="P34" i="1" s="1"/>
  <c r="O31" i="1"/>
  <c r="O34" i="1" s="1"/>
  <c r="N31" i="1"/>
  <c r="N34" i="1" s="1"/>
  <c r="M31" i="1"/>
  <c r="M34" i="1" s="1"/>
  <c r="L31" i="1"/>
  <c r="L34" i="1" s="1"/>
  <c r="J19" i="1"/>
  <c r="K19" i="1" s="1"/>
  <c r="AB19" i="1"/>
  <c r="J20" i="1"/>
  <c r="K20" i="1" s="1"/>
  <c r="AB20" i="1"/>
  <c r="J21" i="1"/>
  <c r="K21" i="1" s="1"/>
  <c r="AB21" i="1"/>
  <c r="J22" i="1"/>
  <c r="K22" i="1" s="1"/>
  <c r="AB22" i="1"/>
  <c r="J23" i="1"/>
  <c r="K23" i="1" s="1"/>
  <c r="AB23" i="1"/>
  <c r="J24" i="1"/>
  <c r="K24" i="1" s="1"/>
  <c r="AB24" i="1"/>
  <c r="J25" i="1"/>
  <c r="K25" i="1" s="1"/>
  <c r="AB25" i="1"/>
  <c r="J26" i="1"/>
  <c r="K26" i="1" s="1"/>
  <c r="AB26" i="1"/>
  <c r="J27" i="1"/>
  <c r="K27" i="1" s="1"/>
  <c r="AB27" i="1"/>
  <c r="J28" i="1"/>
  <c r="K28" i="1" s="1"/>
  <c r="AB28" i="1"/>
  <c r="J29" i="1"/>
  <c r="K29" i="1"/>
  <c r="AB29" i="1"/>
  <c r="J30" i="1"/>
  <c r="K30" i="1" s="1"/>
  <c r="AB30" i="1"/>
  <c r="Z34" i="1" l="1"/>
  <c r="J10" i="1" l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AB10" i="1"/>
  <c r="AB11" i="1"/>
  <c r="AB12" i="1"/>
  <c r="AB13" i="1"/>
  <c r="AB14" i="1"/>
  <c r="AB15" i="1"/>
  <c r="AB16" i="1"/>
  <c r="AB17" i="1"/>
  <c r="AB18" i="1"/>
  <c r="AB9" i="1"/>
  <c r="J9" i="1" l="1"/>
  <c r="K9" i="1" s="1"/>
  <c r="K8" i="1"/>
</calcChain>
</file>

<file path=xl/sharedStrings.xml><?xml version="1.0" encoding="utf-8"?>
<sst xmlns="http://schemas.openxmlformats.org/spreadsheetml/2006/main" count="55" uniqueCount="54">
  <si>
    <t>LISTADO Y VERIFICACIÓN DE LOS ASOCIADOS DE NEGOCIOS  (CLIENTES)</t>
  </si>
  <si>
    <t>Nº</t>
  </si>
  <si>
    <t>VERIFICACIONES DOCUMENTAL</t>
  </si>
  <si>
    <t>FECHA
VERIFICACIÓN</t>
  </si>
  <si>
    <t>FECHA VENCE VERIFICACION</t>
  </si>
  <si>
    <t>R.U.T.</t>
  </si>
  <si>
    <t>FIRMAS</t>
  </si>
  <si>
    <t>X</t>
  </si>
  <si>
    <t>COMERCIAL RESPONSABLE</t>
  </si>
  <si>
    <t>N/A</t>
  </si>
  <si>
    <t>NO</t>
  </si>
  <si>
    <t>SOPORTE SISTEMA GESTION</t>
  </si>
  <si>
    <t>ASOCIADOS DE NEGOCIOS QUE CUMPLEN</t>
  </si>
  <si>
    <t>SIN SOPORTE</t>
  </si>
  <si>
    <t xml:space="preserve">NO APLICA </t>
  </si>
  <si>
    <t>PORCENTAJE DE CUMPLIMEINTO</t>
  </si>
  <si>
    <t>CERTIFICADO BASC</t>
  </si>
  <si>
    <t>CERTIFICADO ISO</t>
  </si>
  <si>
    <t>CERTIFICADO C-TPAT</t>
  </si>
  <si>
    <t>VARIABLES DE CLASIFICACIÓN</t>
  </si>
  <si>
    <t>PONDERACIÓN</t>
  </si>
  <si>
    <t>CALIFICACIÓN</t>
  </si>
  <si>
    <t>LAVADO DE ACTIVOS</t>
  </si>
  <si>
    <t>Sin impacto relevante.</t>
  </si>
  <si>
    <t>Bajo impacto.</t>
  </si>
  <si>
    <t>Impacto crítico.</t>
  </si>
  <si>
    <t>CARTERA MOROSA</t>
  </si>
  <si>
    <t>DOCUMENTACION COMPLETA</t>
  </si>
  <si>
    <t>GENERA ACTOS SEGUROS</t>
  </si>
  <si>
    <t>SOLICITUDES FORMALES</t>
  </si>
  <si>
    <t>REFERENCIA BANACARIA.</t>
  </si>
  <si>
    <t>REFERENCIA COMERCIAL</t>
  </si>
  <si>
    <t>LOS ASOCIADOS DE NEGOCIOS QUE LA CALIFICACION SEA SUPERIOR A SIETE (7), SERA CLASIFICADO COMO CRITICO ALTO</t>
  </si>
  <si>
    <t>NOMBRE DEL ASOCIADO DE NEGOCIOS CLIENTE</t>
  </si>
  <si>
    <t>DEBIDAS DILIGENCIAS</t>
  </si>
  <si>
    <t>VARIABLES DE CALIFICACIÓN</t>
  </si>
  <si>
    <t>CUMPLEN</t>
  </si>
  <si>
    <t>NO CUMPLE</t>
  </si>
  <si>
    <t>PORCENTAJE DE CUMPLIMIENTO</t>
  </si>
  <si>
    <t>ACUERDO EN 
SEGURIDAD</t>
  </si>
  <si>
    <t>COPIA C.C. GERENTE 
/ O  I.D.</t>
  </si>
  <si>
    <t>CERTIFICADO DE EXISENCIA 
Y REPRESENTACIÓN LEGAL</t>
  </si>
  <si>
    <t>APLICACIÓN HABEAS DATA</t>
  </si>
  <si>
    <t>OTRA CERTIFICACION 
ADUANA EXTRANJERA</t>
  </si>
  <si>
    <t>Impacto moderado
 pero no crítico.</t>
  </si>
  <si>
    <t>MANEJA EXCLUSIVIDAD CON MUNDIPORT</t>
  </si>
  <si>
    <t>CREACION DE MAS DE UN AÑO</t>
  </si>
  <si>
    <t>FORMATO XXXX
 ENCUESTA</t>
  </si>
  <si>
    <t>FORMATO XXXX
 CONTROL LA/FT</t>
  </si>
  <si>
    <t>FORMATO XXXXX
 VISITA</t>
  </si>
  <si>
    <t>Fecha de Emisión:15/04/2019</t>
  </si>
  <si>
    <t>Página 1 de 1</t>
  </si>
  <si>
    <t>Versión:1</t>
  </si>
  <si>
    <t>Codigo:F-GN-04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</si>
</sst>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N$&quot;* #,##0.00_);_(&quot;N$&quot;* \(#,##0.00\);_(&quot;N$&quot;* &quot;-&quot;??_);_(@_)"/>
  </numFmts>
  <fonts count="2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0"/>
      <color indexed="9"/>
      <name val="Arial"/>
      <family val="2"/>
    </font>
    <font>
      <sz val="12"/>
      <color theme="0"/>
      <name val="Arial"/>
      <family val="2"/>
    </font>
    <font>
      <sz val="11"/>
      <color theme="0"/>
      <name val="Arial"/>
      <family val="2"/>
    </font>
    <font>
      <b/>
      <sz val="20"/>
      <name val="Arial"/>
      <family val="2"/>
    </font>
    <font>
      <b/>
      <sz val="18"/>
      <color rgb="FFFF0000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sz val="14"/>
      <color theme="0"/>
      <name val="Arial"/>
      <family val="2"/>
    </font>
    <font>
      <b/>
      <sz val="22"/>
      <name val="Arial"/>
      <family val="2"/>
    </font>
    <font>
      <sz val="8"/>
      <name val="Arial"/>
      <family val="2"/>
    </font>
    <font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8DFDEA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rgb="FF002060"/>
      </top>
      <bottom style="hair">
        <color rgb="FF00206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5">
    <xf numFmtId="0" fontId="0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4" fillId="0" borderId="0"/>
    <xf numFmtId="0" fontId="6" fillId="0" borderId="0"/>
    <xf numFmtId="0" fontId="4" fillId="0" borderId="0"/>
    <xf numFmtId="9" fontId="6" fillId="0" borderId="0" applyFont="0" applyFill="0" applyBorder="0" applyAlignment="0" applyProtection="0"/>
    <xf numFmtId="0" fontId="3" fillId="0" borderId="0"/>
    <xf numFmtId="0" fontId="6" fillId="0" borderId="0"/>
    <xf numFmtId="9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6" fillId="0" borderId="0"/>
    <xf numFmtId="9" fontId="6" fillId="0" borderId="0" applyFont="0" applyFill="0" applyBorder="0" applyAlignment="0" applyProtection="0"/>
    <xf numFmtId="0" fontId="2" fillId="0" borderId="0"/>
    <xf numFmtId="0" fontId="6" fillId="0" borderId="0"/>
    <xf numFmtId="9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7">
    <xf numFmtId="0" fontId="0" fillId="0" borderId="0" xfId="0"/>
    <xf numFmtId="0" fontId="14" fillId="6" borderId="2" xfId="30" applyFont="1" applyFill="1" applyBorder="1" applyAlignment="1" applyProtection="1">
      <alignment horizontal="center" vertical="center"/>
    </xf>
    <xf numFmtId="9" fontId="12" fillId="0" borderId="2" xfId="30" applyNumberFormat="1" applyFont="1" applyFill="1" applyBorder="1" applyAlignment="1" applyProtection="1">
      <alignment horizontal="center" vertical="center"/>
    </xf>
    <xf numFmtId="14" fontId="6" fillId="0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Protection="1"/>
    <xf numFmtId="0" fontId="0" fillId="0" borderId="0" xfId="0" applyFont="1" applyFill="1" applyAlignment="1" applyProtection="1"/>
    <xf numFmtId="0" fontId="6" fillId="0" borderId="2" xfId="0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/>
    </xf>
    <xf numFmtId="0" fontId="0" fillId="0" borderId="0" xfId="0" applyFont="1" applyFill="1" applyAlignment="1" applyProtection="1">
      <alignment horizontal="center"/>
    </xf>
    <xf numFmtId="0" fontId="11" fillId="0" borderId="0" xfId="0" applyFont="1" applyFill="1" applyAlignment="1" applyProtection="1">
      <alignment horizontal="center"/>
    </xf>
    <xf numFmtId="0" fontId="6" fillId="0" borderId="0" xfId="0" applyFont="1" applyFill="1" applyProtection="1"/>
    <xf numFmtId="0" fontId="11" fillId="0" borderId="0" xfId="0" applyFont="1" applyFill="1" applyAlignment="1" applyProtection="1"/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vertical="center"/>
    </xf>
    <xf numFmtId="9" fontId="7" fillId="0" borderId="2" xfId="1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</xf>
    <xf numFmtId="0" fontId="11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Protection="1"/>
    <xf numFmtId="0" fontId="8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Protection="1"/>
    <xf numFmtId="0" fontId="8" fillId="0" borderId="0" xfId="0" applyFont="1" applyFill="1" applyProtection="1"/>
    <xf numFmtId="0" fontId="0" fillId="0" borderId="0" xfId="0" applyFont="1" applyFill="1" applyProtection="1"/>
    <xf numFmtId="0" fontId="9" fillId="5" borderId="2" xfId="0" applyFont="1" applyFill="1" applyBorder="1" applyAlignment="1" applyProtection="1">
      <alignment horizontal="center" vertical="center" wrapText="1"/>
    </xf>
    <xf numFmtId="0" fontId="6" fillId="6" borderId="2" xfId="30" applyFont="1" applyFill="1" applyBorder="1" applyAlignment="1" applyProtection="1">
      <alignment horizontal="center" vertical="center" textRotation="90" wrapText="1"/>
    </xf>
    <xf numFmtId="0" fontId="0" fillId="6" borderId="2" xfId="30" applyFont="1" applyFill="1" applyBorder="1" applyAlignment="1" applyProtection="1">
      <alignment horizontal="center" vertical="center" textRotation="90" wrapText="1"/>
    </xf>
    <xf numFmtId="0" fontId="7" fillId="5" borderId="2" xfId="0" applyFont="1" applyFill="1" applyBorder="1" applyAlignment="1" applyProtection="1">
      <alignment horizontal="center" vertical="center" wrapText="1"/>
    </xf>
    <xf numFmtId="9" fontId="10" fillId="6" borderId="6" xfId="11" applyFont="1" applyFill="1" applyBorder="1" applyAlignment="1" applyProtection="1">
      <alignment horizontal="center" vertical="center"/>
    </xf>
    <xf numFmtId="9" fontId="10" fillId="6" borderId="6" xfId="30" applyNumberFormat="1" applyFont="1" applyFill="1" applyBorder="1" applyAlignment="1" applyProtection="1">
      <alignment horizontal="center" vertical="center" wrapText="1"/>
    </xf>
    <xf numFmtId="9" fontId="10" fillId="6" borderId="6" xfId="30" applyNumberFormat="1" applyFont="1" applyFill="1" applyBorder="1" applyAlignment="1" applyProtection="1">
      <alignment horizontal="center" vertical="center"/>
    </xf>
    <xf numFmtId="0" fontId="7" fillId="5" borderId="6" xfId="0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6" fillId="0" borderId="2" xfId="30" applyFont="1" applyFill="1" applyBorder="1" applyAlignment="1" applyProtection="1">
      <alignment horizontal="center" vertical="center"/>
      <protection locked="0"/>
    </xf>
    <xf numFmtId="0" fontId="0" fillId="0" borderId="2" xfId="18" applyFont="1" applyFill="1" applyBorder="1" applyAlignment="1" applyProtection="1">
      <alignment horizontal="center" vertical="center"/>
      <protection locked="0"/>
    </xf>
    <xf numFmtId="0" fontId="6" fillId="0" borderId="2" xfId="18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14" fontId="6" fillId="2" borderId="2" xfId="0" applyNumberFormat="1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0" borderId="2" xfId="18" applyFont="1" applyFill="1" applyBorder="1" applyAlignment="1" applyProtection="1">
      <alignment vertical="center"/>
      <protection locked="0"/>
    </xf>
    <xf numFmtId="9" fontId="7" fillId="0" borderId="10" xfId="1" applyNumberFormat="1" applyFont="1" applyFill="1" applyBorder="1" applyAlignment="1" applyProtection="1">
      <alignment horizontal="center" vertical="center"/>
    </xf>
    <xf numFmtId="9" fontId="7" fillId="0" borderId="0" xfId="1" applyNumberFormat="1" applyFont="1" applyFill="1" applyBorder="1" applyAlignment="1" applyProtection="1">
      <alignment horizontal="center" vertical="center"/>
    </xf>
    <xf numFmtId="0" fontId="18" fillId="0" borderId="0" xfId="0" applyFont="1" applyFill="1" applyAlignment="1" applyProtection="1">
      <alignment horizontal="right" vertical="center" indent="2"/>
    </xf>
    <xf numFmtId="0" fontId="18" fillId="0" borderId="0" xfId="0" applyFont="1" applyFill="1" applyAlignment="1" applyProtection="1">
      <alignment horizontal="right" vertical="center"/>
    </xf>
    <xf numFmtId="0" fontId="9" fillId="4" borderId="2" xfId="18" applyFont="1" applyFill="1" applyBorder="1" applyAlignment="1" applyProtection="1">
      <alignment vertical="center"/>
      <protection locked="0"/>
    </xf>
    <xf numFmtId="0" fontId="9" fillId="0" borderId="2" xfId="18" applyFont="1" applyFill="1" applyBorder="1" applyAlignment="1" applyProtection="1">
      <alignment vertical="center"/>
      <protection locked="0"/>
    </xf>
    <xf numFmtId="0" fontId="16" fillId="9" borderId="0" xfId="0" applyFont="1" applyFill="1" applyAlignment="1" applyProtection="1">
      <alignment horizontal="center" vertical="center"/>
    </xf>
    <xf numFmtId="0" fontId="6" fillId="5" borderId="6" xfId="0" applyFont="1" applyFill="1" applyBorder="1" applyAlignment="1" applyProtection="1">
      <alignment horizontal="center" vertical="center" textRotation="90" wrapText="1"/>
    </xf>
    <xf numFmtId="0" fontId="6" fillId="5" borderId="7" xfId="0" applyFont="1" applyFill="1" applyBorder="1" applyAlignment="1" applyProtection="1">
      <alignment horizontal="center" vertical="center" textRotation="90" wrapText="1"/>
    </xf>
    <xf numFmtId="0" fontId="0" fillId="5" borderId="6" xfId="0" applyFont="1" applyFill="1" applyBorder="1" applyAlignment="1" applyProtection="1">
      <alignment horizontal="center" vertical="center" textRotation="90" wrapText="1"/>
    </xf>
    <xf numFmtId="0" fontId="7" fillId="5" borderId="6" xfId="0" applyFont="1" applyFill="1" applyBorder="1" applyAlignment="1" applyProtection="1">
      <alignment horizontal="center" vertical="center" textRotation="90" wrapText="1"/>
    </xf>
    <xf numFmtId="0" fontId="7" fillId="5" borderId="7" xfId="0" applyFont="1" applyFill="1" applyBorder="1" applyAlignment="1" applyProtection="1">
      <alignment horizontal="center" vertical="center" textRotation="90" wrapText="1"/>
    </xf>
    <xf numFmtId="0" fontId="20" fillId="5" borderId="2" xfId="0" applyFont="1" applyFill="1" applyBorder="1" applyAlignment="1" applyProtection="1">
      <alignment horizontal="center" vertical="center" wrapText="1"/>
    </xf>
    <xf numFmtId="0" fontId="8" fillId="7" borderId="2" xfId="0" applyFont="1" applyFill="1" applyBorder="1" applyAlignment="1" applyProtection="1">
      <alignment horizontal="center" vertical="center" wrapText="1"/>
    </xf>
    <xf numFmtId="0" fontId="19" fillId="5" borderId="2" xfId="0" applyFont="1" applyFill="1" applyBorder="1" applyAlignment="1" applyProtection="1">
      <alignment horizontal="center" vertical="center" wrapText="1"/>
    </xf>
    <xf numFmtId="0" fontId="19" fillId="5" borderId="6" xfId="0" applyFont="1" applyFill="1" applyBorder="1" applyAlignment="1" applyProtection="1">
      <alignment horizontal="center" vertical="center" wrapText="1"/>
    </xf>
    <xf numFmtId="0" fontId="8" fillId="6" borderId="2" xfId="30" applyFont="1" applyFill="1" applyBorder="1" applyAlignment="1" applyProtection="1">
      <alignment horizontal="center" vertical="center" wrapText="1"/>
    </xf>
    <xf numFmtId="0" fontId="13" fillId="6" borderId="6" xfId="30" applyFont="1" applyFill="1" applyBorder="1" applyAlignment="1" applyProtection="1">
      <alignment horizontal="center" vertical="center" textRotation="90" wrapText="1"/>
    </xf>
    <xf numFmtId="0" fontId="13" fillId="6" borderId="7" xfId="30" applyFont="1" applyFill="1" applyBorder="1" applyAlignment="1" applyProtection="1">
      <alignment horizontal="center" vertical="center" textRotation="90" wrapText="1"/>
    </xf>
    <xf numFmtId="0" fontId="19" fillId="5" borderId="7" xfId="0" applyFont="1" applyFill="1" applyBorder="1" applyAlignment="1" applyProtection="1">
      <alignment horizontal="center" vertical="center" wrapText="1"/>
    </xf>
    <xf numFmtId="0" fontId="0" fillId="7" borderId="6" xfId="0" applyFont="1" applyFill="1" applyBorder="1" applyAlignment="1" applyProtection="1">
      <alignment horizontal="center" vertical="center" textRotation="90" wrapText="1"/>
    </xf>
    <xf numFmtId="0" fontId="6" fillId="7" borderId="7" xfId="0" applyFont="1" applyFill="1" applyBorder="1" applyAlignment="1" applyProtection="1">
      <alignment horizontal="center" vertical="center" textRotation="90" wrapText="1"/>
    </xf>
    <xf numFmtId="0" fontId="7" fillId="8" borderId="6" xfId="0" applyFont="1" applyFill="1" applyBorder="1" applyAlignment="1" applyProtection="1">
      <alignment horizontal="center" vertical="center" textRotation="90" wrapText="1"/>
    </xf>
    <xf numFmtId="0" fontId="7" fillId="8" borderId="7" xfId="0" applyFont="1" applyFill="1" applyBorder="1" applyAlignment="1" applyProtection="1">
      <alignment horizontal="center" vertical="center" textRotation="90" wrapText="1"/>
    </xf>
    <xf numFmtId="0" fontId="6" fillId="0" borderId="3" xfId="0" applyFont="1" applyFill="1" applyBorder="1" applyAlignment="1" applyProtection="1">
      <alignment horizontal="left" vertical="center" indent="2"/>
    </xf>
    <xf numFmtId="0" fontId="6" fillId="0" borderId="4" xfId="0" applyFont="1" applyFill="1" applyBorder="1" applyAlignment="1" applyProtection="1">
      <alignment horizontal="left" vertical="center" indent="2"/>
    </xf>
    <xf numFmtId="0" fontId="6" fillId="0" borderId="5" xfId="0" applyFont="1" applyFill="1" applyBorder="1" applyAlignment="1" applyProtection="1">
      <alignment horizontal="left" vertical="center" indent="2"/>
    </xf>
    <xf numFmtId="0" fontId="6" fillId="0" borderId="3" xfId="0" applyFont="1" applyFill="1" applyBorder="1" applyAlignment="1" applyProtection="1">
      <alignment horizontal="left" vertical="center" wrapText="1" indent="2"/>
    </xf>
    <xf numFmtId="0" fontId="6" fillId="0" borderId="4" xfId="0" applyFont="1" applyFill="1" applyBorder="1" applyAlignment="1" applyProtection="1">
      <alignment horizontal="left" vertical="center" wrapText="1" indent="2"/>
    </xf>
    <xf numFmtId="0" fontId="6" fillId="0" borderId="5" xfId="0" applyFont="1" applyFill="1" applyBorder="1" applyAlignment="1" applyProtection="1">
      <alignment horizontal="left" vertical="center" wrapText="1" indent="2"/>
    </xf>
    <xf numFmtId="49" fontId="16" fillId="9" borderId="8" xfId="30" applyNumberFormat="1" applyFont="1" applyFill="1" applyBorder="1" applyAlignment="1" applyProtection="1">
      <alignment horizontal="center" vertical="center" wrapText="1"/>
    </xf>
    <xf numFmtId="49" fontId="16" fillId="9" borderId="9" xfId="30" applyNumberFormat="1" applyFont="1" applyFill="1" applyBorder="1" applyAlignment="1" applyProtection="1">
      <alignment horizontal="center" vertical="center" wrapText="1"/>
    </xf>
    <xf numFmtId="0" fontId="15" fillId="9" borderId="8" xfId="30" applyFont="1" applyFill="1" applyBorder="1" applyAlignment="1" applyProtection="1">
      <alignment horizontal="center" vertical="center"/>
    </xf>
    <xf numFmtId="0" fontId="15" fillId="9" borderId="1" xfId="30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0" fontId="9" fillId="5" borderId="5" xfId="0" applyFont="1" applyFill="1" applyBorder="1" applyAlignment="1" applyProtection="1">
      <alignment horizontal="center" vertical="center" wrapText="1"/>
    </xf>
    <xf numFmtId="0" fontId="8" fillId="5" borderId="2" xfId="0" applyFont="1" applyFill="1" applyBorder="1" applyAlignment="1" applyProtection="1">
      <alignment horizontal="center" vertical="center"/>
    </xf>
    <xf numFmtId="0" fontId="23" fillId="10" borderId="11" xfId="0" applyFont="1" applyFill="1" applyBorder="1" applyAlignment="1">
      <alignment vertical="center"/>
    </xf>
    <xf numFmtId="49" fontId="21" fillId="9" borderId="1" xfId="30" applyNumberFormat="1" applyFont="1" applyFill="1" applyBorder="1" applyAlignment="1" applyProtection="1">
      <alignment horizontal="justify" vertical="center" wrapText="1"/>
    </xf>
    <xf numFmtId="49" fontId="16" fillId="9" borderId="1" xfId="30" applyNumberFormat="1" applyFont="1" applyFill="1" applyBorder="1" applyAlignment="1" applyProtection="1">
      <alignment horizontal="center" vertical="center" wrapText="1"/>
    </xf>
    <xf numFmtId="0" fontId="16" fillId="9" borderId="13" xfId="30" applyFont="1" applyFill="1" applyBorder="1" applyAlignment="1" applyProtection="1">
      <alignment horizontal="center" vertical="center"/>
    </xf>
    <xf numFmtId="49" fontId="15" fillId="9" borderId="1" xfId="30" applyNumberFormat="1" applyFont="1" applyFill="1" applyBorder="1" applyAlignment="1" applyProtection="1">
      <alignment vertical="center" wrapText="1"/>
    </xf>
    <xf numFmtId="0" fontId="24" fillId="1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 applyProtection="1">
      <alignment horizontal="center" vertical="center" wrapText="1"/>
    </xf>
    <xf numFmtId="0" fontId="6" fillId="0" borderId="12" xfId="0" applyFont="1" applyFill="1" applyBorder="1" applyProtection="1"/>
    <xf numFmtId="0" fontId="13" fillId="10" borderId="12" xfId="0" applyFont="1" applyFill="1" applyBorder="1" applyAlignment="1">
      <alignment horizontal="center" vertical="center"/>
    </xf>
    <xf numFmtId="0" fontId="17" fillId="0" borderId="12" xfId="0" applyFont="1" applyFill="1" applyBorder="1" applyAlignment="1" applyProtection="1">
      <alignment vertical="center" wrapText="1"/>
    </xf>
  </cellXfs>
  <cellStyles count="35">
    <cellStyle name="Moneda 2" xfId="4" xr:uid="{00000000-0005-0000-0000-000000000000}"/>
    <cellStyle name="Normal" xfId="0" builtinId="0"/>
    <cellStyle name="Normal 10" xfId="12" xr:uid="{00000000-0005-0000-0000-000002000000}"/>
    <cellStyle name="Normal 10 2" xfId="26" xr:uid="{00000000-0005-0000-0000-000003000000}"/>
    <cellStyle name="Normal 11" xfId="18" xr:uid="{00000000-0005-0000-0000-000004000000}"/>
    <cellStyle name="Normal 12" xfId="21" xr:uid="{00000000-0005-0000-0000-000005000000}"/>
    <cellStyle name="Normal 13" xfId="20" xr:uid="{00000000-0005-0000-0000-000006000000}"/>
    <cellStyle name="Normal 14" xfId="31" xr:uid="{00000000-0005-0000-0000-000007000000}"/>
    <cellStyle name="Normal 2" xfId="5" xr:uid="{00000000-0005-0000-0000-000008000000}"/>
    <cellStyle name="Normal 3" xfId="6" xr:uid="{00000000-0005-0000-0000-000009000000}"/>
    <cellStyle name="Normal 4" xfId="3" xr:uid="{00000000-0005-0000-0000-00000A000000}"/>
    <cellStyle name="Normal 5" xfId="7" xr:uid="{00000000-0005-0000-0000-00000B000000}"/>
    <cellStyle name="Normal 5 2" xfId="10" xr:uid="{00000000-0005-0000-0000-00000C000000}"/>
    <cellStyle name="Normal 5 2 2" xfId="17" xr:uid="{00000000-0005-0000-0000-00000D000000}"/>
    <cellStyle name="Normal 5 2 2 2" xfId="29" xr:uid="{00000000-0005-0000-0000-00000E000000}"/>
    <cellStyle name="Normal 5 2 3" xfId="25" xr:uid="{00000000-0005-0000-0000-00000F000000}"/>
    <cellStyle name="Normal 5 2 4" xfId="34" xr:uid="{00000000-0005-0000-0000-000010000000}"/>
    <cellStyle name="Normal 5 3" xfId="15" xr:uid="{00000000-0005-0000-0000-000011000000}"/>
    <cellStyle name="Normal 5 3 2" xfId="27" xr:uid="{00000000-0005-0000-0000-000012000000}"/>
    <cellStyle name="Normal 5 4" xfId="23" xr:uid="{00000000-0005-0000-0000-000013000000}"/>
    <cellStyle name="Normal 5 5" xfId="32" xr:uid="{00000000-0005-0000-0000-000014000000}"/>
    <cellStyle name="Normal 6" xfId="9" xr:uid="{00000000-0005-0000-0000-000015000000}"/>
    <cellStyle name="Normal 7" xfId="2" xr:uid="{00000000-0005-0000-0000-000016000000}"/>
    <cellStyle name="Normal 8" xfId="8" xr:uid="{00000000-0005-0000-0000-000017000000}"/>
    <cellStyle name="Normal 8 2" xfId="16" xr:uid="{00000000-0005-0000-0000-000018000000}"/>
    <cellStyle name="Normal 8 2 2" xfId="28" xr:uid="{00000000-0005-0000-0000-000019000000}"/>
    <cellStyle name="Normal 8 3" xfId="24" xr:uid="{00000000-0005-0000-0000-00001A000000}"/>
    <cellStyle name="Normal 8 4" xfId="33" xr:uid="{00000000-0005-0000-0000-00001B000000}"/>
    <cellStyle name="Normal 9" xfId="13" xr:uid="{00000000-0005-0000-0000-00001C000000}"/>
    <cellStyle name="Normal_Matriz AN Proveedores Criticos" xfId="30" xr:uid="{00000000-0005-0000-0000-00001D000000}"/>
    <cellStyle name="Porcentaje" xfId="1" builtinId="5"/>
    <cellStyle name="Porcentaje 2" xfId="11" xr:uid="{00000000-0005-0000-0000-00001F000000}"/>
    <cellStyle name="Porcentaje 3" xfId="14" xr:uid="{00000000-0005-0000-0000-000020000000}"/>
    <cellStyle name="Porcentaje 4" xfId="19" xr:uid="{00000000-0005-0000-0000-000021000000}"/>
    <cellStyle name="Porcentaje 5" xfId="22" xr:uid="{00000000-0005-0000-0000-000022000000}"/>
  </cellStyles>
  <dxfs count="1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u val="none"/>
        <color theme="0"/>
      </font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8DF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es-CO"/>
              <a:t>Cumplimiento Clientes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587795570943155"/>
          <c:y val="0.1281239015405285"/>
          <c:w val="0.5287244932954358"/>
          <c:h val="0.8089382464487016"/>
        </c:manualLayout>
      </c:layout>
      <c:radarChart>
        <c:radarStyle val="marker"/>
        <c:varyColors val="0"/>
        <c:ser>
          <c:idx val="0"/>
          <c:order val="0"/>
          <c:tx>
            <c:v>Verificacion Seguridad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F-GN-04 VERSION 1'!$L$7:$Y$7</c:f>
              <c:strCache>
                <c:ptCount val="14"/>
                <c:pt idx="0">
                  <c:v>R.U.T.</c:v>
                </c:pt>
                <c:pt idx="1">
                  <c:v>CERTIFICADO DE EXISENCIA 
Y REPRESENTACIÓN LEGAL</c:v>
                </c:pt>
                <c:pt idx="2">
                  <c:v>COPIA C.C. GERENTE 
/ O  I.D.</c:v>
                </c:pt>
                <c:pt idx="3">
                  <c:v>APLICACIÓN HABEAS DATA</c:v>
                </c:pt>
                <c:pt idx="4">
                  <c:v>REFERENCIA BANACARIA.</c:v>
                </c:pt>
                <c:pt idx="5">
                  <c:v>REFERENCIA COMERCIAL</c:v>
                </c:pt>
                <c:pt idx="6">
                  <c:v>CERTIFICADO BASC</c:v>
                </c:pt>
                <c:pt idx="7">
                  <c:v>CERTIFICADO C-TPAT</c:v>
                </c:pt>
                <c:pt idx="8">
                  <c:v>CERTIFICADO ISO</c:v>
                </c:pt>
                <c:pt idx="9">
                  <c:v>OTRA CERTIFICACION 
ADUANA EXTRANJERA</c:v>
                </c:pt>
                <c:pt idx="10">
                  <c:v>FORMATO XXXXX
 VISITA</c:v>
                </c:pt>
                <c:pt idx="11">
                  <c:v>FORMATO XXXX
 CONTROL LA/FT</c:v>
                </c:pt>
                <c:pt idx="12">
                  <c:v>FORMATO XXXX
 ENCUESTA</c:v>
                </c:pt>
                <c:pt idx="13">
                  <c:v>ACUERDO EN 
SEGURIDAD</c:v>
                </c:pt>
              </c:strCache>
            </c:strRef>
          </c:cat>
          <c:val>
            <c:numRef>
              <c:f>' F-GN-04 VERSION 1'!$L$8:$Y$8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9AB7-4880-9768-D288D92482BD}"/>
            </c:ext>
          </c:extLst>
        </c:ser>
        <c:ser>
          <c:idx val="1"/>
          <c:order val="1"/>
          <c:tx>
            <c:v>Verificación Documental</c:v>
          </c:tx>
          <c:dLbls>
            <c:dLbl>
              <c:idx val="3"/>
              <c:layout>
                <c:manualLayout>
                  <c:x val="1.0922882514292742E-2"/>
                  <c:y val="-1.88007738089265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B7-4880-9768-D288D92482BD}"/>
                </c:ext>
              </c:extLst>
            </c:dLbl>
            <c:dLbl>
              <c:idx val="4"/>
              <c:layout>
                <c:manualLayout>
                  <c:x val="1.2288242828579335E-2"/>
                  <c:y val="-4.59574470884871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B7-4880-9768-D288D92482B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F-GN-04 VERSION 1'!$L$7:$Y$7</c:f>
              <c:strCache>
                <c:ptCount val="14"/>
                <c:pt idx="0">
                  <c:v>R.U.T.</c:v>
                </c:pt>
                <c:pt idx="1">
                  <c:v>CERTIFICADO DE EXISENCIA 
Y REPRESENTACIÓN LEGAL</c:v>
                </c:pt>
                <c:pt idx="2">
                  <c:v>COPIA C.C. GERENTE 
/ O  I.D.</c:v>
                </c:pt>
                <c:pt idx="3">
                  <c:v>APLICACIÓN HABEAS DATA</c:v>
                </c:pt>
                <c:pt idx="4">
                  <c:v>REFERENCIA BANACARIA.</c:v>
                </c:pt>
                <c:pt idx="5">
                  <c:v>REFERENCIA COMERCIAL</c:v>
                </c:pt>
                <c:pt idx="6">
                  <c:v>CERTIFICADO BASC</c:v>
                </c:pt>
                <c:pt idx="7">
                  <c:v>CERTIFICADO C-TPAT</c:v>
                </c:pt>
                <c:pt idx="8">
                  <c:v>CERTIFICADO ISO</c:v>
                </c:pt>
                <c:pt idx="9">
                  <c:v>OTRA CERTIFICACION 
ADUANA EXTRANJERA</c:v>
                </c:pt>
                <c:pt idx="10">
                  <c:v>FORMATO XXXXX
 VISITA</c:v>
                </c:pt>
                <c:pt idx="11">
                  <c:v>FORMATO XXXX
 CONTROL LA/FT</c:v>
                </c:pt>
                <c:pt idx="12">
                  <c:v>FORMATO XXXX
 ENCUESTA</c:v>
                </c:pt>
                <c:pt idx="13">
                  <c:v>ACUERDO EN 
SEGURIDAD</c:v>
                </c:pt>
              </c:strCache>
            </c:strRef>
          </c:cat>
          <c:val>
            <c:numRef>
              <c:f>' F-GN-04 VERSION 1'!$L$34:$Y$34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7-4880-9768-D288D92482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7672832"/>
        <c:axId val="157209344"/>
      </c:radarChart>
      <c:catAx>
        <c:axId val="167672832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crossAx val="157209344"/>
        <c:crosses val="autoZero"/>
        <c:auto val="1"/>
        <c:lblAlgn val="ctr"/>
        <c:lblOffset val="100"/>
        <c:noMultiLvlLbl val="0"/>
      </c:catAx>
      <c:valAx>
        <c:axId val="157209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7672832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áfico2">
    <tabColor rgb="FFFF0000"/>
  </sheetPr>
  <sheetViews>
    <sheetView zoomScale="74" workbookViewId="0" zoomToFit="1"/>
  </sheetViews>
  <sheetProtection password="CE28" content="1" objects="1"/>
  <pageMargins left="0.7" right="0.7" top="0.75" bottom="0.75" header="0.3" footer="0.3"/>
  <pageSetup paperSize="9" orientation="landscape" horizontalDpi="4294967295" verticalDpi="4294967295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1368136</xdr:colOff>
      <xdr:row>0</xdr:row>
      <xdr:rowOff>47625</xdr:rowOff>
    </xdr:from>
    <xdr:to>
      <xdr:col>1</xdr:col>
      <xdr:colOff>3048000</xdr:colOff>
      <xdr:row>3</xdr:row>
      <xdr:rowOff>402918</xdr:rowOff>
    </xdr:to>
    <xdr:pic>
      <xdr:nvPicPr>
        <xdr:cNvPr id="2" name="2 Imagen" descr="D:\Usuarios\Personal\Imagenes\Mundiport.png">
          <a:extLst>
            <a:ext uri="{FF2B5EF4-FFF2-40B4-BE49-F238E27FC236}">
              <a16:creationId xmlns:a16="http://schemas.microsoft.com/office/drawing/2014/main" id="{4CD3B0C6-4032-45D7-B811-CADBBFC41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1591" y="47625"/>
          <a:ext cx="1679864" cy="13597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439" cy="6049662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/>
  </sheetPr>
  <dimension ref="A1:AM78"/>
  <sheetViews>
    <sheetView showGridLines="0" tabSelected="1" view="pageBreakPreview" topLeftCell="B1" zoomScale="70" zoomScaleNormal="70" zoomScaleSheetLayoutView="70" zoomScalePageLayoutView="40" workbookViewId="0">
      <selection activeCell="C1" sqref="C1:Z4"/>
    </sheetView>
  </sheetViews>
  <sheetFormatPr baseColWidth="10" defaultColWidth="11.42578125" defaultRowHeight="12.75" customHeight="1" outlineLevelCol="1" x14ac:dyDescent="0.25"/>
  <cols>
    <col min="1" max="1" width="9.42578125" style="21" customWidth="1"/>
    <col min="2" max="2" width="74.28515625" style="20" customWidth="1"/>
    <col min="3" max="9" width="7.7109375" style="7" hidden="1" customWidth="1" outlineLevel="1"/>
    <col min="10" max="10" width="7.28515625" style="7" hidden="1" customWidth="1" outlineLevel="1"/>
    <col min="11" max="11" width="25.7109375" style="7" hidden="1" customWidth="1" outlineLevel="1"/>
    <col min="12" max="12" width="7.7109375" style="7" customWidth="1" collapsed="1"/>
    <col min="13" max="15" width="7.7109375" style="7" customWidth="1"/>
    <col min="16" max="16" width="7.7109375" style="8" customWidth="1"/>
    <col min="17" max="17" width="7.7109375" style="9" customWidth="1"/>
    <col min="18" max="25" width="7.7109375" style="8" customWidth="1"/>
    <col min="26" max="26" width="8.28515625" style="10" hidden="1" customWidth="1"/>
    <col min="27" max="27" width="12.7109375" style="10" hidden="1" customWidth="1" outlineLevel="1"/>
    <col min="28" max="28" width="17.85546875" style="10" hidden="1" customWidth="1" outlineLevel="1"/>
    <col min="29" max="29" width="78.42578125" style="10" customWidth="1" collapsed="1"/>
    <col min="30" max="30" width="0.7109375" style="4" customWidth="1"/>
    <col min="31" max="60" width="10.7109375" style="5" customWidth="1"/>
    <col min="61" max="68" width="11.42578125" style="5" customWidth="1"/>
    <col min="69" max="16384" width="11.42578125" style="5"/>
  </cols>
  <sheetData>
    <row r="1" spans="1:39" ht="26.25" customHeight="1" x14ac:dyDescent="0.2">
      <c r="A1" s="82"/>
      <c r="B1" s="82"/>
      <c r="C1" s="83" t="s">
        <v>0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4"/>
      <c r="AB1" s="84"/>
      <c r="AC1" s="85" t="s">
        <v>53</v>
      </c>
      <c r="AD1" s="77"/>
    </row>
    <row r="2" spans="1:39" ht="30" customHeight="1" x14ac:dyDescent="0.2">
      <c r="A2" s="82"/>
      <c r="B2" s="82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4"/>
      <c r="AB2" s="84"/>
      <c r="AC2" s="85" t="s">
        <v>52</v>
      </c>
      <c r="AD2" s="77"/>
    </row>
    <row r="3" spans="1:39" ht="23.25" customHeight="1" x14ac:dyDescent="0.2">
      <c r="A3" s="82"/>
      <c r="B3" s="82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4"/>
      <c r="AB3" s="84"/>
      <c r="AC3" s="85" t="s">
        <v>50</v>
      </c>
      <c r="AD3" s="77"/>
    </row>
    <row r="4" spans="1:39" ht="34.5" customHeight="1" x14ac:dyDescent="0.2">
      <c r="A4" s="82"/>
      <c r="B4" s="82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6"/>
      <c r="AB4" s="86"/>
      <c r="AC4" s="85" t="s">
        <v>51</v>
      </c>
      <c r="AD4" s="77"/>
    </row>
    <row r="5" spans="1:39" ht="57" customHeight="1" x14ac:dyDescent="0.2">
      <c r="A5" s="72" t="s">
        <v>35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46">
        <v>1</v>
      </c>
      <c r="N5" s="79" t="s">
        <v>23</v>
      </c>
      <c r="O5" s="71"/>
      <c r="P5" s="80">
        <v>3</v>
      </c>
      <c r="Q5" s="70" t="s">
        <v>24</v>
      </c>
      <c r="R5" s="71"/>
      <c r="S5" s="80">
        <v>7</v>
      </c>
      <c r="T5" s="70" t="s">
        <v>44</v>
      </c>
      <c r="U5" s="79"/>
      <c r="V5" s="71"/>
      <c r="W5" s="80">
        <v>10</v>
      </c>
      <c r="X5" s="70" t="s">
        <v>25</v>
      </c>
      <c r="Y5" s="79"/>
      <c r="Z5" s="81"/>
      <c r="AA5" s="81"/>
      <c r="AB5" s="81"/>
      <c r="AC5" s="78" t="s">
        <v>32</v>
      </c>
    </row>
    <row r="6" spans="1:39" ht="48" customHeight="1" x14ac:dyDescent="0.2">
      <c r="A6" s="52" t="s">
        <v>1</v>
      </c>
      <c r="B6" s="54" t="s">
        <v>33</v>
      </c>
      <c r="C6" s="56" t="s">
        <v>19</v>
      </c>
      <c r="D6" s="56"/>
      <c r="E6" s="56"/>
      <c r="F6" s="56"/>
      <c r="G6" s="56"/>
      <c r="H6" s="56"/>
      <c r="I6" s="56"/>
      <c r="J6" s="57" t="s">
        <v>20</v>
      </c>
      <c r="K6" s="56" t="s">
        <v>21</v>
      </c>
      <c r="L6" s="76" t="s">
        <v>2</v>
      </c>
      <c r="M6" s="76"/>
      <c r="N6" s="76"/>
      <c r="O6" s="76"/>
      <c r="P6" s="76"/>
      <c r="Q6" s="76"/>
      <c r="R6" s="76"/>
      <c r="S6" s="76"/>
      <c r="T6" s="76"/>
      <c r="U6" s="76"/>
      <c r="V6" s="53" t="s">
        <v>11</v>
      </c>
      <c r="W6" s="53"/>
      <c r="X6" s="53"/>
      <c r="Y6" s="53"/>
      <c r="Z6" s="22"/>
      <c r="AA6" s="74" t="s">
        <v>34</v>
      </c>
      <c r="AB6" s="75"/>
      <c r="AC6" s="55" t="s">
        <v>8</v>
      </c>
    </row>
    <row r="7" spans="1:39" ht="99" customHeight="1" x14ac:dyDescent="0.2">
      <c r="A7" s="52"/>
      <c r="B7" s="54"/>
      <c r="C7" s="23" t="s">
        <v>26</v>
      </c>
      <c r="D7" s="23" t="s">
        <v>27</v>
      </c>
      <c r="E7" s="23" t="s">
        <v>22</v>
      </c>
      <c r="F7" s="23" t="s">
        <v>28</v>
      </c>
      <c r="G7" s="23" t="s">
        <v>29</v>
      </c>
      <c r="H7" s="24" t="s">
        <v>45</v>
      </c>
      <c r="I7" s="24" t="s">
        <v>46</v>
      </c>
      <c r="J7" s="58"/>
      <c r="K7" s="56"/>
      <c r="L7" s="47" t="s">
        <v>5</v>
      </c>
      <c r="M7" s="49" t="s">
        <v>41</v>
      </c>
      <c r="N7" s="49" t="s">
        <v>40</v>
      </c>
      <c r="O7" s="50" t="s">
        <v>42</v>
      </c>
      <c r="P7" s="47" t="s">
        <v>30</v>
      </c>
      <c r="Q7" s="47" t="s">
        <v>31</v>
      </c>
      <c r="R7" s="50" t="s">
        <v>16</v>
      </c>
      <c r="S7" s="50" t="s">
        <v>18</v>
      </c>
      <c r="T7" s="50" t="s">
        <v>17</v>
      </c>
      <c r="U7" s="50" t="s">
        <v>43</v>
      </c>
      <c r="V7" s="60" t="s">
        <v>49</v>
      </c>
      <c r="W7" s="60" t="s">
        <v>48</v>
      </c>
      <c r="X7" s="60" t="s">
        <v>47</v>
      </c>
      <c r="Y7" s="60" t="s">
        <v>39</v>
      </c>
      <c r="Z7" s="25" t="s">
        <v>6</v>
      </c>
      <c r="AA7" s="62" t="s">
        <v>3</v>
      </c>
      <c r="AB7" s="62" t="s">
        <v>4</v>
      </c>
      <c r="AC7" s="59"/>
      <c r="AI7" s="49"/>
      <c r="AJ7" s="47"/>
      <c r="AK7" s="49"/>
      <c r="AL7" s="47"/>
      <c r="AM7" s="47"/>
    </row>
    <row r="8" spans="1:39" ht="50.25" customHeight="1" x14ac:dyDescent="0.2">
      <c r="A8" s="52"/>
      <c r="B8" s="55"/>
      <c r="C8" s="26">
        <v>0.3</v>
      </c>
      <c r="D8" s="26">
        <v>0.1</v>
      </c>
      <c r="E8" s="26">
        <v>0.2</v>
      </c>
      <c r="F8" s="27">
        <v>0.1</v>
      </c>
      <c r="G8" s="27">
        <v>0.1</v>
      </c>
      <c r="H8" s="28">
        <v>0.1</v>
      </c>
      <c r="I8" s="28">
        <v>0.1</v>
      </c>
      <c r="J8" s="58"/>
      <c r="K8" s="28">
        <f>SUM(C8:I8)</f>
        <v>1</v>
      </c>
      <c r="L8" s="48"/>
      <c r="M8" s="48"/>
      <c r="N8" s="48"/>
      <c r="O8" s="51"/>
      <c r="P8" s="48"/>
      <c r="Q8" s="48"/>
      <c r="R8" s="51"/>
      <c r="S8" s="51"/>
      <c r="T8" s="51"/>
      <c r="U8" s="51"/>
      <c r="V8" s="61"/>
      <c r="W8" s="61"/>
      <c r="X8" s="61"/>
      <c r="Y8" s="61"/>
      <c r="Z8" s="29"/>
      <c r="AA8" s="63"/>
      <c r="AB8" s="63"/>
      <c r="AC8" s="59"/>
      <c r="AI8" s="48"/>
      <c r="AJ8" s="48"/>
      <c r="AK8" s="48"/>
      <c r="AL8" s="48"/>
      <c r="AM8" s="48"/>
    </row>
    <row r="9" spans="1:39" ht="30" customHeight="1" x14ac:dyDescent="0.2">
      <c r="A9" s="6">
        <v>1</v>
      </c>
      <c r="B9" s="44"/>
      <c r="C9" s="31">
        <v>10</v>
      </c>
      <c r="D9" s="31">
        <v>10</v>
      </c>
      <c r="E9" s="31">
        <v>10</v>
      </c>
      <c r="F9" s="31">
        <v>10</v>
      </c>
      <c r="G9" s="31">
        <v>10</v>
      </c>
      <c r="H9" s="31">
        <v>10</v>
      </c>
      <c r="I9" s="31">
        <v>10</v>
      </c>
      <c r="J9" s="1">
        <f>(F9*0.3)+(G9*0.1)+(H9*0.2)+(I9*0.1)+(E9*0.1)+(D9*0.1)+(C9*0.1)</f>
        <v>10</v>
      </c>
      <c r="K9" s="2" t="str">
        <f>IF(AND(J9&gt;=1,J9&lt;=5),"A.N. NO Crítico",(IF(AND(J9&gt;=5.1,J9&lt;=7),"A.N. Crítico Medio",(IF(AND(J9&gt;=7.1,J9&lt;=10),"A.N.  Crítico Alto","Error")))))</f>
        <v>A.N.  Crítico Alto</v>
      </c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4"/>
      <c r="AA9" s="35">
        <v>43445</v>
      </c>
      <c r="AB9" s="3">
        <f>AA9+243</f>
        <v>43688</v>
      </c>
      <c r="AC9" s="39"/>
    </row>
    <row r="10" spans="1:39" ht="30" customHeight="1" x14ac:dyDescent="0.2">
      <c r="A10" s="6">
        <v>2</v>
      </c>
      <c r="B10" s="44"/>
      <c r="C10" s="31">
        <v>1</v>
      </c>
      <c r="D10" s="31">
        <v>7</v>
      </c>
      <c r="E10" s="31">
        <v>7</v>
      </c>
      <c r="F10" s="31">
        <v>7</v>
      </c>
      <c r="G10" s="31">
        <v>7</v>
      </c>
      <c r="H10" s="31">
        <v>1</v>
      </c>
      <c r="I10" s="31">
        <v>1</v>
      </c>
      <c r="J10" s="1">
        <f t="shared" ref="J10:J18" si="0">(F10*0.3)+(G10*0.1)+(H10*0.2)+(I10*0.1)+(E10*0.1)+(D10*0.1)+(C10*0.1)</f>
        <v>4.6000000000000005</v>
      </c>
      <c r="K10" s="2" t="str">
        <f t="shared" ref="K10:K18" si="1">IF(AND(J10&gt;=1,J10&lt;=5),"A.N. NO Crítico",(IF(AND(J10&gt;=5.1,J10&lt;=7),"A.N. Crítico Medio",(IF(AND(J10&gt;=7.1,J10&lt;=10),"A.N.  Crítico Alto","Error")))))</f>
        <v>A.N. NO Crítico</v>
      </c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6"/>
      <c r="AA10" s="35">
        <v>43446</v>
      </c>
      <c r="AB10" s="3">
        <f t="shared" ref="AB10:AB18" si="2">AA10+243</f>
        <v>43689</v>
      </c>
      <c r="AC10" s="39"/>
      <c r="AE10" s="50"/>
    </row>
    <row r="11" spans="1:39" ht="30" customHeight="1" x14ac:dyDescent="0.2">
      <c r="A11" s="6">
        <v>3</v>
      </c>
      <c r="B11" s="45"/>
      <c r="C11" s="31">
        <v>3</v>
      </c>
      <c r="D11" s="31">
        <v>3</v>
      </c>
      <c r="E11" s="31">
        <v>3</v>
      </c>
      <c r="F11" s="31">
        <v>3</v>
      </c>
      <c r="G11" s="31">
        <v>3</v>
      </c>
      <c r="H11" s="31">
        <v>3</v>
      </c>
      <c r="I11" s="31">
        <v>3</v>
      </c>
      <c r="J11" s="1">
        <f t="shared" si="0"/>
        <v>3</v>
      </c>
      <c r="K11" s="2" t="str">
        <f t="shared" si="1"/>
        <v>A.N. NO Crítico</v>
      </c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4"/>
      <c r="AA11" s="35">
        <v>43447</v>
      </c>
      <c r="AB11" s="3">
        <f t="shared" si="2"/>
        <v>43690</v>
      </c>
      <c r="AC11" s="39"/>
      <c r="AE11" s="51"/>
    </row>
    <row r="12" spans="1:39" ht="30" customHeight="1" x14ac:dyDescent="0.2">
      <c r="A12" s="6">
        <v>4</v>
      </c>
      <c r="B12" s="45"/>
      <c r="C12" s="31">
        <v>7</v>
      </c>
      <c r="D12" s="31">
        <v>7</v>
      </c>
      <c r="E12" s="31">
        <v>7</v>
      </c>
      <c r="F12" s="31">
        <v>7</v>
      </c>
      <c r="G12" s="31">
        <v>7</v>
      </c>
      <c r="H12" s="31">
        <v>7</v>
      </c>
      <c r="I12" s="31">
        <v>7</v>
      </c>
      <c r="J12" s="1">
        <f t="shared" si="0"/>
        <v>7.0000000000000009</v>
      </c>
      <c r="K12" s="2" t="str">
        <f t="shared" si="1"/>
        <v>A.N. Crítico Medio</v>
      </c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4"/>
      <c r="AA12" s="35">
        <v>43448</v>
      </c>
      <c r="AB12" s="3">
        <f t="shared" si="2"/>
        <v>43691</v>
      </c>
      <c r="AC12" s="39"/>
    </row>
    <row r="13" spans="1:39" ht="30" customHeight="1" x14ac:dyDescent="0.2">
      <c r="A13" s="6">
        <v>5</v>
      </c>
      <c r="B13" s="45"/>
      <c r="C13" s="31">
        <v>1</v>
      </c>
      <c r="D13" s="31">
        <v>1</v>
      </c>
      <c r="E13" s="31">
        <v>1</v>
      </c>
      <c r="F13" s="31">
        <v>1</v>
      </c>
      <c r="G13" s="31">
        <v>1</v>
      </c>
      <c r="H13" s="31">
        <v>1</v>
      </c>
      <c r="I13" s="31">
        <v>1</v>
      </c>
      <c r="J13" s="1">
        <f t="shared" si="0"/>
        <v>1</v>
      </c>
      <c r="K13" s="2" t="str">
        <f t="shared" si="1"/>
        <v>A.N. NO Crítico</v>
      </c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7"/>
      <c r="AA13" s="35">
        <v>43449</v>
      </c>
      <c r="AB13" s="3">
        <f t="shared" si="2"/>
        <v>43692</v>
      </c>
      <c r="AC13" s="39"/>
    </row>
    <row r="14" spans="1:39" ht="30" customHeight="1" x14ac:dyDescent="0.2">
      <c r="A14" s="6">
        <v>6</v>
      </c>
      <c r="B14" s="45"/>
      <c r="C14" s="31">
        <v>1</v>
      </c>
      <c r="D14" s="31">
        <v>1</v>
      </c>
      <c r="E14" s="31">
        <v>1</v>
      </c>
      <c r="F14" s="31">
        <v>1</v>
      </c>
      <c r="G14" s="31">
        <v>1</v>
      </c>
      <c r="H14" s="31">
        <v>1</v>
      </c>
      <c r="I14" s="31">
        <v>1</v>
      </c>
      <c r="J14" s="1">
        <f t="shared" si="0"/>
        <v>1</v>
      </c>
      <c r="K14" s="2" t="str">
        <f t="shared" si="1"/>
        <v>A.N. NO Crítico</v>
      </c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6"/>
      <c r="AA14" s="35">
        <v>43450</v>
      </c>
      <c r="AB14" s="3">
        <f t="shared" si="2"/>
        <v>43693</v>
      </c>
      <c r="AC14" s="39"/>
    </row>
    <row r="15" spans="1:39" ht="30" customHeight="1" x14ac:dyDescent="0.2">
      <c r="A15" s="6">
        <v>7</v>
      </c>
      <c r="B15" s="45"/>
      <c r="C15" s="31">
        <v>1</v>
      </c>
      <c r="D15" s="31">
        <v>1</v>
      </c>
      <c r="E15" s="31">
        <v>1</v>
      </c>
      <c r="F15" s="31">
        <v>1</v>
      </c>
      <c r="G15" s="31">
        <v>1</v>
      </c>
      <c r="H15" s="31">
        <v>1</v>
      </c>
      <c r="I15" s="31">
        <v>1</v>
      </c>
      <c r="J15" s="1">
        <f t="shared" si="0"/>
        <v>1</v>
      </c>
      <c r="K15" s="2" t="str">
        <f t="shared" si="1"/>
        <v>A.N. NO Crítico</v>
      </c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4"/>
      <c r="AA15" s="35">
        <v>43451</v>
      </c>
      <c r="AB15" s="3">
        <f t="shared" si="2"/>
        <v>43694</v>
      </c>
      <c r="AC15" s="39"/>
    </row>
    <row r="16" spans="1:39" ht="30" customHeight="1" x14ac:dyDescent="0.2">
      <c r="A16" s="6">
        <v>8</v>
      </c>
      <c r="B16" s="45"/>
      <c r="C16" s="31">
        <v>1</v>
      </c>
      <c r="D16" s="31">
        <v>1</v>
      </c>
      <c r="E16" s="31">
        <v>1</v>
      </c>
      <c r="F16" s="31">
        <v>1</v>
      </c>
      <c r="G16" s="31">
        <v>1</v>
      </c>
      <c r="H16" s="31">
        <v>1</v>
      </c>
      <c r="I16" s="31">
        <v>1</v>
      </c>
      <c r="J16" s="1">
        <f t="shared" si="0"/>
        <v>1</v>
      </c>
      <c r="K16" s="2" t="str">
        <f t="shared" si="1"/>
        <v>A.N. NO Crítico</v>
      </c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6"/>
      <c r="AA16" s="35">
        <v>43452</v>
      </c>
      <c r="AB16" s="3">
        <f t="shared" si="2"/>
        <v>43695</v>
      </c>
      <c r="AC16" s="39"/>
    </row>
    <row r="17" spans="1:29" ht="30" customHeight="1" x14ac:dyDescent="0.2">
      <c r="A17" s="6">
        <v>9</v>
      </c>
      <c r="B17" s="45"/>
      <c r="C17" s="31">
        <v>1</v>
      </c>
      <c r="D17" s="31">
        <v>1</v>
      </c>
      <c r="E17" s="31">
        <v>1</v>
      </c>
      <c r="F17" s="31">
        <v>1</v>
      </c>
      <c r="G17" s="31">
        <v>1</v>
      </c>
      <c r="H17" s="31">
        <v>1</v>
      </c>
      <c r="I17" s="31">
        <v>1</v>
      </c>
      <c r="J17" s="1">
        <f t="shared" si="0"/>
        <v>1</v>
      </c>
      <c r="K17" s="2" t="str">
        <f t="shared" si="1"/>
        <v>A.N. NO Crítico</v>
      </c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8"/>
      <c r="AA17" s="35">
        <v>43453</v>
      </c>
      <c r="AB17" s="3">
        <f t="shared" si="2"/>
        <v>43696</v>
      </c>
      <c r="AC17" s="39"/>
    </row>
    <row r="18" spans="1:29" ht="30" customHeight="1" x14ac:dyDescent="0.2">
      <c r="A18" s="6">
        <v>10</v>
      </c>
      <c r="B18" s="45"/>
      <c r="C18" s="31">
        <v>1</v>
      </c>
      <c r="D18" s="31">
        <v>1</v>
      </c>
      <c r="E18" s="31">
        <v>1</v>
      </c>
      <c r="F18" s="31">
        <v>1</v>
      </c>
      <c r="G18" s="31">
        <v>1</v>
      </c>
      <c r="H18" s="31">
        <v>1</v>
      </c>
      <c r="I18" s="31">
        <v>1</v>
      </c>
      <c r="J18" s="1">
        <f t="shared" si="0"/>
        <v>1</v>
      </c>
      <c r="K18" s="2" t="str">
        <f t="shared" si="1"/>
        <v>A.N. NO Crítico</v>
      </c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3"/>
      <c r="W18" s="33"/>
      <c r="X18" s="33"/>
      <c r="Y18" s="33"/>
      <c r="Z18" s="38"/>
      <c r="AA18" s="35">
        <v>43454</v>
      </c>
      <c r="AB18" s="3">
        <f t="shared" si="2"/>
        <v>43697</v>
      </c>
      <c r="AC18" s="39"/>
    </row>
    <row r="19" spans="1:29" ht="30" customHeight="1" x14ac:dyDescent="0.2">
      <c r="A19" s="6">
        <v>11</v>
      </c>
      <c r="B19" s="45"/>
      <c r="C19" s="31">
        <v>1</v>
      </c>
      <c r="D19" s="31">
        <v>1</v>
      </c>
      <c r="E19" s="31">
        <v>1</v>
      </c>
      <c r="F19" s="31">
        <v>1</v>
      </c>
      <c r="G19" s="31">
        <v>1</v>
      </c>
      <c r="H19" s="31">
        <v>1</v>
      </c>
      <c r="I19" s="31">
        <v>1</v>
      </c>
      <c r="J19" s="1">
        <f t="shared" ref="J19:J30" si="3">(F19*0.3)+(G19*0.1)+(H19*0.2)+(I19*0.1)+(E19*0.1)+(D19*0.1)+(C19*0.1)</f>
        <v>1</v>
      </c>
      <c r="K19" s="2" t="str">
        <f t="shared" ref="K19:K30" si="4">IF(AND(J19&gt;=1,J19&lt;=5),"A.N. NO Crítico",(IF(AND(J19&gt;=5.1,J19&lt;=7),"A.N. Crítico Medio",(IF(AND(J19&gt;=7.1,J19&lt;=10),"A.N.  Crítico Alto","Error")))))</f>
        <v>A.N. NO Crítico</v>
      </c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3"/>
      <c r="W19" s="33"/>
      <c r="X19" s="33"/>
      <c r="Y19" s="33"/>
      <c r="Z19" s="38"/>
      <c r="AA19" s="35">
        <v>43455</v>
      </c>
      <c r="AB19" s="3">
        <f t="shared" ref="AB19:AB30" si="5">AA19+243</f>
        <v>43698</v>
      </c>
      <c r="AC19" s="39"/>
    </row>
    <row r="20" spans="1:29" ht="30" customHeight="1" x14ac:dyDescent="0.2">
      <c r="A20" s="6">
        <v>12</v>
      </c>
      <c r="B20" s="45"/>
      <c r="C20" s="31">
        <v>1</v>
      </c>
      <c r="D20" s="31">
        <v>1</v>
      </c>
      <c r="E20" s="31">
        <v>1</v>
      </c>
      <c r="F20" s="31">
        <v>1</v>
      </c>
      <c r="G20" s="31">
        <v>1</v>
      </c>
      <c r="H20" s="31">
        <v>1</v>
      </c>
      <c r="I20" s="31">
        <v>1</v>
      </c>
      <c r="J20" s="1">
        <f t="shared" si="3"/>
        <v>1</v>
      </c>
      <c r="K20" s="2" t="str">
        <f t="shared" si="4"/>
        <v>A.N. NO Crítico</v>
      </c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3"/>
      <c r="W20" s="33"/>
      <c r="X20" s="33"/>
      <c r="Y20" s="33"/>
      <c r="Z20" s="38"/>
      <c r="AA20" s="35">
        <v>43456</v>
      </c>
      <c r="AB20" s="3">
        <f t="shared" si="5"/>
        <v>43699</v>
      </c>
      <c r="AC20" s="39"/>
    </row>
    <row r="21" spans="1:29" ht="30" customHeight="1" x14ac:dyDescent="0.2">
      <c r="A21" s="6">
        <v>13</v>
      </c>
      <c r="B21" s="45"/>
      <c r="C21" s="31">
        <v>1</v>
      </c>
      <c r="D21" s="31">
        <v>1</v>
      </c>
      <c r="E21" s="31">
        <v>1</v>
      </c>
      <c r="F21" s="31">
        <v>1</v>
      </c>
      <c r="G21" s="31">
        <v>1</v>
      </c>
      <c r="H21" s="31">
        <v>1</v>
      </c>
      <c r="I21" s="31">
        <v>1</v>
      </c>
      <c r="J21" s="1">
        <f t="shared" si="3"/>
        <v>1</v>
      </c>
      <c r="K21" s="2" t="str">
        <f t="shared" si="4"/>
        <v>A.N. NO Crítico</v>
      </c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3"/>
      <c r="W21" s="33"/>
      <c r="X21" s="33"/>
      <c r="Y21" s="33"/>
      <c r="Z21" s="38"/>
      <c r="AA21" s="35">
        <v>43457</v>
      </c>
      <c r="AB21" s="3">
        <f t="shared" si="5"/>
        <v>43700</v>
      </c>
      <c r="AC21" s="39"/>
    </row>
    <row r="22" spans="1:29" ht="30" customHeight="1" x14ac:dyDescent="0.2">
      <c r="A22" s="6">
        <v>14</v>
      </c>
      <c r="B22" s="45"/>
      <c r="C22" s="31">
        <v>1</v>
      </c>
      <c r="D22" s="31">
        <v>1</v>
      </c>
      <c r="E22" s="31">
        <v>1</v>
      </c>
      <c r="F22" s="31">
        <v>1</v>
      </c>
      <c r="G22" s="31">
        <v>1</v>
      </c>
      <c r="H22" s="31">
        <v>1</v>
      </c>
      <c r="I22" s="31">
        <v>1</v>
      </c>
      <c r="J22" s="1">
        <f t="shared" si="3"/>
        <v>1</v>
      </c>
      <c r="K22" s="2" t="str">
        <f t="shared" si="4"/>
        <v>A.N. NO Crítico</v>
      </c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3"/>
      <c r="W22" s="33"/>
      <c r="X22" s="33"/>
      <c r="Y22" s="33"/>
      <c r="Z22" s="38"/>
      <c r="AA22" s="35">
        <v>43458</v>
      </c>
      <c r="AB22" s="3">
        <f t="shared" si="5"/>
        <v>43701</v>
      </c>
      <c r="AC22" s="39"/>
    </row>
    <row r="23" spans="1:29" ht="30" customHeight="1" x14ac:dyDescent="0.2">
      <c r="A23" s="6">
        <v>15</v>
      </c>
      <c r="B23" s="45"/>
      <c r="C23" s="31">
        <v>1</v>
      </c>
      <c r="D23" s="31">
        <v>1</v>
      </c>
      <c r="E23" s="31">
        <v>1</v>
      </c>
      <c r="F23" s="31">
        <v>1</v>
      </c>
      <c r="G23" s="31">
        <v>1</v>
      </c>
      <c r="H23" s="31">
        <v>1</v>
      </c>
      <c r="I23" s="31">
        <v>1</v>
      </c>
      <c r="J23" s="1">
        <f t="shared" si="3"/>
        <v>1</v>
      </c>
      <c r="K23" s="2" t="str">
        <f t="shared" si="4"/>
        <v>A.N. NO Crítico</v>
      </c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3"/>
      <c r="W23" s="33"/>
      <c r="X23" s="33"/>
      <c r="Y23" s="33"/>
      <c r="Z23" s="38"/>
      <c r="AA23" s="35">
        <v>43459</v>
      </c>
      <c r="AB23" s="3">
        <f t="shared" si="5"/>
        <v>43702</v>
      </c>
      <c r="AC23" s="39"/>
    </row>
    <row r="24" spans="1:29" ht="30" customHeight="1" x14ac:dyDescent="0.2">
      <c r="A24" s="6">
        <v>16</v>
      </c>
      <c r="B24" s="45"/>
      <c r="C24" s="31">
        <v>1</v>
      </c>
      <c r="D24" s="31">
        <v>1</v>
      </c>
      <c r="E24" s="31">
        <v>1</v>
      </c>
      <c r="F24" s="31">
        <v>1</v>
      </c>
      <c r="G24" s="31">
        <v>1</v>
      </c>
      <c r="H24" s="31">
        <v>1</v>
      </c>
      <c r="I24" s="31">
        <v>1</v>
      </c>
      <c r="J24" s="1">
        <f t="shared" si="3"/>
        <v>1</v>
      </c>
      <c r="K24" s="2" t="str">
        <f t="shared" si="4"/>
        <v>A.N. NO Crítico</v>
      </c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3"/>
      <c r="W24" s="33"/>
      <c r="X24" s="33"/>
      <c r="Y24" s="33"/>
      <c r="Z24" s="38"/>
      <c r="AA24" s="35">
        <v>43460</v>
      </c>
      <c r="AB24" s="3">
        <f t="shared" si="5"/>
        <v>43703</v>
      </c>
      <c r="AC24" s="39"/>
    </row>
    <row r="25" spans="1:29" ht="30" customHeight="1" x14ac:dyDescent="0.2">
      <c r="A25" s="6">
        <v>17</v>
      </c>
      <c r="B25" s="45"/>
      <c r="C25" s="31">
        <v>1</v>
      </c>
      <c r="D25" s="31">
        <v>1</v>
      </c>
      <c r="E25" s="31">
        <v>1</v>
      </c>
      <c r="F25" s="31">
        <v>1</v>
      </c>
      <c r="G25" s="31">
        <v>1</v>
      </c>
      <c r="H25" s="31">
        <v>1</v>
      </c>
      <c r="I25" s="31">
        <v>1</v>
      </c>
      <c r="J25" s="1">
        <f t="shared" si="3"/>
        <v>1</v>
      </c>
      <c r="K25" s="2" t="str">
        <f t="shared" si="4"/>
        <v>A.N. NO Crítico</v>
      </c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3"/>
      <c r="W25" s="33"/>
      <c r="X25" s="33"/>
      <c r="Y25" s="33"/>
      <c r="Z25" s="38"/>
      <c r="AA25" s="35">
        <v>43461</v>
      </c>
      <c r="AB25" s="3">
        <f t="shared" si="5"/>
        <v>43704</v>
      </c>
      <c r="AC25" s="39"/>
    </row>
    <row r="26" spans="1:29" ht="30" customHeight="1" x14ac:dyDescent="0.2">
      <c r="A26" s="6">
        <v>18</v>
      </c>
      <c r="B26" s="45"/>
      <c r="C26" s="31">
        <v>1</v>
      </c>
      <c r="D26" s="31">
        <v>1</v>
      </c>
      <c r="E26" s="31">
        <v>1</v>
      </c>
      <c r="F26" s="31">
        <v>1</v>
      </c>
      <c r="G26" s="31">
        <v>1</v>
      </c>
      <c r="H26" s="31">
        <v>1</v>
      </c>
      <c r="I26" s="31">
        <v>1</v>
      </c>
      <c r="J26" s="1">
        <f t="shared" si="3"/>
        <v>1</v>
      </c>
      <c r="K26" s="2" t="str">
        <f t="shared" si="4"/>
        <v>A.N. NO Crítico</v>
      </c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3"/>
      <c r="W26" s="33"/>
      <c r="X26" s="33"/>
      <c r="Y26" s="33"/>
      <c r="Z26" s="38"/>
      <c r="AA26" s="35">
        <v>43462</v>
      </c>
      <c r="AB26" s="3">
        <f t="shared" si="5"/>
        <v>43705</v>
      </c>
      <c r="AC26" s="39"/>
    </row>
    <row r="27" spans="1:29" ht="30" customHeight="1" x14ac:dyDescent="0.2">
      <c r="A27" s="6">
        <v>19</v>
      </c>
      <c r="B27" s="45"/>
      <c r="C27" s="31">
        <v>1</v>
      </c>
      <c r="D27" s="31">
        <v>1</v>
      </c>
      <c r="E27" s="31">
        <v>1</v>
      </c>
      <c r="F27" s="31">
        <v>1</v>
      </c>
      <c r="G27" s="31">
        <v>1</v>
      </c>
      <c r="H27" s="31">
        <v>1</v>
      </c>
      <c r="I27" s="31">
        <v>1</v>
      </c>
      <c r="J27" s="1">
        <f t="shared" si="3"/>
        <v>1</v>
      </c>
      <c r="K27" s="2" t="str">
        <f t="shared" si="4"/>
        <v>A.N. NO Crítico</v>
      </c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3"/>
      <c r="W27" s="33"/>
      <c r="X27" s="33"/>
      <c r="Y27" s="33"/>
      <c r="Z27" s="38"/>
      <c r="AA27" s="35">
        <v>43463</v>
      </c>
      <c r="AB27" s="3">
        <f t="shared" si="5"/>
        <v>43706</v>
      </c>
      <c r="AC27" s="39"/>
    </row>
    <row r="28" spans="1:29" ht="30" customHeight="1" x14ac:dyDescent="0.2">
      <c r="A28" s="6">
        <v>20</v>
      </c>
      <c r="B28" s="45"/>
      <c r="C28" s="31">
        <v>1</v>
      </c>
      <c r="D28" s="31">
        <v>1</v>
      </c>
      <c r="E28" s="31">
        <v>1</v>
      </c>
      <c r="F28" s="31">
        <v>1</v>
      </c>
      <c r="G28" s="31">
        <v>1</v>
      </c>
      <c r="H28" s="31">
        <v>1</v>
      </c>
      <c r="I28" s="31">
        <v>1</v>
      </c>
      <c r="J28" s="1">
        <f t="shared" si="3"/>
        <v>1</v>
      </c>
      <c r="K28" s="2" t="str">
        <f t="shared" si="4"/>
        <v>A.N. NO Crítico</v>
      </c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3"/>
      <c r="W28" s="33"/>
      <c r="X28" s="33"/>
      <c r="Y28" s="33"/>
      <c r="Z28" s="38"/>
      <c r="AA28" s="35">
        <v>43464</v>
      </c>
      <c r="AB28" s="3">
        <f t="shared" si="5"/>
        <v>43707</v>
      </c>
      <c r="AC28" s="39"/>
    </row>
    <row r="29" spans="1:29" ht="29.1" customHeight="1" x14ac:dyDescent="0.2">
      <c r="A29" s="6">
        <v>21</v>
      </c>
      <c r="B29" s="45"/>
      <c r="C29" s="31">
        <v>1</v>
      </c>
      <c r="D29" s="31">
        <v>1</v>
      </c>
      <c r="E29" s="31">
        <v>1</v>
      </c>
      <c r="F29" s="31">
        <v>1</v>
      </c>
      <c r="G29" s="31">
        <v>1</v>
      </c>
      <c r="H29" s="31">
        <v>1</v>
      </c>
      <c r="I29" s="31">
        <v>1</v>
      </c>
      <c r="J29" s="1">
        <f t="shared" si="3"/>
        <v>1</v>
      </c>
      <c r="K29" s="2" t="str">
        <f t="shared" si="4"/>
        <v>A.N. NO Crítico</v>
      </c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3"/>
      <c r="W29" s="33"/>
      <c r="X29" s="33"/>
      <c r="Y29" s="33"/>
      <c r="Z29" s="38"/>
      <c r="AA29" s="35">
        <v>43465</v>
      </c>
      <c r="AB29" s="3">
        <f t="shared" si="5"/>
        <v>43708</v>
      </c>
      <c r="AC29" s="39"/>
    </row>
    <row r="30" spans="1:29" ht="29.1" customHeight="1" x14ac:dyDescent="0.2">
      <c r="A30" s="6">
        <v>22</v>
      </c>
      <c r="B30" s="45"/>
      <c r="C30" s="31">
        <v>1</v>
      </c>
      <c r="D30" s="31">
        <v>1</v>
      </c>
      <c r="E30" s="31">
        <v>1</v>
      </c>
      <c r="F30" s="31">
        <v>1</v>
      </c>
      <c r="G30" s="31">
        <v>1</v>
      </c>
      <c r="H30" s="31">
        <v>1</v>
      </c>
      <c r="I30" s="31">
        <v>1</v>
      </c>
      <c r="J30" s="1">
        <f t="shared" si="3"/>
        <v>1</v>
      </c>
      <c r="K30" s="2" t="str">
        <f t="shared" si="4"/>
        <v>A.N. NO Crítico</v>
      </c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3"/>
      <c r="W30" s="33"/>
      <c r="X30" s="33"/>
      <c r="Y30" s="33"/>
      <c r="Z30" s="38"/>
      <c r="AA30" s="35">
        <v>43466</v>
      </c>
      <c r="AB30" s="3">
        <f t="shared" si="5"/>
        <v>43709</v>
      </c>
      <c r="AC30" s="39"/>
    </row>
    <row r="31" spans="1:29" ht="29.1" customHeight="1" x14ac:dyDescent="0.2">
      <c r="A31" s="11"/>
      <c r="B31" s="42" t="s">
        <v>36</v>
      </c>
      <c r="C31" s="67" t="s">
        <v>12</v>
      </c>
      <c r="D31" s="68"/>
      <c r="E31" s="68"/>
      <c r="F31" s="68"/>
      <c r="G31" s="68"/>
      <c r="H31" s="68"/>
      <c r="I31" s="68"/>
      <c r="J31" s="68"/>
      <c r="K31" s="69"/>
      <c r="L31" s="30">
        <f>COUNTIF(L9:L30,"=X")</f>
        <v>0</v>
      </c>
      <c r="M31" s="30">
        <f t="shared" ref="M31:Y31" si="6">COUNTIF(M9:M30,"=X")</f>
        <v>0</v>
      </c>
      <c r="N31" s="30">
        <f t="shared" si="6"/>
        <v>0</v>
      </c>
      <c r="O31" s="30">
        <f t="shared" si="6"/>
        <v>0</v>
      </c>
      <c r="P31" s="30">
        <f t="shared" si="6"/>
        <v>0</v>
      </c>
      <c r="Q31" s="30">
        <f t="shared" si="6"/>
        <v>0</v>
      </c>
      <c r="R31" s="30">
        <f t="shared" si="6"/>
        <v>0</v>
      </c>
      <c r="S31" s="30">
        <f t="shared" si="6"/>
        <v>0</v>
      </c>
      <c r="T31" s="30">
        <f t="shared" si="6"/>
        <v>0</v>
      </c>
      <c r="U31" s="30">
        <f t="shared" si="6"/>
        <v>0</v>
      </c>
      <c r="V31" s="30">
        <f t="shared" si="6"/>
        <v>0</v>
      </c>
      <c r="W31" s="30">
        <f t="shared" si="6"/>
        <v>0</v>
      </c>
      <c r="X31" s="30">
        <f t="shared" si="6"/>
        <v>0</v>
      </c>
      <c r="Y31" s="30">
        <f t="shared" si="6"/>
        <v>0</v>
      </c>
      <c r="Z31" s="12"/>
      <c r="AA31" s="12"/>
      <c r="AB31" s="12"/>
      <c r="AC31" s="13"/>
    </row>
    <row r="32" spans="1:29" ht="29.1" customHeight="1" x14ac:dyDescent="0.2">
      <c r="A32" s="11"/>
      <c r="B32" s="42" t="s">
        <v>37</v>
      </c>
      <c r="C32" s="67" t="s">
        <v>13</v>
      </c>
      <c r="D32" s="68"/>
      <c r="E32" s="68"/>
      <c r="F32" s="68"/>
      <c r="G32" s="68"/>
      <c r="H32" s="68"/>
      <c r="I32" s="68"/>
      <c r="J32" s="68"/>
      <c r="K32" s="69"/>
      <c r="L32" s="30">
        <f>COUNTIF(L9:L30,"=NO")</f>
        <v>0</v>
      </c>
      <c r="M32" s="30">
        <f t="shared" ref="M32:Y32" si="7">COUNTIF(M9:M30,"=NO")</f>
        <v>0</v>
      </c>
      <c r="N32" s="30">
        <f t="shared" si="7"/>
        <v>0</v>
      </c>
      <c r="O32" s="30">
        <f t="shared" si="7"/>
        <v>0</v>
      </c>
      <c r="P32" s="30">
        <f t="shared" si="7"/>
        <v>0</v>
      </c>
      <c r="Q32" s="30">
        <f t="shared" si="7"/>
        <v>0</v>
      </c>
      <c r="R32" s="30">
        <f t="shared" si="7"/>
        <v>0</v>
      </c>
      <c r="S32" s="30">
        <f t="shared" si="7"/>
        <v>0</v>
      </c>
      <c r="T32" s="30">
        <f t="shared" si="7"/>
        <v>0</v>
      </c>
      <c r="U32" s="30">
        <f t="shared" si="7"/>
        <v>0</v>
      </c>
      <c r="V32" s="30">
        <f t="shared" si="7"/>
        <v>0</v>
      </c>
      <c r="W32" s="30">
        <f t="shared" si="7"/>
        <v>0</v>
      </c>
      <c r="X32" s="30">
        <f t="shared" si="7"/>
        <v>0</v>
      </c>
      <c r="Y32" s="30">
        <f t="shared" si="7"/>
        <v>0</v>
      </c>
      <c r="Z32" s="12"/>
      <c r="AA32" s="12"/>
      <c r="AB32" s="12"/>
      <c r="AC32" s="13"/>
    </row>
    <row r="33" spans="1:29" ht="29.1" customHeight="1" x14ac:dyDescent="0.2">
      <c r="A33" s="11"/>
      <c r="B33" s="42" t="s">
        <v>14</v>
      </c>
      <c r="C33" s="67" t="s">
        <v>14</v>
      </c>
      <c r="D33" s="68"/>
      <c r="E33" s="68"/>
      <c r="F33" s="68"/>
      <c r="G33" s="68"/>
      <c r="H33" s="68"/>
      <c r="I33" s="68"/>
      <c r="J33" s="68"/>
      <c r="K33" s="69"/>
      <c r="L33" s="30">
        <f>COUNTIF(L9:L30,"=N/A")</f>
        <v>0</v>
      </c>
      <c r="M33" s="30">
        <f t="shared" ref="M33:Y33" si="8">COUNTIF(M9:M30,"=N/A")</f>
        <v>0</v>
      </c>
      <c r="N33" s="30">
        <f t="shared" si="8"/>
        <v>0</v>
      </c>
      <c r="O33" s="30">
        <f t="shared" si="8"/>
        <v>0</v>
      </c>
      <c r="P33" s="30">
        <f t="shared" si="8"/>
        <v>0</v>
      </c>
      <c r="Q33" s="30">
        <f t="shared" si="8"/>
        <v>0</v>
      </c>
      <c r="R33" s="30">
        <f t="shared" si="8"/>
        <v>0</v>
      </c>
      <c r="S33" s="30">
        <f t="shared" si="8"/>
        <v>0</v>
      </c>
      <c r="T33" s="30">
        <f t="shared" si="8"/>
        <v>0</v>
      </c>
      <c r="U33" s="30">
        <f t="shared" si="8"/>
        <v>0</v>
      </c>
      <c r="V33" s="30">
        <f t="shared" si="8"/>
        <v>0</v>
      </c>
      <c r="W33" s="30">
        <f t="shared" si="8"/>
        <v>0</v>
      </c>
      <c r="X33" s="30">
        <f t="shared" si="8"/>
        <v>0</v>
      </c>
      <c r="Y33" s="30">
        <f t="shared" si="8"/>
        <v>0</v>
      </c>
      <c r="Z33" s="12"/>
      <c r="AA33" s="12"/>
      <c r="AB33" s="12"/>
      <c r="AC33" s="13"/>
    </row>
    <row r="34" spans="1:29" ht="29.1" customHeight="1" x14ac:dyDescent="0.2">
      <c r="A34" s="11"/>
      <c r="B34" s="43" t="s">
        <v>38</v>
      </c>
      <c r="C34" s="64" t="s">
        <v>15</v>
      </c>
      <c r="D34" s="65"/>
      <c r="E34" s="65"/>
      <c r="F34" s="65"/>
      <c r="G34" s="65"/>
      <c r="H34" s="65"/>
      <c r="I34" s="65"/>
      <c r="J34" s="65"/>
      <c r="K34" s="66"/>
      <c r="L34" s="14">
        <f>+L31/A30</f>
        <v>0</v>
      </c>
      <c r="M34" s="14">
        <f>M31/A30</f>
        <v>0</v>
      </c>
      <c r="N34" s="14">
        <f>N31/A30</f>
        <v>0</v>
      </c>
      <c r="O34" s="14">
        <f>O31/A30</f>
        <v>0</v>
      </c>
      <c r="P34" s="14">
        <f>P31/A30</f>
        <v>0</v>
      </c>
      <c r="Q34" s="14">
        <f>Q31/A30</f>
        <v>0</v>
      </c>
      <c r="R34" s="14">
        <f>R31/A30</f>
        <v>0</v>
      </c>
      <c r="S34" s="14">
        <f>S31/A30</f>
        <v>0</v>
      </c>
      <c r="T34" s="14">
        <f>T31/A30</f>
        <v>0</v>
      </c>
      <c r="U34" s="14">
        <f>U31/A30</f>
        <v>0</v>
      </c>
      <c r="V34" s="14">
        <f>V31/A30</f>
        <v>0</v>
      </c>
      <c r="W34" s="14">
        <f>W31/A30</f>
        <v>0</v>
      </c>
      <c r="X34" s="14">
        <f>X31/A30</f>
        <v>0</v>
      </c>
      <c r="Y34" s="14">
        <f>Y31/A30</f>
        <v>0</v>
      </c>
      <c r="Z34" s="14" t="e">
        <f t="shared" ref="Z34" si="9">Z31/M18</f>
        <v>#DIV/0!</v>
      </c>
      <c r="AA34" s="40"/>
      <c r="AB34" s="41"/>
      <c r="AC34" s="40"/>
    </row>
    <row r="35" spans="1:29" ht="29.1" customHeight="1" x14ac:dyDescent="0.2">
      <c r="A35" s="11"/>
      <c r="B35" s="11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6"/>
      <c r="R35" s="15"/>
      <c r="S35" s="15"/>
      <c r="T35" s="15"/>
      <c r="U35" s="15"/>
      <c r="V35" s="15"/>
      <c r="W35" s="7"/>
      <c r="X35" s="7"/>
      <c r="Y35" s="7"/>
      <c r="AA35" s="17"/>
      <c r="AB35" s="17"/>
      <c r="AC35" s="17"/>
    </row>
    <row r="36" spans="1:29" ht="29.1" customHeight="1" x14ac:dyDescent="0.2">
      <c r="A36" s="11"/>
      <c r="B36" s="11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6"/>
      <c r="R36" s="15"/>
      <c r="S36" s="15"/>
      <c r="T36" s="15"/>
      <c r="U36" s="15"/>
      <c r="V36" s="15"/>
      <c r="W36" s="7"/>
      <c r="X36" s="7"/>
      <c r="Y36" s="7"/>
      <c r="AA36" s="17"/>
      <c r="AB36" s="17"/>
    </row>
    <row r="37" spans="1:29" ht="29.1" customHeight="1" x14ac:dyDescent="0.2">
      <c r="A37" s="11"/>
      <c r="B37" s="11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6"/>
      <c r="R37" s="15"/>
      <c r="S37" s="15"/>
      <c r="T37" s="15"/>
      <c r="U37" s="15"/>
      <c r="V37" s="15"/>
      <c r="W37" s="7"/>
      <c r="X37" s="7"/>
      <c r="Y37" s="7"/>
    </row>
    <row r="38" spans="1:29" ht="29.1" customHeight="1" x14ac:dyDescent="0.2">
      <c r="A38" s="11"/>
      <c r="B38" s="11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6"/>
      <c r="R38" s="15"/>
      <c r="S38" s="15"/>
      <c r="T38" s="15"/>
      <c r="U38" s="15"/>
      <c r="V38" s="15"/>
      <c r="W38" s="7"/>
      <c r="X38" s="7"/>
      <c r="Y38" s="7"/>
    </row>
    <row r="39" spans="1:29" ht="29.1" customHeight="1" x14ac:dyDescent="0.2">
      <c r="A39" s="11"/>
      <c r="B39" s="11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6"/>
      <c r="R39" s="15"/>
      <c r="S39" s="15"/>
      <c r="T39" s="15"/>
      <c r="U39" s="15"/>
      <c r="V39" s="15"/>
      <c r="W39" s="7"/>
      <c r="X39" s="7"/>
      <c r="Y39" s="7"/>
    </row>
    <row r="40" spans="1:29" ht="29.25" customHeight="1" x14ac:dyDescent="0.2">
      <c r="A40" s="11"/>
      <c r="B40" s="11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6"/>
      <c r="R40" s="15"/>
      <c r="S40" s="15"/>
      <c r="T40" s="15"/>
      <c r="U40" s="15"/>
      <c r="V40" s="15"/>
      <c r="W40" s="7"/>
      <c r="X40" s="7"/>
      <c r="Y40" s="7"/>
    </row>
    <row r="41" spans="1:29" ht="29.25" customHeight="1" x14ac:dyDescent="0.2">
      <c r="A41" s="17"/>
      <c r="B41" s="18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s="15"/>
      <c r="S41" s="15"/>
      <c r="T41" s="15"/>
      <c r="U41" s="15"/>
      <c r="V41" s="15"/>
      <c r="W41" s="7"/>
      <c r="X41" s="7"/>
      <c r="Y41" s="7"/>
    </row>
    <row r="42" spans="1:29" ht="29.25" customHeight="1" x14ac:dyDescent="0.2">
      <c r="A42" s="17"/>
      <c r="B42" s="18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6"/>
      <c r="R42" s="15"/>
      <c r="S42" s="15"/>
      <c r="T42" s="15"/>
      <c r="U42" s="15"/>
      <c r="V42" s="15"/>
      <c r="W42" s="7"/>
      <c r="X42" s="7"/>
      <c r="Y42" s="7"/>
    </row>
    <row r="43" spans="1:29" ht="29.25" customHeight="1" x14ac:dyDescent="0.2">
      <c r="A43" s="17"/>
      <c r="B43" s="18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6"/>
      <c r="R43" s="15"/>
      <c r="S43" s="15"/>
      <c r="T43" s="15"/>
      <c r="U43" s="15"/>
      <c r="V43" s="15"/>
      <c r="W43" s="7"/>
      <c r="X43" s="7"/>
      <c r="Y43" s="7"/>
    </row>
    <row r="44" spans="1:29" ht="29.25" customHeight="1" x14ac:dyDescent="0.2">
      <c r="A44" s="17"/>
      <c r="B44" s="18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6"/>
      <c r="R44" s="15"/>
      <c r="S44" s="15"/>
      <c r="T44" s="15"/>
      <c r="U44" s="15"/>
      <c r="V44" s="15"/>
      <c r="W44" s="7"/>
      <c r="X44" s="7"/>
      <c r="Y44" s="7"/>
    </row>
    <row r="45" spans="1:29" ht="29.25" customHeight="1" x14ac:dyDescent="0.2">
      <c r="A45" s="17"/>
      <c r="B45" s="18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6"/>
      <c r="R45" s="15"/>
      <c r="S45" s="15"/>
      <c r="T45" s="15"/>
      <c r="U45" s="15"/>
      <c r="V45" s="15"/>
      <c r="W45" s="7"/>
      <c r="X45" s="7"/>
      <c r="Y45" s="7"/>
    </row>
    <row r="46" spans="1:29" ht="29.25" customHeight="1" x14ac:dyDescent="0.2">
      <c r="A46" s="17"/>
      <c r="B46" s="18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6"/>
      <c r="R46" s="15"/>
      <c r="S46" s="15"/>
      <c r="T46" s="15"/>
      <c r="U46" s="15"/>
      <c r="V46" s="15"/>
      <c r="W46" s="7"/>
      <c r="X46" s="7"/>
      <c r="Y46" s="7"/>
    </row>
    <row r="47" spans="1:29" ht="29.25" customHeight="1" x14ac:dyDescent="0.2">
      <c r="A47" s="17"/>
      <c r="B47" s="18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6"/>
      <c r="R47" s="15"/>
      <c r="S47" s="15"/>
      <c r="T47" s="15"/>
      <c r="U47" s="15"/>
      <c r="V47" s="15"/>
      <c r="W47" s="7"/>
      <c r="X47" s="7"/>
      <c r="Y47" s="7"/>
    </row>
    <row r="48" spans="1:29" ht="29.25" customHeight="1" x14ac:dyDescent="0.2">
      <c r="A48" s="17"/>
      <c r="B48" s="18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6"/>
      <c r="R48" s="15"/>
      <c r="S48" s="15"/>
      <c r="T48" s="15"/>
      <c r="U48" s="15"/>
      <c r="V48" s="15"/>
      <c r="W48" s="7"/>
      <c r="X48" s="7"/>
      <c r="Y48" s="7"/>
    </row>
    <row r="49" spans="1:25" ht="29.1" customHeight="1" x14ac:dyDescent="0.2">
      <c r="A49" s="17"/>
      <c r="B49" s="18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6"/>
      <c r="R49" s="15"/>
      <c r="S49" s="15"/>
      <c r="T49" s="15"/>
      <c r="U49" s="15"/>
      <c r="V49" s="15"/>
      <c r="W49" s="7"/>
      <c r="X49" s="7"/>
      <c r="Y49" s="7"/>
    </row>
    <row r="50" spans="1:25" ht="29.1" customHeight="1" x14ac:dyDescent="0.2">
      <c r="A50" s="17"/>
      <c r="B50" s="18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6"/>
      <c r="R50" s="15"/>
      <c r="S50" s="15"/>
      <c r="T50" s="15"/>
      <c r="U50" s="15"/>
      <c r="V50" s="15"/>
      <c r="W50" s="7"/>
      <c r="X50" s="7"/>
      <c r="Y50" s="7"/>
    </row>
    <row r="51" spans="1:25" ht="29.1" customHeight="1" x14ac:dyDescent="0.2">
      <c r="A51" s="17"/>
      <c r="B51" s="18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6"/>
      <c r="R51" s="15"/>
      <c r="S51" s="15"/>
      <c r="T51" s="15"/>
      <c r="U51" s="15"/>
      <c r="V51" s="15"/>
      <c r="W51" s="7"/>
      <c r="X51" s="7"/>
      <c r="Y51" s="7"/>
    </row>
    <row r="52" spans="1:25" ht="29.1" customHeight="1" x14ac:dyDescent="0.2">
      <c r="A52" s="17"/>
      <c r="B52" s="18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6"/>
      <c r="R52" s="15"/>
      <c r="S52" s="15"/>
      <c r="T52" s="15"/>
      <c r="U52" s="15"/>
      <c r="V52" s="15"/>
      <c r="W52" s="7"/>
      <c r="X52" s="7"/>
      <c r="Y52" s="7"/>
    </row>
    <row r="53" spans="1:25" ht="29.1" customHeight="1" x14ac:dyDescent="0.2">
      <c r="A53" s="17"/>
      <c r="B53" s="18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6"/>
      <c r="R53" s="15"/>
      <c r="S53" s="15"/>
      <c r="T53" s="15"/>
      <c r="U53" s="15"/>
      <c r="V53" s="15"/>
      <c r="W53" s="7"/>
      <c r="X53" s="7"/>
      <c r="Y53" s="7"/>
    </row>
    <row r="54" spans="1:25" ht="29.1" customHeight="1" x14ac:dyDescent="0.2">
      <c r="A54" s="17"/>
      <c r="B54" s="18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6"/>
      <c r="R54" s="15"/>
      <c r="S54" s="15"/>
      <c r="T54" s="15"/>
      <c r="U54" s="15"/>
      <c r="V54" s="15"/>
      <c r="W54" s="7"/>
      <c r="X54" s="7"/>
      <c r="Y54" s="7"/>
    </row>
    <row r="55" spans="1:25" ht="29.1" customHeight="1" x14ac:dyDescent="0.25">
      <c r="A55" s="17"/>
      <c r="B55" s="19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6"/>
      <c r="R55" s="15"/>
      <c r="S55" s="15"/>
      <c r="T55" s="15"/>
      <c r="U55" s="15"/>
      <c r="V55" s="15"/>
      <c r="W55" s="7"/>
      <c r="X55" s="7"/>
      <c r="Y55" s="7"/>
    </row>
    <row r="56" spans="1:25" ht="29.1" customHeight="1" x14ac:dyDescent="0.25">
      <c r="A56" s="17"/>
      <c r="B56" s="19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6"/>
      <c r="R56" s="15"/>
      <c r="S56" s="15"/>
      <c r="T56" s="15"/>
      <c r="U56" s="15"/>
      <c r="V56" s="15"/>
      <c r="W56" s="7"/>
      <c r="X56" s="7"/>
      <c r="Y56" s="7"/>
    </row>
    <row r="57" spans="1:25" ht="29.1" customHeight="1" x14ac:dyDescent="0.25">
      <c r="A57" s="17"/>
      <c r="B57" s="19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6"/>
      <c r="R57" s="15"/>
      <c r="S57" s="15"/>
      <c r="T57" s="15"/>
      <c r="U57" s="15"/>
      <c r="V57" s="15"/>
      <c r="W57" s="7"/>
      <c r="X57" s="7"/>
      <c r="Y57" s="7"/>
    </row>
    <row r="58" spans="1:25" ht="29.1" customHeight="1" x14ac:dyDescent="0.25">
      <c r="A58" s="17"/>
      <c r="B58" s="19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6"/>
      <c r="R58" s="15"/>
      <c r="S58" s="15"/>
      <c r="T58" s="15"/>
      <c r="U58" s="15"/>
      <c r="V58" s="15"/>
      <c r="W58" s="7"/>
      <c r="X58" s="7"/>
      <c r="Y58" s="7"/>
    </row>
    <row r="59" spans="1:25" ht="29.1" customHeight="1" x14ac:dyDescent="0.25">
      <c r="A59" s="17"/>
      <c r="B59" s="19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6"/>
      <c r="R59" s="15"/>
      <c r="S59" s="15"/>
      <c r="T59" s="15"/>
      <c r="U59" s="15"/>
      <c r="V59" s="15"/>
      <c r="W59" s="7"/>
      <c r="X59" s="7"/>
      <c r="Y59" s="7"/>
    </row>
    <row r="60" spans="1:25" ht="29.1" customHeight="1" x14ac:dyDescent="0.25">
      <c r="A60" s="17"/>
      <c r="B60" s="19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6"/>
      <c r="R60" s="15"/>
      <c r="S60" s="15"/>
      <c r="T60" s="15"/>
      <c r="U60" s="15"/>
      <c r="V60" s="15"/>
      <c r="W60" s="7"/>
      <c r="X60" s="7"/>
      <c r="Y60" s="7"/>
    </row>
    <row r="61" spans="1:25" ht="29.1" customHeight="1" x14ac:dyDescent="0.25">
      <c r="A61" s="17"/>
      <c r="B61" s="19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6"/>
      <c r="R61" s="15"/>
      <c r="S61" s="15"/>
      <c r="T61" s="15"/>
      <c r="U61" s="15"/>
      <c r="V61" s="15"/>
      <c r="W61" s="7"/>
      <c r="X61" s="7"/>
      <c r="Y61" s="7"/>
    </row>
    <row r="62" spans="1:25" ht="29.1" customHeight="1" x14ac:dyDescent="0.25">
      <c r="A62" s="17"/>
      <c r="B62" s="19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6"/>
      <c r="R62" s="15"/>
      <c r="S62" s="15"/>
      <c r="T62" s="15"/>
      <c r="U62" s="15"/>
      <c r="V62" s="15"/>
      <c r="W62" s="7"/>
      <c r="X62" s="7"/>
      <c r="Y62" s="7"/>
    </row>
    <row r="63" spans="1:25" ht="29.1" customHeight="1" x14ac:dyDescent="0.25">
      <c r="A63" s="17"/>
      <c r="B63" s="19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6"/>
      <c r="R63" s="15"/>
      <c r="S63" s="15"/>
      <c r="T63" s="15"/>
      <c r="U63" s="15"/>
      <c r="V63" s="15"/>
      <c r="W63" s="7"/>
      <c r="X63" s="7"/>
      <c r="Y63" s="7"/>
    </row>
    <row r="64" spans="1:25" ht="29.1" customHeight="1" x14ac:dyDescent="0.25">
      <c r="A64" s="17"/>
      <c r="B64" s="19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6"/>
      <c r="R64" s="15"/>
      <c r="S64" s="15"/>
      <c r="T64" s="15"/>
      <c r="U64" s="15"/>
      <c r="V64" s="15"/>
      <c r="W64" s="7"/>
      <c r="X64" s="7"/>
      <c r="Y64" s="7"/>
    </row>
    <row r="65" spans="1:25" ht="29.1" customHeight="1" x14ac:dyDescent="0.25">
      <c r="A65" s="17"/>
      <c r="B65" s="19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6"/>
      <c r="R65" s="15"/>
      <c r="S65" s="15"/>
      <c r="T65" s="15"/>
      <c r="U65" s="15"/>
      <c r="V65" s="15"/>
      <c r="W65" s="7"/>
      <c r="X65" s="7"/>
      <c r="Y65" s="7"/>
    </row>
    <row r="66" spans="1:25" ht="29.1" customHeight="1" x14ac:dyDescent="0.25">
      <c r="A66" s="17"/>
      <c r="B66" s="19"/>
      <c r="P66" s="7"/>
      <c r="R66" s="7"/>
      <c r="S66" s="7"/>
      <c r="T66" s="7"/>
      <c r="U66" s="7"/>
      <c r="V66" s="7"/>
      <c r="W66" s="7"/>
      <c r="X66" s="7"/>
      <c r="Y66" s="7"/>
    </row>
    <row r="67" spans="1:25" ht="12.75" customHeight="1" x14ac:dyDescent="0.25">
      <c r="A67" s="17"/>
      <c r="B67" s="19"/>
      <c r="P67" s="7"/>
      <c r="R67" s="7"/>
      <c r="S67" s="7"/>
      <c r="T67" s="7"/>
      <c r="U67" s="7"/>
      <c r="V67" s="7"/>
      <c r="W67" s="7"/>
      <c r="X67" s="7"/>
      <c r="Y67" s="7"/>
    </row>
    <row r="68" spans="1:25" ht="12.75" customHeight="1" x14ac:dyDescent="0.25">
      <c r="A68" s="17"/>
      <c r="B68" s="19"/>
      <c r="P68" s="7"/>
      <c r="R68" s="7"/>
      <c r="S68" s="7"/>
      <c r="T68" s="7"/>
      <c r="U68" s="7"/>
      <c r="V68" s="7"/>
      <c r="W68" s="7"/>
      <c r="X68" s="7"/>
      <c r="Y68" s="7"/>
    </row>
    <row r="69" spans="1:25" ht="12.75" customHeight="1" x14ac:dyDescent="0.25">
      <c r="A69" s="17"/>
      <c r="B69" s="19"/>
      <c r="P69" s="7"/>
      <c r="R69" s="7"/>
      <c r="S69" s="7"/>
      <c r="T69" s="7"/>
      <c r="U69" s="7"/>
      <c r="V69" s="7"/>
      <c r="W69" s="7"/>
      <c r="X69" s="7"/>
      <c r="Y69" s="7"/>
    </row>
    <row r="70" spans="1:25" ht="12.75" customHeight="1" x14ac:dyDescent="0.25">
      <c r="A70" s="17"/>
      <c r="B70" s="19"/>
      <c r="P70" s="7"/>
      <c r="R70" s="7"/>
      <c r="S70" s="7"/>
      <c r="T70" s="7"/>
      <c r="U70" s="7"/>
      <c r="V70" s="7"/>
      <c r="W70" s="7"/>
      <c r="X70" s="7"/>
      <c r="Y70" s="7"/>
    </row>
    <row r="71" spans="1:25" ht="12.75" customHeight="1" x14ac:dyDescent="0.25">
      <c r="A71" s="10"/>
      <c r="P71" s="7"/>
      <c r="R71" s="7"/>
      <c r="S71" s="7"/>
      <c r="T71" s="7"/>
      <c r="U71" s="7"/>
      <c r="V71" s="7"/>
      <c r="W71" s="7"/>
      <c r="X71" s="7"/>
      <c r="Y71" s="7"/>
    </row>
    <row r="72" spans="1:25" ht="12.75" customHeight="1" x14ac:dyDescent="0.25">
      <c r="A72" s="10"/>
      <c r="P72" s="7"/>
      <c r="R72" s="7"/>
      <c r="S72" s="7"/>
      <c r="T72" s="7"/>
      <c r="U72" s="7"/>
      <c r="V72" s="7"/>
      <c r="W72" s="7"/>
      <c r="X72" s="7"/>
      <c r="Y72" s="7"/>
    </row>
    <row r="73" spans="1:25" ht="12.75" customHeight="1" x14ac:dyDescent="0.25">
      <c r="A73" s="10"/>
      <c r="P73" s="7"/>
      <c r="R73" s="7"/>
      <c r="S73" s="7"/>
      <c r="T73" s="7"/>
      <c r="U73" s="7"/>
      <c r="V73" s="7"/>
      <c r="W73" s="7"/>
      <c r="X73" s="7"/>
      <c r="Y73" s="7"/>
    </row>
    <row r="74" spans="1:25" ht="12.75" customHeight="1" x14ac:dyDescent="0.25">
      <c r="A74" s="10"/>
      <c r="P74" s="7"/>
      <c r="R74" s="7"/>
      <c r="S74" s="7"/>
      <c r="T74" s="7"/>
      <c r="U74" s="7"/>
      <c r="V74" s="7"/>
      <c r="W74" s="7"/>
      <c r="X74" s="7"/>
      <c r="Y74" s="7"/>
    </row>
    <row r="75" spans="1:25" ht="12.75" customHeight="1" x14ac:dyDescent="0.25">
      <c r="A75" s="21" t="s">
        <v>7</v>
      </c>
      <c r="C75" s="7">
        <v>1</v>
      </c>
    </row>
    <row r="76" spans="1:25" ht="12.75" customHeight="1" x14ac:dyDescent="0.25">
      <c r="A76" s="21" t="s">
        <v>9</v>
      </c>
      <c r="C76" s="7">
        <v>3</v>
      </c>
    </row>
    <row r="77" spans="1:25" ht="12.75" customHeight="1" x14ac:dyDescent="0.25">
      <c r="A77" s="21" t="s">
        <v>10</v>
      </c>
      <c r="C77" s="7">
        <v>7</v>
      </c>
    </row>
    <row r="78" spans="1:25" ht="12.75" customHeight="1" x14ac:dyDescent="0.25">
      <c r="C78" s="7">
        <v>10</v>
      </c>
    </row>
  </sheetData>
  <dataConsolidate/>
  <mergeCells count="42">
    <mergeCell ref="A1:B4"/>
    <mergeCell ref="C1:Z4"/>
    <mergeCell ref="AE10:AE11"/>
    <mergeCell ref="N5:O5"/>
    <mergeCell ref="X5:Y5"/>
    <mergeCell ref="Q5:R5"/>
    <mergeCell ref="A5:L5"/>
    <mergeCell ref="T5:V5"/>
    <mergeCell ref="AA6:AB6"/>
    <mergeCell ref="L6:U6"/>
    <mergeCell ref="C34:K34"/>
    <mergeCell ref="C33:K33"/>
    <mergeCell ref="C32:K32"/>
    <mergeCell ref="C31:K31"/>
    <mergeCell ref="X7:X8"/>
    <mergeCell ref="V7:V8"/>
    <mergeCell ref="W7:W8"/>
    <mergeCell ref="Q7:Q8"/>
    <mergeCell ref="V6:Y6"/>
    <mergeCell ref="A6:A8"/>
    <mergeCell ref="B6:B8"/>
    <mergeCell ref="C6:I6"/>
    <mergeCell ref="K6:K7"/>
    <mergeCell ref="J6:J8"/>
    <mergeCell ref="P7:P8"/>
    <mergeCell ref="N7:N8"/>
    <mergeCell ref="L7:L8"/>
    <mergeCell ref="M7:M8"/>
    <mergeCell ref="AC6:AC8"/>
    <mergeCell ref="Y7:Y8"/>
    <mergeCell ref="AA7:AA8"/>
    <mergeCell ref="AB7:AB8"/>
    <mergeCell ref="AJ7:AJ8"/>
    <mergeCell ref="AK7:AK8"/>
    <mergeCell ref="AL7:AL8"/>
    <mergeCell ref="AM7:AM8"/>
    <mergeCell ref="O7:O8"/>
    <mergeCell ref="R7:R8"/>
    <mergeCell ref="T7:T8"/>
    <mergeCell ref="S7:S8"/>
    <mergeCell ref="U7:U8"/>
    <mergeCell ref="AI7:AI8"/>
  </mergeCells>
  <conditionalFormatting sqref="L9:Y30">
    <cfRule type="cellIs" dxfId="15" priority="64" operator="equal">
      <formula>"NO"</formula>
    </cfRule>
  </conditionalFormatting>
  <conditionalFormatting sqref="L9:Y30">
    <cfRule type="cellIs" dxfId="14" priority="57" operator="equal">
      <formula>"NO"</formula>
    </cfRule>
    <cfRule type="cellIs" dxfId="13" priority="58" operator="equal">
      <formula>"NO"</formula>
    </cfRule>
    <cfRule type="cellIs" dxfId="12" priority="59" operator="equal">
      <formula>"X"</formula>
    </cfRule>
    <cfRule type="cellIs" dxfId="11" priority="60" operator="equal">
      <formula>"NO"</formula>
    </cfRule>
  </conditionalFormatting>
  <conditionalFormatting sqref="K9:K30">
    <cfRule type="cellIs" dxfId="10" priority="54" stopIfTrue="1" operator="equal">
      <formula>"Cargo Crítico Alto"</formula>
    </cfRule>
    <cfRule type="cellIs" dxfId="9" priority="55" stopIfTrue="1" operator="equal">
      <formula>"Cargo Crítico Medio"</formula>
    </cfRule>
    <cfRule type="cellIs" dxfId="8" priority="56" stopIfTrue="1" operator="equal">
      <formula>"Cargo NO Crítico"</formula>
    </cfRule>
  </conditionalFormatting>
  <conditionalFormatting sqref="K9:K30">
    <cfRule type="cellIs" dxfId="7" priority="51" operator="equal">
      <formula>"A.N.  Crítico Alto"</formula>
    </cfRule>
    <cfRule type="cellIs" dxfId="6" priority="52" operator="equal">
      <formula>"A.N. Crítico Medio"</formula>
    </cfRule>
    <cfRule type="cellIs" dxfId="5" priority="53" operator="equal">
      <formula>"A.N. NO Crítico"</formula>
    </cfRule>
  </conditionalFormatting>
  <conditionalFormatting sqref="L9:O30">
    <cfRule type="cellIs" dxfId="4" priority="44" operator="equal">
      <formula>"NO"</formula>
    </cfRule>
    <cfRule type="cellIs" dxfId="3" priority="49" operator="equal">
      <formula>"NO"</formula>
    </cfRule>
  </conditionalFormatting>
  <conditionalFormatting sqref="L9:Y30">
    <cfRule type="cellIs" dxfId="2" priority="41" operator="equal">
      <formula>"N/A"</formula>
    </cfRule>
    <cfRule type="cellIs" dxfId="1" priority="42" operator="equal">
      <formula>"NO"</formula>
    </cfRule>
    <cfRule type="cellIs" dxfId="0" priority="43" operator="equal">
      <formula>"X"</formula>
    </cfRule>
  </conditionalFormatting>
  <dataValidations count="2">
    <dataValidation type="list" allowBlank="1" showInputMessage="1" showErrorMessage="1" sqref="C9:I30" xr:uid="{00000000-0002-0000-0000-000000000000}">
      <formula1>$C$75:$C$78</formula1>
    </dataValidation>
    <dataValidation type="list" allowBlank="1" showInputMessage="1" showErrorMessage="1" sqref="L9:Y30" xr:uid="{00000000-0002-0000-0000-000001000000}">
      <formula1>$A$75:$A$77</formula1>
    </dataValidation>
  </dataValidations>
  <printOptions horizontalCentered="1"/>
  <pageMargins left="0.19685039370078741" right="0.39370078740157483" top="0.43307086614173229" bottom="0.47244094488188981" header="0.23622047244094491" footer="0.27559055118110237"/>
  <pageSetup scale="49" orientation="landscape" r:id="rId1"/>
  <headerFooter alignWithMargins="0">
    <oddFooter>&amp;R&amp;20&amp;A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 F-GN-04 VERSION 1</vt:lpstr>
      <vt:lpstr>Grafica de Cumplimiento</vt:lpstr>
      <vt:lpstr>' F-GN-04 VERSION 1'!Área_de_impresión</vt:lpstr>
      <vt:lpstr>' F-GN-04 VERSION 1'!Títulos_a_imprimir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Néstor Raúl Jiménez</dc:creator>
  <cp:lastModifiedBy>Esneider Gomez</cp:lastModifiedBy>
  <cp:lastPrinted>2019-02-18T02:47:27Z</cp:lastPrinted>
  <dcterms:created xsi:type="dcterms:W3CDTF">2013-08-20T18:55:58Z</dcterms:created>
  <dcterms:modified xsi:type="dcterms:W3CDTF">2019-05-03T16:46:18Z</dcterms:modified>
</cp:coreProperties>
</file>