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arcela Muñoz\Dropbox (CI Toyota Tsusho)\Marcela Muñoz\SG-SST\Anexo 7. Perfil socio demografico\"/>
    </mc:Choice>
  </mc:AlternateContent>
  <xr:revisionPtr revIDLastSave="0" documentId="13_ncr:1_{B0BCC94D-196F-49C4-870D-64658A2E22E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erfil Sociodemografico" sheetId="2" r:id="rId1"/>
    <sheet name="GRAFICOS " sheetId="1" r:id="rId2"/>
  </sheets>
  <definedNames>
    <definedName name="_xlnm._FilterDatabase" localSheetId="0" hidden="1">'Perfil Sociodemografico'!#REF!</definedName>
    <definedName name="_xlnm.Print_Area" localSheetId="0">'Perfil Sociodemografico'!$A$1:$T$14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2" l="1"/>
  <c r="H15" i="2" l="1"/>
  <c r="H14" i="2"/>
  <c r="H13" i="2"/>
  <c r="H12" i="2"/>
  <c r="H11" i="2"/>
  <c r="H10" i="2"/>
  <c r="H9" i="2"/>
  <c r="H8" i="2"/>
  <c r="H7" i="2"/>
  <c r="H6" i="2"/>
</calcChain>
</file>

<file path=xl/sharedStrings.xml><?xml version="1.0" encoding="utf-8"?>
<sst xmlns="http://schemas.openxmlformats.org/spreadsheetml/2006/main" count="311" uniqueCount="226">
  <si>
    <t xml:space="preserve">ANALISIS ESTADISTICO </t>
  </si>
  <si>
    <t>1. Edad</t>
  </si>
  <si>
    <t>Rango</t>
  </si>
  <si>
    <t xml:space="preserve">Tabulados </t>
  </si>
  <si>
    <t xml:space="preserve">2.ESTADO CIVIL </t>
  </si>
  <si>
    <t>Soltero</t>
  </si>
  <si>
    <t xml:space="preserve">casado (a)/union libre </t>
  </si>
  <si>
    <t>Separado (o)/Divorciado</t>
  </si>
  <si>
    <t>Viudo(a)</t>
  </si>
  <si>
    <t>3.GENERO</t>
  </si>
  <si>
    <t xml:space="preserve">Maculino </t>
  </si>
  <si>
    <t xml:space="preserve">Femenino </t>
  </si>
  <si>
    <t xml:space="preserve">4.Numero de personas a cargo </t>
  </si>
  <si>
    <t>Ninguna</t>
  </si>
  <si>
    <t xml:space="preserve">1-3 personas </t>
  </si>
  <si>
    <t>4-6 personas</t>
  </si>
  <si>
    <t xml:space="preserve">Mas de 6 personas </t>
  </si>
  <si>
    <t xml:space="preserve">5.Nivel de Escolaridad </t>
  </si>
  <si>
    <t>Primaria</t>
  </si>
  <si>
    <t>secundaria</t>
  </si>
  <si>
    <t xml:space="preserve">Tecnico/Tecnologo </t>
  </si>
  <si>
    <t xml:space="preserve">Universitario </t>
  </si>
  <si>
    <t>Especialista</t>
  </si>
  <si>
    <t xml:space="preserve">6. Tendencia de Vivienda </t>
  </si>
  <si>
    <t>Propia</t>
  </si>
  <si>
    <t xml:space="preserve">Arrendada </t>
  </si>
  <si>
    <t xml:space="preserve">Familiar </t>
  </si>
  <si>
    <t>Compartida con otra (s)familia(s)</t>
  </si>
  <si>
    <t xml:space="preserve">Otro trabajo </t>
  </si>
  <si>
    <t xml:space="preserve">Labores domesticas </t>
  </si>
  <si>
    <t xml:space="preserve">Recreacion y deporte </t>
  </si>
  <si>
    <t>Estudio</t>
  </si>
  <si>
    <t xml:space="preserve">Ninguno </t>
  </si>
  <si>
    <t>8.Promedio de Ingreso</t>
  </si>
  <si>
    <t>Minimo Legal (S.M.L)</t>
  </si>
  <si>
    <t>Entre 1 a 3 S.M.L</t>
  </si>
  <si>
    <t>Entre 4 a 5 S.M.L</t>
  </si>
  <si>
    <t>Entre 5 y 6 S.M.L</t>
  </si>
  <si>
    <t>Mas de 7 S.M.L</t>
  </si>
  <si>
    <t xml:space="preserve">9.Antiguedad en la Empresa </t>
  </si>
  <si>
    <t>Menos de 1 año</t>
  </si>
  <si>
    <t xml:space="preserve">De 1 a 5 años </t>
  </si>
  <si>
    <t>De 5 a 10 años</t>
  </si>
  <si>
    <t xml:space="preserve">De 10 a 15 años </t>
  </si>
  <si>
    <t xml:space="preserve">Mas de 15 años </t>
  </si>
  <si>
    <t xml:space="preserve">10.Antiguedad en el Cargo </t>
  </si>
  <si>
    <t xml:space="preserve">De un 1 año a 5 </t>
  </si>
  <si>
    <t xml:space="preserve">De 5 a 10 años </t>
  </si>
  <si>
    <t>De 10 a 15 Años</t>
  </si>
  <si>
    <t xml:space="preserve">11.Tipo de Contratación </t>
  </si>
  <si>
    <t>Contrato de Prestacion de Servicios</t>
  </si>
  <si>
    <t xml:space="preserve">12. Ha participado en Actividades de Salud Realizadas por la Empresa </t>
  </si>
  <si>
    <t>vacunacion</t>
  </si>
  <si>
    <t xml:space="preserve">Salud oral </t>
  </si>
  <si>
    <t>Examenes  de Laboratorios /otros</t>
  </si>
  <si>
    <t>Spa(Relajacion)</t>
  </si>
  <si>
    <t xml:space="preserve">Capacitacion de SST </t>
  </si>
  <si>
    <t xml:space="preserve">Ninguna </t>
  </si>
  <si>
    <t xml:space="preserve">13.Le Han Diagnosticado Alguna Enfermedad </t>
  </si>
  <si>
    <t>SI</t>
  </si>
  <si>
    <t>NO</t>
  </si>
  <si>
    <t xml:space="preserve">Cual </t>
  </si>
  <si>
    <t>14.Fuma</t>
  </si>
  <si>
    <t xml:space="preserve">Promedio Diario </t>
  </si>
  <si>
    <t xml:space="preserve">15.Consume Bebidas Alcoholicas </t>
  </si>
  <si>
    <t>No</t>
  </si>
  <si>
    <t xml:space="preserve">SI </t>
  </si>
  <si>
    <t xml:space="preserve">15.1 Con que frecuencia </t>
  </si>
  <si>
    <t>Semanal</t>
  </si>
  <si>
    <t xml:space="preserve">Mensual </t>
  </si>
  <si>
    <t>Quincenal</t>
  </si>
  <si>
    <t>Ocasional</t>
  </si>
  <si>
    <t xml:space="preserve">16. Practica algun deporte </t>
  </si>
  <si>
    <t xml:space="preserve">16.1 Con que Frecuencia </t>
  </si>
  <si>
    <t>Diario</t>
  </si>
  <si>
    <t xml:space="preserve">Ocasional </t>
  </si>
  <si>
    <t>ARL</t>
  </si>
  <si>
    <t>POSITIVA</t>
  </si>
  <si>
    <t>Contrato a termino indefinido</t>
  </si>
  <si>
    <t>Provicionalidad</t>
  </si>
  <si>
    <t>APELLIDOS Y NOMBRES</t>
  </si>
  <si>
    <t>CEDULA</t>
  </si>
  <si>
    <t>CARGO</t>
  </si>
  <si>
    <t xml:space="preserve">AREA </t>
  </si>
  <si>
    <t>SUELDO</t>
  </si>
  <si>
    <t>FECHA INGRESO</t>
  </si>
  <si>
    <t>EDAD</t>
  </si>
  <si>
    <t>ESCOLARIDAD</t>
  </si>
  <si>
    <t>SEXO</t>
  </si>
  <si>
    <t>TIPO DE SANGRE</t>
  </si>
  <si>
    <t>EPS</t>
  </si>
  <si>
    <t>CORREO</t>
  </si>
  <si>
    <t>AFP</t>
  </si>
  <si>
    <t>DIRECCIÓN</t>
  </si>
  <si>
    <t>TELEFONO</t>
  </si>
  <si>
    <t>No DE PERSONAS A CARGO</t>
  </si>
  <si>
    <t xml:space="preserve">TENENCIA DE VIVIENDA </t>
  </si>
  <si>
    <t>ESTRATO</t>
  </si>
  <si>
    <t xml:space="preserve">PERFIL SOCIODEMOGRAFICO POBLACION TRABAJADORA
</t>
  </si>
  <si>
    <t>Sin definir</t>
  </si>
  <si>
    <t>Honorarios</t>
  </si>
  <si>
    <t>Contrato a termino fijo</t>
  </si>
  <si>
    <t>Fecha de realizacion:11-12-2018</t>
  </si>
  <si>
    <t>Menor de 18 años</t>
  </si>
  <si>
    <t>18-27 años</t>
  </si>
  <si>
    <t>28-37 años</t>
  </si>
  <si>
    <t>38-47 años</t>
  </si>
  <si>
    <t>48 años o más</t>
  </si>
  <si>
    <t xml:space="preserve">7. Uso del tiempo libre </t>
  </si>
  <si>
    <t>Examenes periodicos ( se incluyen examenes de laboratorio)</t>
  </si>
  <si>
    <t>El 60% de las personas evaludas se encuentran en el rango de 28-37 años, el 20% de 18-27 años, el 10 % de 38-47 y el 10% restante en el rago de 48 años o más.</t>
  </si>
  <si>
    <t>Se aprecia que el 64 % de la población es soltera y  el 36 % restante se encuentra casada.</t>
  </si>
  <si>
    <t>Se encontro predominio del sexo femenino con el  55% de los encuestados y el 45 % son de sexo masculino.</t>
  </si>
  <si>
    <t>LUGAR Y FECHA DE NACIMIENTO</t>
  </si>
  <si>
    <t>Alexander Castillo Lopez</t>
  </si>
  <si>
    <t>Adriana del Pilar Salgado Muñoz</t>
  </si>
  <si>
    <t>El 55% de las personas evaludas no tienen personas a cargo y el 45 % tiene entre 1 a 3 personas a cargo.</t>
  </si>
  <si>
    <t>El 100% de las personas evaluadas refirió No Fumar.</t>
  </si>
  <si>
    <t>M</t>
  </si>
  <si>
    <t>F</t>
  </si>
  <si>
    <t>Especialista/Maestro</t>
  </si>
  <si>
    <t>Universitario</t>
  </si>
  <si>
    <t>Secundaria</t>
  </si>
  <si>
    <t>Arrendada</t>
  </si>
  <si>
    <t>Más de 15 años</t>
  </si>
  <si>
    <t>El nivel de escolaridad con mayor porcentaje dentro de la Empresa corresponde a Profesionales Universitarios con un 55%; le siguen los Especialistas con el 36% y por último, los Bachilleres con el 9%.</t>
  </si>
  <si>
    <t>El 55% de la población encuentada vive en arriendo y el 45% tiene vivienda propia.</t>
  </si>
  <si>
    <t xml:space="preserve">El 45% de la población seleccionó más de una respuesta con respecto al uso del tiempo libre, reflejada de la siguiente manera: Un 35% a la receación y deporte, otro 35% a estudio, el 18% a labores domésticas, un 6% a otro trabajo y el 6% restante a ninguno.                     </t>
  </si>
  <si>
    <t>El promedio de ingreso de la Organización es mayor que   un salario mínimo, y está distribuido así: El 46% entre 1 a 3 salarios mínimos, el 27% entre 4 a 5 salarios mínimos, el 9% entre 5 y 6 salarios mínimos, y el 18% más de 7 salarios mínimos.</t>
  </si>
  <si>
    <t>Predomina el rango menor de 1 año de antigüedad con el 55%, le sigue el de 5 a 10 años con el 18%, luego los rangos de 1 a 5 años, de 10 a 15 años y  el de más de 15 años con el 9% cada uno.</t>
  </si>
  <si>
    <t>La antigüedad en el cargo se distribuye de la siguiente forma: El 46% tiene  menos de 1 año, el 27% de 1 a 5 años, un 9% de 5 a 10 años, otro 9% de 10 a 15 años, y el restante 9% tiene más de 15 años de antigüedad.</t>
  </si>
  <si>
    <t>El 73% del personal evaluado tiene contrato a término indefinido, el 18% contrato a término fijo y el 9% contrato de prestación de servicios.</t>
  </si>
  <si>
    <t>El 64% del personal evaluado no ha participado en ninguna actividad realizada por la Empresa, y el 36% ha realizado exámenes periódicos.</t>
  </si>
  <si>
    <t>El 100% de la población laboral se encuentra sana, no se la diagnosticado ninguna enfermedad.</t>
  </si>
  <si>
    <t>El 82% del personal evaluado  consume bebidas alcohólicas, mientras que el 18% no.</t>
  </si>
  <si>
    <t>Del 82% del personal encuestado que consume bebidas alcohólicas, el 89% consume ocasionalmente y el restante 11% lo hace semanalmente.</t>
  </si>
  <si>
    <t>El 82% de las personas encuestadas practica algún deporte, y el 18% restante no realiza prácticas deportivas.</t>
  </si>
  <si>
    <t>Del 82% del personal encuestado que realiza algún deporte, el 56% lo hace semanal, un 22% lo hace diario y el otro 22% lo hace ocasional.</t>
  </si>
  <si>
    <t xml:space="preserve">Realizado  por los profesionales: Andrea Pélaez/Maria José Navarro  </t>
  </si>
  <si>
    <t xml:space="preserve">Auxiliar contable </t>
  </si>
  <si>
    <t>Conductor</t>
  </si>
  <si>
    <t>Jefe administrativa</t>
  </si>
  <si>
    <t xml:space="preserve">Administrativa </t>
  </si>
  <si>
    <t>Dirección</t>
  </si>
  <si>
    <t xml:space="preserve">Contabilidad </t>
  </si>
  <si>
    <t xml:space="preserve">Comercial </t>
  </si>
  <si>
    <t xml:space="preserve">Presidente </t>
  </si>
  <si>
    <t xml:space="preserve">Dirección </t>
  </si>
  <si>
    <t xml:space="preserve">Contadora </t>
  </si>
  <si>
    <t xml:space="preserve">Asistente gerencia y recursos humanos </t>
  </si>
  <si>
    <t xml:space="preserve">Asistente comercial </t>
  </si>
  <si>
    <t>AB+</t>
  </si>
  <si>
    <t>O+</t>
  </si>
  <si>
    <t>calle 8a # 72B-52 casa 148</t>
  </si>
  <si>
    <t>Cra 86 # 146 -61 Int 3 apt 501</t>
  </si>
  <si>
    <t xml:space="preserve">Calle 53 #15-70  apto 402 </t>
  </si>
  <si>
    <t>B+</t>
  </si>
  <si>
    <t xml:space="preserve">Calle 61 # 3a-05 apto 502 </t>
  </si>
  <si>
    <t>Carrera 80 #159 a- 19 apto 101 canaña 66</t>
  </si>
  <si>
    <t>adriana_salgado@co.toyota-tsusho.com</t>
  </si>
  <si>
    <t>heidi_munoz@co.toyota-tsusho.com</t>
  </si>
  <si>
    <t>marcela_munoz@co.toyota-tsusho.com</t>
  </si>
  <si>
    <t>augusto_ghimenti@co.toyota-tsusho.com</t>
  </si>
  <si>
    <t>isabel_ladino@co.toyota-tsusho.com</t>
  </si>
  <si>
    <t>Estados unidos, 19 de agosto 1983</t>
  </si>
  <si>
    <t>Bogota, 10 de enero 1972</t>
  </si>
  <si>
    <t>Bogota, 25 abril 1981</t>
  </si>
  <si>
    <t>Bogota, 26 de abril 1995</t>
  </si>
  <si>
    <t>Bogota, 16 de febrero del 1984</t>
  </si>
  <si>
    <t>Bogota, 11 de nov de 1989</t>
  </si>
  <si>
    <t>Porvenir</t>
  </si>
  <si>
    <t>Compensar</t>
  </si>
  <si>
    <t xml:space="preserve">Sanitas </t>
  </si>
  <si>
    <t>Medimas</t>
  </si>
  <si>
    <t xml:space="preserve">Porvenir </t>
  </si>
  <si>
    <t xml:space="preserve">Colpensiones </t>
  </si>
  <si>
    <t xml:space="preserve">Calle 106 b # 54-73 apto 201 </t>
  </si>
  <si>
    <t>Subgerente de proyectos</t>
  </si>
  <si>
    <t>julian_beltran@co.toyota-tsusho.com</t>
  </si>
  <si>
    <t xml:space="preserve">compartida con otra familia </t>
  </si>
  <si>
    <t>Bogota,  18 de agosto 1986</t>
  </si>
  <si>
    <t>Bogota,  11 de noviembre 1984</t>
  </si>
  <si>
    <t>Bogota, febrero 12 1988</t>
  </si>
  <si>
    <t>Bogota,4 de dic de 1987</t>
  </si>
  <si>
    <t xml:space="preserve">Proteccion </t>
  </si>
  <si>
    <t>diana_alvarez@co.toyota-tsusho.com</t>
  </si>
  <si>
    <t>alexander_castillo@co.toyota-tsusho.con</t>
  </si>
  <si>
    <t>edgar_fiquitiva@co.toyota-tsusho.com</t>
  </si>
  <si>
    <t>sergio_gordillo@co.toyota-tsusho.com</t>
  </si>
  <si>
    <t>310 566-4645</t>
  </si>
  <si>
    <t>310 297-0867</t>
  </si>
  <si>
    <t>320 959-9462</t>
  </si>
  <si>
    <t>Carrera 12# 142-74 apto 301</t>
  </si>
  <si>
    <t>Calle 105 a # 72-15 apto 405</t>
  </si>
  <si>
    <t>Calle 132 # 92-62 Casa 41</t>
  </si>
  <si>
    <t>Cra 3 No 21-42 Apto 804B</t>
  </si>
  <si>
    <t>312 456-9620</t>
  </si>
  <si>
    <t>310 674-5124 / 310 270-9347</t>
  </si>
  <si>
    <t>312 708-4811 / 319 5129283</t>
  </si>
  <si>
    <t>314 472-3378</t>
  </si>
  <si>
    <t>2766211-320 494-5888</t>
  </si>
  <si>
    <t>8049724 /321 201-9218</t>
  </si>
  <si>
    <t>211-2909 / 300 555-1077</t>
  </si>
  <si>
    <t>Augusto Ghimenti Rodriguez</t>
  </si>
  <si>
    <t>Diana Margarita Alvarez Sanchez</t>
  </si>
  <si>
    <t>Edgar Exandro Fiquitiva Salinas</t>
  </si>
  <si>
    <t>Heidi Johana Muñoz</t>
  </si>
  <si>
    <t>Laura Isabel Ladino Corregidor</t>
  </si>
  <si>
    <t>Yuri Marcela Muñoz Galeano</t>
  </si>
  <si>
    <t>Sergio Alexander Gordillo Rodriguez</t>
  </si>
  <si>
    <t>Julian Andres Beltran Ortiz</t>
  </si>
  <si>
    <t>Gerente General</t>
  </si>
  <si>
    <t>Gerente de Proyectos</t>
  </si>
  <si>
    <t>Supervisor Automotriz</t>
  </si>
  <si>
    <t>Andres Mauricio Ramirez</t>
  </si>
  <si>
    <t>Practicante</t>
  </si>
  <si>
    <t>Bogota, 5 Abril de 1989</t>
  </si>
  <si>
    <t>Famisanar</t>
  </si>
  <si>
    <t>andres_ramirez@co.toyota-tsusho.com</t>
  </si>
  <si>
    <t>Cra 106 # 70-09</t>
  </si>
  <si>
    <t>314 491-6751</t>
  </si>
  <si>
    <t xml:space="preserve">320 384-2573 </t>
  </si>
  <si>
    <t>Toyokazu Tanaka</t>
  </si>
  <si>
    <t>Japon, 10 de diciembre de 1965</t>
  </si>
  <si>
    <t>toyokazu_tanaka@co.toyota-tsusho.com</t>
  </si>
  <si>
    <t>Cra 13 # 86A-17 Apto 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</si>
</sst>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8">
    <xf numFmtId="0" fontId="0" fillId="0" borderId="0" xfId="0"/>
    <xf numFmtId="0" fontId="0" fillId="2" borderId="0" xfId="0" applyFill="1"/>
    <xf numFmtId="0" fontId="3" fillId="2" borderId="7" xfId="0" applyFont="1" applyFill="1" applyBorder="1"/>
    <xf numFmtId="0" fontId="3" fillId="2" borderId="0" xfId="0" applyFont="1" applyFill="1" applyBorder="1"/>
    <xf numFmtId="0" fontId="5" fillId="2" borderId="0" xfId="0" applyFont="1" applyFill="1" applyBorder="1" applyAlignment="1">
      <alignment horizontal="left" vertical="top" wrapText="1"/>
    </xf>
    <xf numFmtId="0" fontId="6" fillId="2" borderId="0" xfId="0" applyFont="1" applyFill="1"/>
    <xf numFmtId="0" fontId="7" fillId="2" borderId="4" xfId="0" applyFont="1" applyFill="1" applyBorder="1"/>
    <xf numFmtId="0" fontId="6" fillId="2" borderId="4" xfId="0" applyFont="1" applyFill="1" applyBorder="1"/>
    <xf numFmtId="0" fontId="7" fillId="2" borderId="4" xfId="0" applyFont="1" applyFill="1" applyBorder="1" applyAlignment="1"/>
    <xf numFmtId="0" fontId="3" fillId="2" borderId="4" xfId="0" applyFont="1" applyFill="1" applyBorder="1" applyAlignment="1">
      <alignment horizontal="left"/>
    </xf>
    <xf numFmtId="0" fontId="3" fillId="2" borderId="4" xfId="0" applyFont="1" applyFill="1" applyBorder="1" applyAlignment="1"/>
    <xf numFmtId="164" fontId="5" fillId="2" borderId="4" xfId="1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/>
    </xf>
    <xf numFmtId="0" fontId="8" fillId="0" borderId="0" xfId="0" applyFont="1" applyFill="1" applyAlignment="1"/>
    <xf numFmtId="0" fontId="8" fillId="0" borderId="0" xfId="0" applyFont="1" applyFill="1"/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3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6" fillId="2" borderId="0" xfId="0" applyFont="1" applyFill="1" applyBorder="1"/>
    <xf numFmtId="0" fontId="0" fillId="2" borderId="15" xfId="0" applyFill="1" applyBorder="1" applyAlignment="1"/>
    <xf numFmtId="0" fontId="0" fillId="2" borderId="4" xfId="0" applyFill="1" applyBorder="1" applyAlignment="1"/>
    <xf numFmtId="0" fontId="8" fillId="2" borderId="0" xfId="0" applyFont="1" applyFill="1" applyBorder="1"/>
    <xf numFmtId="0" fontId="8" fillId="2" borderId="13" xfId="0" applyFont="1" applyFill="1" applyBorder="1" applyAlignment="1"/>
    <xf numFmtId="0" fontId="8" fillId="2" borderId="13" xfId="0" applyFont="1" applyFill="1" applyBorder="1"/>
    <xf numFmtId="0" fontId="8" fillId="2" borderId="17" xfId="0" applyFont="1" applyFill="1" applyBorder="1"/>
    <xf numFmtId="0" fontId="0" fillId="2" borderId="12" xfId="0" applyFill="1" applyBorder="1" applyAlignment="1"/>
    <xf numFmtId="0" fontId="0" fillId="2" borderId="0" xfId="0" applyFill="1" applyBorder="1" applyAlignment="1"/>
    <xf numFmtId="0" fontId="9" fillId="2" borderId="0" xfId="0" applyFont="1" applyFill="1" applyBorder="1" applyAlignment="1">
      <alignment vertical="center"/>
    </xf>
    <xf numFmtId="0" fontId="0" fillId="2" borderId="20" xfId="0" applyFill="1" applyBorder="1"/>
    <xf numFmtId="0" fontId="0" fillId="2" borderId="6" xfId="0" applyFill="1" applyBorder="1"/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10" fillId="2" borderId="4" xfId="3" applyFill="1" applyBorder="1" applyAlignment="1" applyProtection="1"/>
    <xf numFmtId="0" fontId="0" fillId="2" borderId="0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15" xfId="0" applyFill="1" applyBorder="1" applyAlignment="1">
      <alignment wrapText="1"/>
    </xf>
    <xf numFmtId="3" fontId="6" fillId="2" borderId="0" xfId="0" applyNumberFormat="1" applyFont="1" applyFill="1"/>
    <xf numFmtId="3" fontId="7" fillId="2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wrapText="1"/>
    </xf>
    <xf numFmtId="14" fontId="7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7" fillId="2" borderId="25" xfId="0" applyFont="1" applyFill="1" applyBorder="1" applyAlignment="1"/>
    <xf numFmtId="0" fontId="6" fillId="2" borderId="25" xfId="0" applyFont="1" applyFill="1" applyBorder="1" applyAlignment="1">
      <alignment horizontal="center"/>
    </xf>
    <xf numFmtId="0" fontId="7" fillId="2" borderId="25" xfId="0" applyFont="1" applyFill="1" applyBorder="1"/>
    <xf numFmtId="0" fontId="10" fillId="2" borderId="25" xfId="3" applyFill="1" applyBorder="1" applyAlignment="1" applyProtection="1"/>
    <xf numFmtId="0" fontId="6" fillId="2" borderId="26" xfId="0" applyFont="1" applyFill="1" applyBorder="1" applyAlignment="1">
      <alignment horizontal="center"/>
    </xf>
    <xf numFmtId="0" fontId="6" fillId="2" borderId="4" xfId="0" applyNumberFormat="1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left" vertical="center"/>
    </xf>
    <xf numFmtId="3" fontId="7" fillId="2" borderId="4" xfId="0" applyNumberFormat="1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/>
    </xf>
    <xf numFmtId="164" fontId="5" fillId="2" borderId="4" xfId="1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/>
    </xf>
    <xf numFmtId="0" fontId="10" fillId="2" borderId="4" xfId="3" applyFill="1" applyBorder="1" applyAlignment="1" applyProtection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wrapText="1"/>
    </xf>
    <xf numFmtId="164" fontId="5" fillId="2" borderId="4" xfId="1" applyFont="1" applyFill="1" applyBorder="1" applyAlignment="1">
      <alignment horizontal="right" vertical="center" wrapText="1"/>
    </xf>
    <xf numFmtId="14" fontId="7" fillId="2" borderId="4" xfId="0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5" fillId="2" borderId="0" xfId="0" applyFont="1" applyFill="1" applyBorder="1" applyAlignment="1">
      <alignment horizontal="center" vertical="top" wrapText="1"/>
    </xf>
    <xf numFmtId="0" fontId="10" fillId="2" borderId="4" xfId="3" applyFill="1" applyBorder="1" applyAlignment="1" applyProtection="1">
      <alignment vertical="center"/>
    </xf>
    <xf numFmtId="0" fontId="6" fillId="2" borderId="4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7" fillId="2" borderId="15" xfId="0" applyFont="1" applyFill="1" applyBorder="1"/>
    <xf numFmtId="0" fontId="3" fillId="2" borderId="15" xfId="0" applyFont="1" applyFill="1" applyBorder="1" applyAlignment="1"/>
    <xf numFmtId="0" fontId="7" fillId="2" borderId="15" xfId="0" applyFont="1" applyFill="1" applyBorder="1" applyAlignment="1"/>
    <xf numFmtId="3" fontId="3" fillId="2" borderId="15" xfId="0" applyNumberFormat="1" applyFont="1" applyFill="1" applyBorder="1" applyAlignment="1"/>
    <xf numFmtId="3" fontId="7" fillId="2" borderId="15" xfId="0" applyNumberFormat="1" applyFont="1" applyFill="1" applyBorder="1"/>
    <xf numFmtId="0" fontId="3" fillId="2" borderId="15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/>
    </xf>
    <xf numFmtId="3" fontId="7" fillId="2" borderId="15" xfId="0" applyNumberFormat="1" applyFont="1" applyFill="1" applyBorder="1" applyAlignment="1"/>
    <xf numFmtId="3" fontId="7" fillId="2" borderId="15" xfId="0" applyNumberFormat="1" applyFont="1" applyFill="1" applyBorder="1" applyAlignment="1">
      <alignment vertical="center"/>
    </xf>
    <xf numFmtId="3" fontId="7" fillId="2" borderId="27" xfId="0" applyNumberFormat="1" applyFont="1" applyFill="1" applyBorder="1" applyAlignment="1"/>
    <xf numFmtId="3" fontId="7" fillId="2" borderId="25" xfId="0" applyNumberFormat="1" applyFont="1" applyFill="1" applyBorder="1" applyAlignment="1">
      <alignment horizontal="left"/>
    </xf>
    <xf numFmtId="0" fontId="7" fillId="2" borderId="25" xfId="0" applyFont="1" applyFill="1" applyBorder="1" applyAlignment="1">
      <alignment horizontal="left" wrapText="1"/>
    </xf>
    <xf numFmtId="0" fontId="7" fillId="2" borderId="25" xfId="0" applyFont="1" applyFill="1" applyBorder="1" applyAlignment="1">
      <alignment horizontal="left"/>
    </xf>
    <xf numFmtId="164" fontId="5" fillId="2" borderId="25" xfId="1" applyFont="1" applyFill="1" applyBorder="1" applyAlignment="1">
      <alignment horizontal="right" vertical="top" wrapText="1"/>
    </xf>
    <xf numFmtId="14" fontId="7" fillId="2" borderId="25" xfId="0" applyNumberFormat="1" applyFont="1" applyFill="1" applyBorder="1" applyAlignment="1">
      <alignment horizontal="center"/>
    </xf>
    <xf numFmtId="0" fontId="6" fillId="2" borderId="25" xfId="0" applyFont="1" applyFill="1" applyBorder="1"/>
    <xf numFmtId="0" fontId="3" fillId="2" borderId="25" xfId="0" applyFont="1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13" xfId="0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2" borderId="1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</cellXfs>
  <cellStyles count="4">
    <cellStyle name="Hipervínculo" xfId="3" builtinId="8"/>
    <cellStyle name="Moneda" xfId="1" builtinId="4"/>
    <cellStyle name="Normal" xfId="0" builtinId="0"/>
    <cellStyle name="Normal 3" xfId="2" xr:uid="{00000000-0005-0000-0000-000003000000}"/>
  </cellStyles>
  <dxfs count="0"/>
  <tableStyles count="0" defaultTableStyle="TableStyleMedium2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1.</a:t>
            </a:r>
            <a:r>
              <a:rPr lang="en-US" baseline="0"/>
              <a:t> </a:t>
            </a:r>
            <a:r>
              <a:rPr lang="en-US"/>
              <a:t>Edad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'GRAFICOS '!$B$8</c:f>
              <c:strCache>
                <c:ptCount val="1"/>
                <c:pt idx="0">
                  <c:v>Tabulados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774F-4132-89CF-C193E4633F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774F-4132-89CF-C193E4633F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774F-4132-89CF-C193E4633F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774F-4132-89CF-C193E4633FDC}"/>
              </c:ext>
            </c:extLst>
          </c:dPt>
          <c:dLbls>
            <c:dLbl>
              <c:idx val="0"/>
              <c:layout>
                <c:manualLayout>
                  <c:x val="-3.6003398125958916E-2"/>
                  <c:y val="0.1240965921749802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4F-4132-89CF-C193E4633F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'!$A$10:$A$13</c:f>
              <c:strCache>
                <c:ptCount val="4"/>
                <c:pt idx="0">
                  <c:v>18-27 años</c:v>
                </c:pt>
                <c:pt idx="1">
                  <c:v>28-37 años</c:v>
                </c:pt>
                <c:pt idx="2">
                  <c:v>38-47 años</c:v>
                </c:pt>
                <c:pt idx="3">
                  <c:v>48 años o más</c:v>
                </c:pt>
              </c:strCache>
            </c:strRef>
          </c:cat>
          <c:val>
            <c:numRef>
              <c:f>'GRAFICOS '!$B$10:$B$13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4F-4132-89CF-C193E4633FD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10.Antiguedad en el Cargo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A08-4B53-AA06-A57B68302F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A08-4B53-AA06-A57B68302F4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A08-4B53-AA06-A57B68302F4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A08-4B53-AA06-A57B68302F4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A08-4B53-AA06-A57B68302F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'!$A$134:$A$138</c:f>
              <c:strCache>
                <c:ptCount val="5"/>
                <c:pt idx="0">
                  <c:v>Menos de 1 año</c:v>
                </c:pt>
                <c:pt idx="1">
                  <c:v>De un 1 año a 5 </c:v>
                </c:pt>
                <c:pt idx="2">
                  <c:v>De 5 a 10 años </c:v>
                </c:pt>
                <c:pt idx="3">
                  <c:v>De 10 a 15 Años</c:v>
                </c:pt>
                <c:pt idx="4">
                  <c:v>Más de 15 años</c:v>
                </c:pt>
              </c:strCache>
            </c:strRef>
          </c:cat>
          <c:val>
            <c:numRef>
              <c:f>'GRAFICOS '!$B$134:$B$138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A08-4B53-AA06-A57B68302F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992508208598619"/>
          <c:y val="0.81445820132730762"/>
          <c:w val="0.71574495397158899"/>
          <c:h val="0.165068354301821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11.Tipo de Contratación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CBC-4CDA-AB88-866FC9A9E1B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CBC-4CDA-AB88-866FC9A9E1B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CBC-4CDA-AB88-866FC9A9E1B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CBC-4CDA-AB88-866FC9A9E1B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CBC-4CDA-AB88-866FC9A9E1B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'!$A$149:$A$153</c:f>
              <c:strCache>
                <c:ptCount val="5"/>
                <c:pt idx="0">
                  <c:v>Contrato a termino indefinido</c:v>
                </c:pt>
                <c:pt idx="1">
                  <c:v>Contrato a termino fijo</c:v>
                </c:pt>
                <c:pt idx="2">
                  <c:v>Contrato de Prestacion de Servicios</c:v>
                </c:pt>
                <c:pt idx="3">
                  <c:v>Provicionalidad</c:v>
                </c:pt>
                <c:pt idx="4">
                  <c:v>Honorarios</c:v>
                </c:pt>
              </c:strCache>
            </c:strRef>
          </c:cat>
          <c:val>
            <c:numRef>
              <c:f>'GRAFICOS '!$B$149:$B$153</c:f>
              <c:numCache>
                <c:formatCode>General</c:formatCode>
                <c:ptCount val="5"/>
                <c:pt idx="0">
                  <c:v>8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BC-4CDA-AB88-866FC9A9E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12. Ha participado en Actividades de Salud Realizadas por la Empresa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375977168383173"/>
          <c:y val="0.29614085513608485"/>
          <c:w val="0.35703100675463245"/>
          <c:h val="0.4228485081805961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A66-4B9B-830D-572102A7670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A66-4B9B-830D-572102A7670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A66-4B9B-830D-572102A7670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A66-4B9B-830D-572102A7670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1A66-4B9B-830D-572102A7670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1A66-4B9B-830D-572102A7670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1A66-4B9B-830D-572102A767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'!$A$165:$A$171</c:f>
              <c:strCache>
                <c:ptCount val="7"/>
                <c:pt idx="0">
                  <c:v>vacunacion</c:v>
                </c:pt>
                <c:pt idx="1">
                  <c:v>Salud oral </c:v>
                </c:pt>
                <c:pt idx="2">
                  <c:v>Examenes  de Laboratorios /otros</c:v>
                </c:pt>
                <c:pt idx="3">
                  <c:v>Examenes periodicos ( se incluyen examenes de laboratorio)</c:v>
                </c:pt>
                <c:pt idx="4">
                  <c:v>Spa(Relajacion)</c:v>
                </c:pt>
                <c:pt idx="5">
                  <c:v>Capacitacion de SST </c:v>
                </c:pt>
                <c:pt idx="6">
                  <c:v>Ninguna </c:v>
                </c:pt>
              </c:strCache>
            </c:strRef>
          </c:cat>
          <c:val>
            <c:numRef>
              <c:f>'GRAFICOS '!$B$165:$B$171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66-4B9B-830D-572102A767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1898936331668095"/>
          <c:w val="0.89787155109391348"/>
          <c:h val="0.258110196796523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13.Le Han Diagnosticado Alguna Enfermedad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F58-424E-8975-30A5331D6E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F58-424E-8975-30A5331D6E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F58-424E-8975-30A5331D6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'!$A$180:$A$182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Cual </c:v>
                </c:pt>
              </c:strCache>
            </c:strRef>
          </c:cat>
          <c:val>
            <c:numRef>
              <c:f>'GRAFICOS '!$B$180:$B$182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F58-424E-8975-30A5331D6E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0" i="0" u="none" strike="noStrike" baseline="0">
                <a:effectLst/>
              </a:rPr>
              <a:t>14.Fuma</a:t>
            </a:r>
            <a:r>
              <a:rPr lang="es-CO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B74A-4552-BC9C-9B91FFF0F85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B74A-4552-BC9C-9B91FFF0F85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B74A-4552-BC9C-9B91FFF0F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'!$A$195:$A$197</c:f>
              <c:strCache>
                <c:ptCount val="3"/>
                <c:pt idx="0">
                  <c:v>SI</c:v>
                </c:pt>
                <c:pt idx="1">
                  <c:v>NO</c:v>
                </c:pt>
                <c:pt idx="2">
                  <c:v>Promedio Diario </c:v>
                </c:pt>
              </c:strCache>
            </c:strRef>
          </c:cat>
          <c:val>
            <c:numRef>
              <c:f>'GRAFICOS '!$B$195:$B$197</c:f>
              <c:numCache>
                <c:formatCode>General</c:formatCode>
                <c:ptCount val="3"/>
                <c:pt idx="0">
                  <c:v>0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4A-4552-BC9C-9B91FFF0F8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15.Consume Bebidas Alcoholicas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566-4093-97FE-B1EE5597C3C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566-4093-97FE-B1EE5597C3C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566-4093-97FE-B1EE5597C3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'!$A$208:$A$210</c:f>
              <c:strCache>
                <c:ptCount val="3"/>
                <c:pt idx="0">
                  <c:v>15.Consume Bebidas Alcoholicas </c:v>
                </c:pt>
                <c:pt idx="1">
                  <c:v>No</c:v>
                </c:pt>
                <c:pt idx="2">
                  <c:v>SI </c:v>
                </c:pt>
              </c:strCache>
            </c:strRef>
          </c:cat>
          <c:val>
            <c:numRef>
              <c:f>'GRAFICOS '!$B$208:$B$210</c:f>
              <c:numCache>
                <c:formatCode>General</c:formatCode>
                <c:ptCount val="3"/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66-4093-97FE-B1EE5597C3C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15.Consume Bebidas Alcoholicas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F056-4716-99A6-8D21D225243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F056-4716-99A6-8D21D225243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F056-4716-99A6-8D21D225243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F056-4716-99A6-8D21D225243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F056-4716-99A6-8D21D225243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'!$A$222:$A$226</c:f>
              <c:strCache>
                <c:ptCount val="5"/>
                <c:pt idx="0">
                  <c:v>15.1 Con que frecuencia </c:v>
                </c:pt>
                <c:pt idx="1">
                  <c:v>Semanal</c:v>
                </c:pt>
                <c:pt idx="2">
                  <c:v>Mensual </c:v>
                </c:pt>
                <c:pt idx="3">
                  <c:v>Quincenal</c:v>
                </c:pt>
                <c:pt idx="4">
                  <c:v>Ocasional</c:v>
                </c:pt>
              </c:strCache>
            </c:strRef>
          </c:cat>
          <c:val>
            <c:numRef>
              <c:f>'GRAFICOS '!$B$222:$B$226</c:f>
              <c:numCache>
                <c:formatCode>General</c:formatCode>
                <c:ptCount val="5"/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56-4716-99A6-8D21D225243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16. Practica algun deporte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23B-4127-94D2-4F92498BEEB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23B-4127-94D2-4F92498BEEB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23B-4127-94D2-4F92498BEE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'!$A$238:$A$240</c:f>
              <c:strCache>
                <c:ptCount val="3"/>
                <c:pt idx="0">
                  <c:v>16. Practica algun deporte </c:v>
                </c:pt>
                <c:pt idx="1">
                  <c:v>No</c:v>
                </c:pt>
                <c:pt idx="2">
                  <c:v>SI </c:v>
                </c:pt>
              </c:strCache>
            </c:strRef>
          </c:cat>
          <c:val>
            <c:numRef>
              <c:f>'GRAFICOS '!$B$238:$B$240</c:f>
              <c:numCache>
                <c:formatCode>General</c:formatCode>
                <c:ptCount val="3"/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3B-4127-94D2-4F92498BEE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16.1 Con que Frecuencia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A4F-42E5-A169-3C7F372C1E2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A4F-42E5-A169-3C7F372C1E2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A4F-42E5-A169-3C7F372C1E2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A4F-42E5-A169-3C7F372C1E2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A4F-42E5-A169-3C7F372C1E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'!$A$254:$A$258</c:f>
              <c:strCache>
                <c:ptCount val="5"/>
                <c:pt idx="0">
                  <c:v>Diario</c:v>
                </c:pt>
                <c:pt idx="1">
                  <c:v>Semanal</c:v>
                </c:pt>
                <c:pt idx="2">
                  <c:v>Quincenal</c:v>
                </c:pt>
                <c:pt idx="3">
                  <c:v>Mensual </c:v>
                </c:pt>
                <c:pt idx="4">
                  <c:v>Ocasional </c:v>
                </c:pt>
              </c:strCache>
            </c:strRef>
          </c:cat>
          <c:val>
            <c:numRef>
              <c:f>'GRAFICOS '!$B$254:$B$258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A4F-42E5-A169-3C7F372C1E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2.ESTADO CIVIL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AC7-4FEE-AF5F-DCC40E8328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AC7-4FEE-AF5F-DCC40E8328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AC7-4FEE-AF5F-DCC40E8328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1AC7-4FEE-AF5F-DCC40E8328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'!$A$21:$A$24</c:f>
              <c:strCache>
                <c:ptCount val="4"/>
                <c:pt idx="0">
                  <c:v>Soltero</c:v>
                </c:pt>
                <c:pt idx="1">
                  <c:v>casado (a)/union libre </c:v>
                </c:pt>
                <c:pt idx="2">
                  <c:v>Separado (o)/Divorciado</c:v>
                </c:pt>
                <c:pt idx="3">
                  <c:v>Viudo(a)</c:v>
                </c:pt>
              </c:strCache>
            </c:strRef>
          </c:cat>
          <c:val>
            <c:numRef>
              <c:f>'GRAFICOS '!$B$21:$B$24</c:f>
              <c:numCache>
                <c:formatCode>General</c:formatCode>
                <c:ptCount val="4"/>
                <c:pt idx="0">
                  <c:v>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C7-4FEE-AF5F-DCC40E83280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3.GENERO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886-4160-BED1-FBAC66F25C7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886-4160-BED1-FBAC66F25C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'!$A$34:$A$35</c:f>
              <c:strCache>
                <c:ptCount val="2"/>
                <c:pt idx="0">
                  <c:v>Maculino </c:v>
                </c:pt>
                <c:pt idx="1">
                  <c:v>Femenino </c:v>
                </c:pt>
              </c:strCache>
            </c:strRef>
          </c:cat>
          <c:val>
            <c:numRef>
              <c:f>'GRAFICOS '!$B$34:$B$35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6-4160-BED1-FBAC66F25C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4.Numero de personas a cargo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2BF0-4813-A00B-4147D7DF39C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2BF0-4813-A00B-4147D7DF39C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2BF0-4813-A00B-4147D7DF39C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2BF0-4813-A00B-4147D7DF39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'!$A$48:$A$51</c:f>
              <c:strCache>
                <c:ptCount val="4"/>
                <c:pt idx="0">
                  <c:v>Ninguna</c:v>
                </c:pt>
                <c:pt idx="1">
                  <c:v>1-3 personas </c:v>
                </c:pt>
                <c:pt idx="2">
                  <c:v>4-6 personas</c:v>
                </c:pt>
                <c:pt idx="3">
                  <c:v>Mas de 6 personas </c:v>
                </c:pt>
              </c:strCache>
            </c:strRef>
          </c:cat>
          <c:val>
            <c:numRef>
              <c:f>'GRAFICOS '!$B$48:$B$51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0-4813-A00B-4147D7DF39C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5.Nivel de Escolaridad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56AA-4DE9-8263-3DA8B2CFBE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56AA-4DE9-8263-3DA8B2CFBE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56AA-4DE9-8263-3DA8B2CFBE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56AA-4DE9-8263-3DA8B2CFBE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56AA-4DE9-8263-3DA8B2CFBE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'!$A$62:$A$66</c:f>
              <c:strCache>
                <c:ptCount val="5"/>
                <c:pt idx="0">
                  <c:v>Primaria</c:v>
                </c:pt>
                <c:pt idx="1">
                  <c:v>secundaria</c:v>
                </c:pt>
                <c:pt idx="2">
                  <c:v>Tecnico/Tecnologo </c:v>
                </c:pt>
                <c:pt idx="3">
                  <c:v>Universitario </c:v>
                </c:pt>
                <c:pt idx="4">
                  <c:v>Especialista</c:v>
                </c:pt>
              </c:strCache>
            </c:strRef>
          </c:cat>
          <c:val>
            <c:numRef>
              <c:f>'GRAFICOS '!$B$62:$B$66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6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AA-4DE9-8263-3DA8B2CFBE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6. Tendencia de Vivienda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967B-40FE-B9CC-4F50695F46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967B-40FE-B9CC-4F50695F46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967B-40FE-B9CC-4F50695F46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967B-40FE-B9CC-4F50695F46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'!$A$75:$A$78</c:f>
              <c:strCache>
                <c:ptCount val="4"/>
                <c:pt idx="0">
                  <c:v>Propia</c:v>
                </c:pt>
                <c:pt idx="1">
                  <c:v>Arrendada </c:v>
                </c:pt>
                <c:pt idx="2">
                  <c:v>Familiar </c:v>
                </c:pt>
                <c:pt idx="3">
                  <c:v>Compartida con otra (s)familia(s)</c:v>
                </c:pt>
              </c:strCache>
            </c:strRef>
          </c:cat>
          <c:val>
            <c:numRef>
              <c:f>'GRAFICOS '!$B$75:$B$78</c:f>
              <c:numCache>
                <c:formatCode>General</c:formatCode>
                <c:ptCount val="4"/>
                <c:pt idx="0">
                  <c:v>5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7B-40FE-B9CC-4F50695F46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7. Uso del tiempo libre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6540-4660-B242-CB1C8502AF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6540-4660-B242-CB1C8502AF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6540-4660-B242-CB1C8502AF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6540-4660-B242-CB1C8502AF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6540-4660-B242-CB1C8502AF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'!$A$90:$A$94</c:f>
              <c:strCache>
                <c:ptCount val="5"/>
                <c:pt idx="0">
                  <c:v>Otro trabajo </c:v>
                </c:pt>
                <c:pt idx="1">
                  <c:v>Labores domesticas </c:v>
                </c:pt>
                <c:pt idx="2">
                  <c:v>Recreacion y deporte </c:v>
                </c:pt>
                <c:pt idx="3">
                  <c:v>Estudio</c:v>
                </c:pt>
                <c:pt idx="4">
                  <c:v>Ninguno </c:v>
                </c:pt>
              </c:strCache>
            </c:strRef>
          </c:cat>
          <c:val>
            <c:numRef>
              <c:f>'GRAFICOS '!$B$90:$B$94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540-4660-B242-CB1C8502AF4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8.Promedio de Ingreso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D9C1-476D-95D1-B77361EBD3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D9C1-476D-95D1-B77361EBD3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D9C1-476D-95D1-B77361EBD3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D9C1-476D-95D1-B77361EBD3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D9C1-476D-95D1-B77361EBD3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'!$A$104:$A$108</c:f>
              <c:strCache>
                <c:ptCount val="5"/>
                <c:pt idx="0">
                  <c:v>Minimo Legal (S.M.L)</c:v>
                </c:pt>
                <c:pt idx="1">
                  <c:v>Entre 1 a 3 S.M.L</c:v>
                </c:pt>
                <c:pt idx="2">
                  <c:v>Entre 4 a 5 S.M.L</c:v>
                </c:pt>
                <c:pt idx="3">
                  <c:v>Entre 5 y 6 S.M.L</c:v>
                </c:pt>
                <c:pt idx="4">
                  <c:v>Mas de 7 S.M.L</c:v>
                </c:pt>
              </c:strCache>
            </c:strRef>
          </c:cat>
          <c:val>
            <c:numRef>
              <c:f>'GRAFICOS '!$B$104:$B$108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C1-476D-95D1-B77361EBD38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8269503389165"/>
          <c:y val="0.81215357237596653"/>
          <c:w val="0.79667370748271504"/>
          <c:h val="0.15838050330273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9.Antiguedad en la Empresa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C128-4C89-9C12-08358A77A7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C128-4C89-9C12-08358A77A7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C128-4C89-9C12-08358A77A7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C128-4C89-9C12-08358A77A7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C128-4C89-9C12-08358A77A7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'GRAFICOS '!$A$119:$A$123</c:f>
              <c:strCache>
                <c:ptCount val="5"/>
                <c:pt idx="0">
                  <c:v>Menos de 1 año</c:v>
                </c:pt>
                <c:pt idx="1">
                  <c:v>De 1 a 5 años </c:v>
                </c:pt>
                <c:pt idx="2">
                  <c:v>De 5 a 10 años</c:v>
                </c:pt>
                <c:pt idx="3">
                  <c:v>De 10 a 15 años </c:v>
                </c:pt>
                <c:pt idx="4">
                  <c:v>Mas de 15 años </c:v>
                </c:pt>
              </c:strCache>
            </c:strRef>
          </c:cat>
          <c:val>
            <c:numRef>
              <c:f>'GRAFICOS '!$B$119:$B$123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128-4C89-9C12-08358A77A7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image" Target="../media/image1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0</xdr:row>
      <xdr:rowOff>0</xdr:rowOff>
    </xdr:from>
    <xdr:to>
      <xdr:col>1</xdr:col>
      <xdr:colOff>415925</xdr:colOff>
      <xdr:row>0</xdr:row>
      <xdr:rowOff>619125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0"/>
          <a:ext cx="2111375" cy="6191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3</xdr:row>
      <xdr:rowOff>19844</xdr:rowOff>
    </xdr:from>
    <xdr:to>
      <xdr:col>8</xdr:col>
      <xdr:colOff>323849</xdr:colOff>
      <xdr:row>14</xdr:row>
      <xdr:rowOff>188516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</xdr:colOff>
      <xdr:row>16</xdr:row>
      <xdr:rowOff>164224</xdr:rowOff>
    </xdr:from>
    <xdr:to>
      <xdr:col>8</xdr:col>
      <xdr:colOff>314325</xdr:colOff>
      <xdr:row>27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</xdr:colOff>
      <xdr:row>29</xdr:row>
      <xdr:rowOff>317500</xdr:rowOff>
    </xdr:from>
    <xdr:to>
      <xdr:col>8</xdr:col>
      <xdr:colOff>285750</xdr:colOff>
      <xdr:row>41</xdr:row>
      <xdr:rowOff>9922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28576</xdr:colOff>
      <xdr:row>43</xdr:row>
      <xdr:rowOff>14288</xdr:rowOff>
    </xdr:from>
    <xdr:to>
      <xdr:col>8</xdr:col>
      <xdr:colOff>266700</xdr:colOff>
      <xdr:row>54</xdr:row>
      <xdr:rowOff>175172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28575</xdr:colOff>
      <xdr:row>56</xdr:row>
      <xdr:rowOff>186120</xdr:rowOff>
    </xdr:from>
    <xdr:to>
      <xdr:col>8</xdr:col>
      <xdr:colOff>247650</xdr:colOff>
      <xdr:row>68</xdr:row>
      <xdr:rowOff>175173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67234</xdr:colOff>
      <xdr:row>71</xdr:row>
      <xdr:rowOff>0</xdr:rowOff>
    </xdr:from>
    <xdr:to>
      <xdr:col>8</xdr:col>
      <xdr:colOff>123264</xdr:colOff>
      <xdr:row>78</xdr:row>
      <xdr:rowOff>44823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11206</xdr:colOff>
      <xdr:row>85</xdr:row>
      <xdr:rowOff>27213</xdr:rowOff>
    </xdr:from>
    <xdr:to>
      <xdr:col>8</xdr:col>
      <xdr:colOff>272143</xdr:colOff>
      <xdr:row>96</xdr:row>
      <xdr:rowOff>149678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28575</xdr:colOff>
      <xdr:row>99</xdr:row>
      <xdr:rowOff>28577</xdr:rowOff>
    </xdr:from>
    <xdr:to>
      <xdr:col>8</xdr:col>
      <xdr:colOff>304800</xdr:colOff>
      <xdr:row>111</xdr:row>
      <xdr:rowOff>164224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47625</xdr:colOff>
      <xdr:row>114</xdr:row>
      <xdr:rowOff>10948</xdr:rowOff>
    </xdr:from>
    <xdr:to>
      <xdr:col>8</xdr:col>
      <xdr:colOff>323850</xdr:colOff>
      <xdr:row>127</xdr:row>
      <xdr:rowOff>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57151</xdr:colOff>
      <xdr:row>129</xdr:row>
      <xdr:rowOff>32845</xdr:rowOff>
    </xdr:from>
    <xdr:to>
      <xdr:col>8</xdr:col>
      <xdr:colOff>381000</xdr:colOff>
      <xdr:row>141</xdr:row>
      <xdr:rowOff>175173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57150</xdr:colOff>
      <xdr:row>144</xdr:row>
      <xdr:rowOff>9922</xdr:rowOff>
    </xdr:from>
    <xdr:to>
      <xdr:col>8</xdr:col>
      <xdr:colOff>409575</xdr:colOff>
      <xdr:row>156</xdr:row>
      <xdr:rowOff>175174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79375</xdr:colOff>
      <xdr:row>159</xdr:row>
      <xdr:rowOff>9921</xdr:rowOff>
    </xdr:from>
    <xdr:to>
      <xdr:col>8</xdr:col>
      <xdr:colOff>367109</xdr:colOff>
      <xdr:row>173</xdr:row>
      <xdr:rowOff>188515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95250</xdr:colOff>
      <xdr:row>176</xdr:row>
      <xdr:rowOff>147637</xdr:rowOff>
    </xdr:from>
    <xdr:to>
      <xdr:col>8</xdr:col>
      <xdr:colOff>409575</xdr:colOff>
      <xdr:row>188</xdr:row>
      <xdr:rowOff>175172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114300</xdr:colOff>
      <xdr:row>191</xdr:row>
      <xdr:rowOff>1</xdr:rowOff>
    </xdr:from>
    <xdr:to>
      <xdr:col>8</xdr:col>
      <xdr:colOff>390525</xdr:colOff>
      <xdr:row>202</xdr:row>
      <xdr:rowOff>175173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123825</xdr:colOff>
      <xdr:row>205</xdr:row>
      <xdr:rowOff>0</xdr:rowOff>
    </xdr:from>
    <xdr:to>
      <xdr:col>8</xdr:col>
      <xdr:colOff>409574</xdr:colOff>
      <xdr:row>216</xdr:row>
      <xdr:rowOff>175173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95250</xdr:colOff>
      <xdr:row>219</xdr:row>
      <xdr:rowOff>10948</xdr:rowOff>
    </xdr:from>
    <xdr:to>
      <xdr:col>8</xdr:col>
      <xdr:colOff>447675</xdr:colOff>
      <xdr:row>232</xdr:row>
      <xdr:rowOff>133350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85725</xdr:colOff>
      <xdr:row>235</xdr:row>
      <xdr:rowOff>0</xdr:rowOff>
    </xdr:from>
    <xdr:to>
      <xdr:col>9</xdr:col>
      <xdr:colOff>0</xdr:colOff>
      <xdr:row>249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76201</xdr:colOff>
      <xdr:row>251</xdr:row>
      <xdr:rowOff>10948</xdr:rowOff>
    </xdr:from>
    <xdr:to>
      <xdr:col>8</xdr:col>
      <xdr:colOff>495300</xdr:colOff>
      <xdr:row>264</xdr:row>
      <xdr:rowOff>9525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0</xdr:col>
      <xdr:colOff>123264</xdr:colOff>
      <xdr:row>1</xdr:row>
      <xdr:rowOff>134470</xdr:rowOff>
    </xdr:from>
    <xdr:to>
      <xdr:col>0</xdr:col>
      <xdr:colOff>2234639</xdr:colOff>
      <xdr:row>1</xdr:row>
      <xdr:rowOff>862853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/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336176"/>
          <a:ext cx="2111375" cy="72838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rcela_munoz@co.toyota-tsush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lexander_castillo@co.toyota-tsusho.con" TargetMode="External"/><Relationship Id="rId7" Type="http://schemas.openxmlformats.org/officeDocument/2006/relationships/hyperlink" Target="mailto:isabel_ladino@co.toyota-tsusho.com" TargetMode="External"/><Relationship Id="rId12" Type="http://schemas.openxmlformats.org/officeDocument/2006/relationships/hyperlink" Target="mailto:andres_ramirez@co.toyota-tsusho.com" TargetMode="External"/><Relationship Id="rId2" Type="http://schemas.openxmlformats.org/officeDocument/2006/relationships/hyperlink" Target="mailto:augusto_ghimenti@co.toyota-tsusho.com" TargetMode="External"/><Relationship Id="rId1" Type="http://schemas.openxmlformats.org/officeDocument/2006/relationships/hyperlink" Target="mailto:toyokazu_tanaka@co.toyota-tsusho.com" TargetMode="External"/><Relationship Id="rId6" Type="http://schemas.openxmlformats.org/officeDocument/2006/relationships/hyperlink" Target="mailto:heidi_munoz@co.toyota-tsusho.com" TargetMode="External"/><Relationship Id="rId11" Type="http://schemas.openxmlformats.org/officeDocument/2006/relationships/hyperlink" Target="mailto:julian_beltran@co.toyota-tsusho.com" TargetMode="External"/><Relationship Id="rId5" Type="http://schemas.openxmlformats.org/officeDocument/2006/relationships/hyperlink" Target="mailto:edgar_fiquitiva@co.toyota-tsusho.com" TargetMode="External"/><Relationship Id="rId10" Type="http://schemas.openxmlformats.org/officeDocument/2006/relationships/hyperlink" Target="mailto:adriana_salgado@co.toyota-tsusho.com" TargetMode="External"/><Relationship Id="rId4" Type="http://schemas.openxmlformats.org/officeDocument/2006/relationships/hyperlink" Target="mailto:diana_alvarez@co.toyota-tsusho.com" TargetMode="External"/><Relationship Id="rId9" Type="http://schemas.openxmlformats.org/officeDocument/2006/relationships/hyperlink" Target="mailto:sergio_gordillo@co.toyota-tsusho.com" TargetMode="External"/><Relationship Id="rId1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5"/>
  <sheetViews>
    <sheetView showGridLines="0" zoomScale="90" zoomScaleNormal="90" workbookViewId="0">
      <selection activeCell="H19" sqref="H19"/>
    </sheetView>
  </sheetViews>
  <sheetFormatPr baseColWidth="10" defaultRowHeight="12.75" x14ac:dyDescent="0.2"/>
  <cols>
    <col min="1" max="1" width="31.28515625" style="5" bestFit="1" customWidth="1"/>
    <col min="2" max="2" width="13.5703125" style="5" bestFit="1" customWidth="1"/>
    <col min="3" max="3" width="26" style="5" bestFit="1" customWidth="1"/>
    <col min="4" max="4" width="16.42578125" style="5" bestFit="1" customWidth="1"/>
    <col min="5" max="5" width="16.140625" style="5" hidden="1" customWidth="1"/>
    <col min="6" max="6" width="16.28515625" style="64" bestFit="1" customWidth="1"/>
    <col min="7" max="7" width="31.5703125" style="5" bestFit="1" customWidth="1"/>
    <col min="8" max="8" width="10.42578125" style="64" customWidth="1"/>
    <col min="9" max="9" width="18" style="5" bestFit="1" customWidth="1"/>
    <col min="10" max="10" width="6.140625" style="64" customWidth="1"/>
    <col min="11" max="11" width="8.7109375" style="64" bestFit="1" customWidth="1"/>
    <col min="12" max="12" width="12.42578125" style="5" bestFit="1" customWidth="1"/>
    <col min="13" max="13" width="12.7109375" style="5" bestFit="1" customWidth="1"/>
    <col min="14" max="14" width="9.42578125" style="5" bestFit="1" customWidth="1"/>
    <col min="15" max="15" width="38.7109375" style="5" bestFit="1" customWidth="1"/>
    <col min="16" max="16" width="36.28515625" style="5" bestFit="1" customWidth="1"/>
    <col min="17" max="17" width="23.42578125" style="64" customWidth="1"/>
    <col min="18" max="18" width="16.85546875" style="64" customWidth="1"/>
    <col min="19" max="19" width="14.5703125" style="64" customWidth="1"/>
    <col min="20" max="20" width="10.5703125" style="64" customWidth="1"/>
    <col min="21" max="16384" width="11.42578125" style="5"/>
  </cols>
  <sheetData>
    <row r="1" spans="1:20" ht="51" customHeight="1" thickBot="1" x14ac:dyDescent="0.25">
      <c r="A1" s="2"/>
      <c r="B1" s="104" t="s">
        <v>98</v>
      </c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6"/>
    </row>
    <row r="2" spans="1:20" ht="12.75" customHeight="1" x14ac:dyDescent="0.2">
      <c r="A2" s="42" t="s">
        <v>102</v>
      </c>
      <c r="B2" s="107"/>
      <c r="C2" s="107"/>
      <c r="D2" s="108" t="s">
        <v>138</v>
      </c>
      <c r="E2" s="108"/>
      <c r="F2" s="108"/>
      <c r="G2" s="108"/>
      <c r="H2" s="108"/>
      <c r="I2" s="108"/>
      <c r="J2" s="108"/>
      <c r="K2" s="43"/>
      <c r="L2" s="3"/>
      <c r="M2" s="3"/>
      <c r="N2" s="3"/>
      <c r="O2" s="3"/>
      <c r="P2" s="3"/>
      <c r="Q2" s="62"/>
      <c r="R2" s="62"/>
      <c r="S2" s="62"/>
      <c r="T2" s="62"/>
    </row>
    <row r="3" spans="1:20" ht="13.5" thickBot="1" x14ac:dyDescent="0.25">
      <c r="A3" s="4"/>
      <c r="B3" s="4"/>
      <c r="C3" s="4"/>
      <c r="D3" s="4"/>
      <c r="E3" s="4"/>
      <c r="F3" s="80"/>
      <c r="G3" s="3"/>
      <c r="H3" s="62"/>
      <c r="I3" s="3"/>
      <c r="J3" s="62"/>
      <c r="K3" s="62"/>
      <c r="L3" s="3"/>
      <c r="M3" s="3"/>
      <c r="N3" s="3"/>
      <c r="O3" s="3"/>
      <c r="P3" s="3"/>
      <c r="Q3" s="62"/>
      <c r="R3" s="62"/>
      <c r="S3" s="62"/>
      <c r="T3" s="62"/>
    </row>
    <row r="4" spans="1:20" ht="38.25" x14ac:dyDescent="0.2">
      <c r="A4" s="83" t="s">
        <v>80</v>
      </c>
      <c r="B4" s="84" t="s">
        <v>81</v>
      </c>
      <c r="C4" s="84" t="s">
        <v>82</v>
      </c>
      <c r="D4" s="84" t="s">
        <v>83</v>
      </c>
      <c r="E4" s="84" t="s">
        <v>84</v>
      </c>
      <c r="F4" s="84" t="s">
        <v>85</v>
      </c>
      <c r="G4" s="84" t="s">
        <v>113</v>
      </c>
      <c r="H4" s="84" t="s">
        <v>86</v>
      </c>
      <c r="I4" s="84" t="s">
        <v>87</v>
      </c>
      <c r="J4" s="84" t="s">
        <v>88</v>
      </c>
      <c r="K4" s="84" t="s">
        <v>89</v>
      </c>
      <c r="L4" s="84" t="s">
        <v>90</v>
      </c>
      <c r="M4" s="84" t="s">
        <v>92</v>
      </c>
      <c r="N4" s="84" t="s">
        <v>76</v>
      </c>
      <c r="O4" s="84" t="s">
        <v>91</v>
      </c>
      <c r="P4" s="84" t="s">
        <v>93</v>
      </c>
      <c r="Q4" s="84" t="s">
        <v>94</v>
      </c>
      <c r="R4" s="84" t="s">
        <v>95</v>
      </c>
      <c r="S4" s="84" t="s">
        <v>96</v>
      </c>
      <c r="T4" s="85" t="s">
        <v>97</v>
      </c>
    </row>
    <row r="5" spans="1:20" ht="15" x14ac:dyDescent="0.25">
      <c r="A5" s="86" t="s">
        <v>222</v>
      </c>
      <c r="B5" s="49"/>
      <c r="C5" s="50" t="s">
        <v>146</v>
      </c>
      <c r="D5" s="50" t="s">
        <v>147</v>
      </c>
      <c r="E5" s="11">
        <v>3296703</v>
      </c>
      <c r="F5" s="53">
        <v>43661</v>
      </c>
      <c r="G5" s="6" t="s">
        <v>223</v>
      </c>
      <c r="H5" s="61">
        <f>2019-1965</f>
        <v>54</v>
      </c>
      <c r="I5" s="7" t="s">
        <v>121</v>
      </c>
      <c r="J5" s="12" t="s">
        <v>118</v>
      </c>
      <c r="K5" s="53"/>
      <c r="L5" s="6" t="s">
        <v>171</v>
      </c>
      <c r="M5" s="6" t="s">
        <v>174</v>
      </c>
      <c r="N5" s="6" t="s">
        <v>77</v>
      </c>
      <c r="O5" s="44" t="s">
        <v>224</v>
      </c>
      <c r="P5" s="6" t="s">
        <v>225</v>
      </c>
      <c r="Q5" s="12" t="s">
        <v>190</v>
      </c>
      <c r="R5" s="12">
        <v>1</v>
      </c>
      <c r="S5" s="12" t="s">
        <v>123</v>
      </c>
      <c r="T5" s="55">
        <v>4</v>
      </c>
    </row>
    <row r="6" spans="1:20" ht="15" x14ac:dyDescent="0.25">
      <c r="A6" s="86" t="s">
        <v>203</v>
      </c>
      <c r="B6" s="49">
        <v>80099935</v>
      </c>
      <c r="C6" s="50" t="s">
        <v>211</v>
      </c>
      <c r="D6" s="50" t="s">
        <v>143</v>
      </c>
      <c r="E6" s="11">
        <v>10485714</v>
      </c>
      <c r="F6" s="53">
        <v>40057</v>
      </c>
      <c r="G6" s="10" t="s">
        <v>164</v>
      </c>
      <c r="H6" s="12">
        <f>2019-1983</f>
        <v>36</v>
      </c>
      <c r="I6" s="7" t="s">
        <v>120</v>
      </c>
      <c r="J6" s="12" t="s">
        <v>118</v>
      </c>
      <c r="K6" s="53" t="s">
        <v>152</v>
      </c>
      <c r="L6" s="6" t="s">
        <v>171</v>
      </c>
      <c r="M6" s="6" t="s">
        <v>175</v>
      </c>
      <c r="N6" s="6" t="s">
        <v>77</v>
      </c>
      <c r="O6" s="44" t="s">
        <v>162</v>
      </c>
      <c r="P6" s="6" t="s">
        <v>176</v>
      </c>
      <c r="Q6" s="12" t="s">
        <v>189</v>
      </c>
      <c r="R6" s="12" t="s">
        <v>13</v>
      </c>
      <c r="S6" s="12" t="s">
        <v>24</v>
      </c>
      <c r="T6" s="55">
        <v>5</v>
      </c>
    </row>
    <row r="7" spans="1:20" ht="15" x14ac:dyDescent="0.25">
      <c r="A7" s="87" t="s">
        <v>114</v>
      </c>
      <c r="B7" s="49">
        <v>1032368131</v>
      </c>
      <c r="C7" s="50" t="s">
        <v>139</v>
      </c>
      <c r="D7" s="50" t="s">
        <v>144</v>
      </c>
      <c r="E7" s="11">
        <v>1800000</v>
      </c>
      <c r="F7" s="53">
        <v>43132</v>
      </c>
      <c r="G7" s="6" t="s">
        <v>180</v>
      </c>
      <c r="H7" s="12">
        <f>2019-1986</f>
        <v>33</v>
      </c>
      <c r="I7" s="7" t="s">
        <v>121</v>
      </c>
      <c r="J7" s="12" t="s">
        <v>118</v>
      </c>
      <c r="K7" s="53" t="s">
        <v>152</v>
      </c>
      <c r="L7" s="7" t="s">
        <v>173</v>
      </c>
      <c r="M7" s="6" t="s">
        <v>175</v>
      </c>
      <c r="N7" s="6" t="s">
        <v>77</v>
      </c>
      <c r="O7" s="44" t="s">
        <v>186</v>
      </c>
      <c r="P7" s="52" t="s">
        <v>155</v>
      </c>
      <c r="Q7" s="63" t="s">
        <v>191</v>
      </c>
      <c r="R7" s="12" t="s">
        <v>13</v>
      </c>
      <c r="S7" s="12" t="s">
        <v>123</v>
      </c>
      <c r="T7" s="55">
        <v>4</v>
      </c>
    </row>
    <row r="8" spans="1:20" ht="15" x14ac:dyDescent="0.25">
      <c r="A8" s="88" t="s">
        <v>204</v>
      </c>
      <c r="B8" s="49">
        <v>1090364273</v>
      </c>
      <c r="C8" s="50" t="s">
        <v>212</v>
      </c>
      <c r="D8" s="50" t="s">
        <v>145</v>
      </c>
      <c r="E8" s="11">
        <v>6670000</v>
      </c>
      <c r="F8" s="53">
        <v>43402</v>
      </c>
      <c r="G8" s="8" t="s">
        <v>181</v>
      </c>
      <c r="H8" s="12">
        <f>2019-1984</f>
        <v>35</v>
      </c>
      <c r="I8" s="7" t="s">
        <v>120</v>
      </c>
      <c r="J8" s="12" t="s">
        <v>119</v>
      </c>
      <c r="K8" s="53" t="s">
        <v>156</v>
      </c>
      <c r="L8" s="10" t="s">
        <v>172</v>
      </c>
      <c r="M8" s="6" t="s">
        <v>175</v>
      </c>
      <c r="N8" s="6" t="s">
        <v>77</v>
      </c>
      <c r="O8" s="44" t="s">
        <v>185</v>
      </c>
      <c r="P8" s="8" t="s">
        <v>157</v>
      </c>
      <c r="Q8" s="12" t="s">
        <v>202</v>
      </c>
      <c r="R8" s="12" t="s">
        <v>13</v>
      </c>
      <c r="S8" s="12" t="s">
        <v>123</v>
      </c>
      <c r="T8" s="55">
        <v>4</v>
      </c>
    </row>
    <row r="9" spans="1:20" ht="15" x14ac:dyDescent="0.25">
      <c r="A9" s="86" t="s">
        <v>205</v>
      </c>
      <c r="B9" s="49">
        <v>79599803</v>
      </c>
      <c r="C9" s="50" t="s">
        <v>140</v>
      </c>
      <c r="D9" s="50" t="s">
        <v>142</v>
      </c>
      <c r="E9" s="11">
        <v>2608696</v>
      </c>
      <c r="F9" s="53">
        <v>37484</v>
      </c>
      <c r="G9" s="7" t="s">
        <v>165</v>
      </c>
      <c r="H9" s="12">
        <f>2019-1972</f>
        <v>47</v>
      </c>
      <c r="I9" s="7" t="s">
        <v>122</v>
      </c>
      <c r="J9" s="12" t="s">
        <v>118</v>
      </c>
      <c r="K9" s="54" t="s">
        <v>152</v>
      </c>
      <c r="L9" s="9" t="s">
        <v>171</v>
      </c>
      <c r="M9" s="6" t="s">
        <v>175</v>
      </c>
      <c r="N9" s="6" t="s">
        <v>77</v>
      </c>
      <c r="O9" s="44" t="s">
        <v>187</v>
      </c>
      <c r="P9" s="10" t="s">
        <v>158</v>
      </c>
      <c r="Q9" s="12" t="s">
        <v>201</v>
      </c>
      <c r="R9" s="12">
        <v>2</v>
      </c>
      <c r="S9" s="12" t="s">
        <v>24</v>
      </c>
      <c r="T9" s="55">
        <v>3</v>
      </c>
    </row>
    <row r="10" spans="1:20" ht="15" x14ac:dyDescent="0.25">
      <c r="A10" s="89" t="s">
        <v>206</v>
      </c>
      <c r="B10" s="49">
        <v>52712528</v>
      </c>
      <c r="C10" s="50" t="s">
        <v>141</v>
      </c>
      <c r="D10" s="50" t="s">
        <v>142</v>
      </c>
      <c r="E10" s="11">
        <v>4505494</v>
      </c>
      <c r="F10" s="53">
        <v>39944</v>
      </c>
      <c r="G10" s="10" t="s">
        <v>166</v>
      </c>
      <c r="H10" s="12">
        <f>2019-1981</f>
        <v>38</v>
      </c>
      <c r="I10" s="7" t="s">
        <v>120</v>
      </c>
      <c r="J10" s="12" t="s">
        <v>119</v>
      </c>
      <c r="K10" s="54" t="s">
        <v>152</v>
      </c>
      <c r="L10" s="9" t="s">
        <v>171</v>
      </c>
      <c r="M10" s="6" t="s">
        <v>170</v>
      </c>
      <c r="N10" s="6" t="s">
        <v>77</v>
      </c>
      <c r="O10" s="44" t="s">
        <v>160</v>
      </c>
      <c r="P10" s="10" t="s">
        <v>192</v>
      </c>
      <c r="Q10" s="12" t="s">
        <v>200</v>
      </c>
      <c r="R10" s="12">
        <v>1</v>
      </c>
      <c r="S10" s="12" t="s">
        <v>24</v>
      </c>
      <c r="T10" s="55">
        <v>4</v>
      </c>
    </row>
    <row r="11" spans="1:20" ht="15" x14ac:dyDescent="0.25">
      <c r="A11" s="90" t="s">
        <v>207</v>
      </c>
      <c r="B11" s="49">
        <v>1022344470</v>
      </c>
      <c r="C11" s="50" t="s">
        <v>148</v>
      </c>
      <c r="D11" s="50" t="s">
        <v>144</v>
      </c>
      <c r="E11" s="11">
        <v>3461539</v>
      </c>
      <c r="F11" s="53">
        <v>42339</v>
      </c>
      <c r="G11" s="10" t="s">
        <v>182</v>
      </c>
      <c r="H11" s="12">
        <f>2019-1988</f>
        <v>31</v>
      </c>
      <c r="I11" s="7" t="s">
        <v>121</v>
      </c>
      <c r="J11" s="12" t="s">
        <v>119</v>
      </c>
      <c r="K11" s="53" t="s">
        <v>152</v>
      </c>
      <c r="L11" s="6" t="s">
        <v>171</v>
      </c>
      <c r="M11" s="6" t="s">
        <v>170</v>
      </c>
      <c r="N11" s="6" t="s">
        <v>77</v>
      </c>
      <c r="O11" s="44" t="s">
        <v>163</v>
      </c>
      <c r="P11" s="6" t="s">
        <v>193</v>
      </c>
      <c r="Q11" s="12" t="s">
        <v>199</v>
      </c>
      <c r="R11" s="12">
        <v>1</v>
      </c>
      <c r="S11" s="12" t="s">
        <v>123</v>
      </c>
      <c r="T11" s="55">
        <v>3</v>
      </c>
    </row>
    <row r="12" spans="1:20" s="72" customFormat="1" ht="25.5" x14ac:dyDescent="0.25">
      <c r="A12" s="91" t="s">
        <v>208</v>
      </c>
      <c r="B12" s="66">
        <v>52978233</v>
      </c>
      <c r="C12" s="67" t="s">
        <v>149</v>
      </c>
      <c r="D12" s="68" t="s">
        <v>142</v>
      </c>
      <c r="E12" s="69">
        <v>1956522</v>
      </c>
      <c r="F12" s="76">
        <v>43132</v>
      </c>
      <c r="G12" s="65" t="s">
        <v>168</v>
      </c>
      <c r="H12" s="63">
        <f>2019-1984</f>
        <v>35</v>
      </c>
      <c r="I12" s="70" t="s">
        <v>121</v>
      </c>
      <c r="J12" s="63" t="s">
        <v>119</v>
      </c>
      <c r="K12" s="76" t="s">
        <v>151</v>
      </c>
      <c r="L12" s="65" t="s">
        <v>171</v>
      </c>
      <c r="M12" s="68" t="s">
        <v>170</v>
      </c>
      <c r="N12" s="68" t="s">
        <v>77</v>
      </c>
      <c r="O12" s="71" t="s">
        <v>161</v>
      </c>
      <c r="P12" s="65" t="s">
        <v>153</v>
      </c>
      <c r="Q12" s="63" t="s">
        <v>221</v>
      </c>
      <c r="R12" s="63" t="s">
        <v>13</v>
      </c>
      <c r="S12" s="63" t="s">
        <v>123</v>
      </c>
      <c r="T12" s="73">
        <v>3</v>
      </c>
    </row>
    <row r="13" spans="1:20" ht="15" x14ac:dyDescent="0.25">
      <c r="A13" s="92" t="s">
        <v>209</v>
      </c>
      <c r="B13" s="49">
        <v>1020804022</v>
      </c>
      <c r="C13" s="50" t="s">
        <v>150</v>
      </c>
      <c r="D13" s="50" t="s">
        <v>145</v>
      </c>
      <c r="E13" s="11">
        <v>1400000</v>
      </c>
      <c r="F13" s="53">
        <v>43150</v>
      </c>
      <c r="G13" s="6" t="s">
        <v>167</v>
      </c>
      <c r="H13" s="12">
        <f>2019-1995</f>
        <v>24</v>
      </c>
      <c r="I13" s="7" t="s">
        <v>121</v>
      </c>
      <c r="J13" s="12" t="s">
        <v>118</v>
      </c>
      <c r="K13" s="53" t="s">
        <v>152</v>
      </c>
      <c r="L13" s="9" t="s">
        <v>171</v>
      </c>
      <c r="M13" s="6" t="s">
        <v>170</v>
      </c>
      <c r="N13" s="6" t="s">
        <v>77</v>
      </c>
      <c r="O13" s="44" t="s">
        <v>188</v>
      </c>
      <c r="P13" s="6" t="s">
        <v>194</v>
      </c>
      <c r="Q13" s="12" t="s">
        <v>198</v>
      </c>
      <c r="R13" s="12">
        <v>1</v>
      </c>
      <c r="S13" s="12" t="s">
        <v>123</v>
      </c>
      <c r="T13" s="55">
        <v>3</v>
      </c>
    </row>
    <row r="14" spans="1:20" ht="15" x14ac:dyDescent="0.25">
      <c r="A14" s="93" t="s">
        <v>115</v>
      </c>
      <c r="B14" s="49">
        <v>1026267219</v>
      </c>
      <c r="C14" s="51" t="s">
        <v>213</v>
      </c>
      <c r="D14" s="50" t="s">
        <v>145</v>
      </c>
      <c r="E14" s="11">
        <v>2500000</v>
      </c>
      <c r="F14" s="53">
        <v>43213</v>
      </c>
      <c r="G14" s="8" t="s">
        <v>169</v>
      </c>
      <c r="H14" s="12">
        <f>2019-1989</f>
        <v>30</v>
      </c>
      <c r="I14" s="7" t="s">
        <v>120</v>
      </c>
      <c r="J14" s="12" t="s">
        <v>119</v>
      </c>
      <c r="K14" s="53" t="s">
        <v>152</v>
      </c>
      <c r="L14" s="9" t="s">
        <v>171</v>
      </c>
      <c r="M14" s="6" t="s">
        <v>174</v>
      </c>
      <c r="N14" s="6" t="s">
        <v>77</v>
      </c>
      <c r="O14" s="44" t="s">
        <v>159</v>
      </c>
      <c r="P14" s="8" t="s">
        <v>154</v>
      </c>
      <c r="Q14" s="12" t="s">
        <v>197</v>
      </c>
      <c r="R14" s="12" t="s">
        <v>13</v>
      </c>
      <c r="S14" s="12" t="s">
        <v>123</v>
      </c>
      <c r="T14" s="55">
        <v>3</v>
      </c>
    </row>
    <row r="15" spans="1:20" s="79" customFormat="1" ht="25.5" x14ac:dyDescent="0.25">
      <c r="A15" s="94" t="s">
        <v>210</v>
      </c>
      <c r="B15" s="66">
        <v>1030542959</v>
      </c>
      <c r="C15" s="67" t="s">
        <v>177</v>
      </c>
      <c r="D15" s="68" t="s">
        <v>145</v>
      </c>
      <c r="E15" s="75">
        <v>0</v>
      </c>
      <c r="F15" s="76">
        <v>42996</v>
      </c>
      <c r="G15" s="77" t="s">
        <v>183</v>
      </c>
      <c r="H15" s="63">
        <f>2019-1987</f>
        <v>32</v>
      </c>
      <c r="I15" s="78" t="s">
        <v>121</v>
      </c>
      <c r="J15" s="63" t="s">
        <v>118</v>
      </c>
      <c r="K15" s="63" t="s">
        <v>152</v>
      </c>
      <c r="L15" s="65" t="s">
        <v>171</v>
      </c>
      <c r="M15" s="77" t="s">
        <v>184</v>
      </c>
      <c r="N15" s="77" t="s">
        <v>77</v>
      </c>
      <c r="O15" s="81" t="s">
        <v>178</v>
      </c>
      <c r="P15" s="77" t="s">
        <v>195</v>
      </c>
      <c r="Q15" s="63" t="s">
        <v>196</v>
      </c>
      <c r="R15" s="63">
        <v>1</v>
      </c>
      <c r="S15" s="82" t="s">
        <v>179</v>
      </c>
      <c r="T15" s="73">
        <v>3</v>
      </c>
    </row>
    <row r="16" spans="1:20" ht="15.75" thickBot="1" x14ac:dyDescent="0.3">
      <c r="A16" s="95" t="s">
        <v>214</v>
      </c>
      <c r="B16" s="96">
        <v>1014199675</v>
      </c>
      <c r="C16" s="97" t="s">
        <v>215</v>
      </c>
      <c r="D16" s="98" t="s">
        <v>142</v>
      </c>
      <c r="E16" s="99">
        <v>0</v>
      </c>
      <c r="F16" s="100">
        <v>43528</v>
      </c>
      <c r="G16" s="56" t="s">
        <v>216</v>
      </c>
      <c r="H16" s="57">
        <v>30</v>
      </c>
      <c r="I16" s="101" t="s">
        <v>121</v>
      </c>
      <c r="J16" s="57" t="s">
        <v>118</v>
      </c>
      <c r="K16" s="57" t="s">
        <v>152</v>
      </c>
      <c r="L16" s="102" t="s">
        <v>217</v>
      </c>
      <c r="M16" s="58" t="s">
        <v>184</v>
      </c>
      <c r="N16" s="58" t="s">
        <v>77</v>
      </c>
      <c r="O16" s="59" t="s">
        <v>218</v>
      </c>
      <c r="P16" s="56" t="s">
        <v>219</v>
      </c>
      <c r="Q16" s="57" t="s">
        <v>220</v>
      </c>
      <c r="R16" s="57" t="s">
        <v>13</v>
      </c>
      <c r="S16" s="74" t="s">
        <v>24</v>
      </c>
      <c r="T16" s="60">
        <v>3</v>
      </c>
    </row>
    <row r="17" spans="1:1" x14ac:dyDescent="0.2">
      <c r="A17" s="48"/>
    </row>
    <row r="20" spans="1:1" x14ac:dyDescent="0.2">
      <c r="A20" s="48"/>
    </row>
    <row r="23" spans="1:1" x14ac:dyDescent="0.2">
      <c r="A23" s="48"/>
    </row>
    <row r="26" spans="1:1" x14ac:dyDescent="0.2">
      <c r="A26" s="48"/>
    </row>
    <row r="29" spans="1:1" x14ac:dyDescent="0.2">
      <c r="A29" s="48"/>
    </row>
    <row r="32" spans="1:1" x14ac:dyDescent="0.2">
      <c r="A32" s="48"/>
    </row>
    <row r="35" spans="1:1" x14ac:dyDescent="0.2">
      <c r="A35" s="48"/>
    </row>
  </sheetData>
  <mergeCells count="3">
    <mergeCell ref="B1:T1"/>
    <mergeCell ref="B2:C2"/>
    <mergeCell ref="D2:J2"/>
  </mergeCells>
  <hyperlinks>
    <hyperlink ref="O5" r:id="rId1" xr:uid="{00000000-0004-0000-0100-000000000000}"/>
    <hyperlink ref="O6" r:id="rId2" xr:uid="{00000000-0004-0000-0100-000001000000}"/>
    <hyperlink ref="O7" r:id="rId3" xr:uid="{00000000-0004-0000-0100-000002000000}"/>
    <hyperlink ref="O8" r:id="rId4" xr:uid="{00000000-0004-0000-0100-000003000000}"/>
    <hyperlink ref="O9" r:id="rId5" xr:uid="{00000000-0004-0000-0100-000004000000}"/>
    <hyperlink ref="O10" r:id="rId6" xr:uid="{00000000-0004-0000-0100-000005000000}"/>
    <hyperlink ref="O11" r:id="rId7" xr:uid="{00000000-0004-0000-0100-000006000000}"/>
    <hyperlink ref="O12" r:id="rId8" xr:uid="{00000000-0004-0000-0100-000007000000}"/>
    <hyperlink ref="O13" r:id="rId9" xr:uid="{00000000-0004-0000-0100-000008000000}"/>
    <hyperlink ref="O14" r:id="rId10" xr:uid="{00000000-0004-0000-0100-000009000000}"/>
    <hyperlink ref="O15" r:id="rId11" xr:uid="{00000000-0004-0000-0100-00000A000000}"/>
    <hyperlink ref="O16" r:id="rId12" xr:uid="{737D0C6A-F894-4F1F-AF9B-F43E39D07CAD}"/>
  </hyperlinks>
  <printOptions horizontalCentered="1" verticalCentered="1" gridLines="1"/>
  <pageMargins left="0.19685039370078741" right="0.19685039370078741" top="0.74803149606299213" bottom="0.74803149606299213" header="0.31496062992125984" footer="0.31496062992125984"/>
  <pageSetup scale="31" fitToHeight="0" orientation="landscape" r:id="rId13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64"/>
  <sheetViews>
    <sheetView tabSelected="1" topLeftCell="A43" zoomScale="85" zoomScaleNormal="85" workbookViewId="0"/>
  </sheetViews>
  <sheetFormatPr baseColWidth="10" defaultRowHeight="15" x14ac:dyDescent="0.25"/>
  <cols>
    <col min="1" max="1" width="35.140625" style="1" customWidth="1"/>
    <col min="2" max="2" width="11.42578125" style="1" customWidth="1"/>
    <col min="3" max="3" width="3.85546875" style="1" customWidth="1"/>
    <col min="4" max="4" width="9.140625" style="1" customWidth="1"/>
    <col min="5" max="8" width="11.42578125" style="1"/>
    <col min="9" max="9" width="7.140625" style="1" customWidth="1"/>
    <col min="10" max="16384" width="11.42578125" style="1"/>
  </cols>
  <sheetData>
    <row r="1" spans="1:13" ht="15.75" thickBot="1" x14ac:dyDescent="0.3"/>
    <row r="2" spans="1:13" ht="78" customHeight="1" thickBot="1" x14ac:dyDescent="0.3">
      <c r="A2" s="109" t="s">
        <v>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1"/>
    </row>
    <row r="3" spans="1:13" ht="15.75" thickBot="1" x14ac:dyDescent="0.3"/>
    <row r="4" spans="1:13" x14ac:dyDescent="0.25">
      <c r="A4" s="17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1:13" x14ac:dyDescent="0.2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5.75" thickBot="1" x14ac:dyDescent="0.3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5.75" thickBot="1" x14ac:dyDescent="0.3">
      <c r="A7" s="114" t="s">
        <v>1</v>
      </c>
      <c r="B7" s="115"/>
      <c r="C7" s="21"/>
      <c r="D7" s="21"/>
      <c r="E7" s="21"/>
      <c r="F7" s="21"/>
      <c r="G7" s="21"/>
      <c r="H7" s="21"/>
      <c r="I7" s="21"/>
      <c r="J7" s="120" t="s">
        <v>110</v>
      </c>
      <c r="K7" s="120"/>
      <c r="L7" s="120"/>
      <c r="M7" s="121"/>
    </row>
    <row r="8" spans="1:13" x14ac:dyDescent="0.25">
      <c r="A8" s="23" t="s">
        <v>2</v>
      </c>
      <c r="B8" s="24" t="s">
        <v>3</v>
      </c>
      <c r="C8" s="21"/>
      <c r="D8" s="21"/>
      <c r="E8" s="21"/>
      <c r="F8" s="21"/>
      <c r="G8" s="21"/>
      <c r="H8" s="21"/>
      <c r="I8" s="21"/>
      <c r="J8" s="120"/>
      <c r="K8" s="120"/>
      <c r="L8" s="120"/>
      <c r="M8" s="121"/>
    </row>
    <row r="9" spans="1:13" x14ac:dyDescent="0.25">
      <c r="A9" s="23" t="s">
        <v>103</v>
      </c>
      <c r="B9" s="24">
        <v>0</v>
      </c>
      <c r="C9" s="21"/>
      <c r="D9" s="21"/>
      <c r="E9" s="21"/>
      <c r="F9" s="21"/>
      <c r="G9" s="21"/>
      <c r="H9" s="21"/>
      <c r="I9" s="21"/>
      <c r="J9" s="120"/>
      <c r="K9" s="120"/>
      <c r="L9" s="120"/>
      <c r="M9" s="121"/>
    </row>
    <row r="10" spans="1:13" x14ac:dyDescent="0.25">
      <c r="A10" s="25" t="s">
        <v>104</v>
      </c>
      <c r="B10" s="26">
        <v>2</v>
      </c>
      <c r="C10" s="21"/>
      <c r="D10" s="21"/>
      <c r="E10" s="21"/>
      <c r="F10" s="21"/>
      <c r="G10" s="21"/>
      <c r="H10" s="21"/>
      <c r="I10" s="21"/>
      <c r="J10" s="120"/>
      <c r="K10" s="120"/>
      <c r="L10" s="120"/>
      <c r="M10" s="121"/>
    </row>
    <row r="11" spans="1:13" x14ac:dyDescent="0.25">
      <c r="A11" s="25" t="s">
        <v>105</v>
      </c>
      <c r="B11" s="26">
        <v>6</v>
      </c>
      <c r="C11" s="21"/>
      <c r="D11" s="21"/>
      <c r="E11" s="21"/>
      <c r="F11" s="21"/>
      <c r="G11" s="21"/>
      <c r="H11" s="21"/>
      <c r="I11" s="21"/>
      <c r="J11" s="120"/>
      <c r="K11" s="120"/>
      <c r="L11" s="120"/>
      <c r="M11" s="121"/>
    </row>
    <row r="12" spans="1:13" x14ac:dyDescent="0.25">
      <c r="A12" s="25" t="s">
        <v>106</v>
      </c>
      <c r="B12" s="26">
        <v>1</v>
      </c>
      <c r="C12" s="21"/>
      <c r="D12" s="21"/>
      <c r="E12" s="21"/>
      <c r="F12" s="21"/>
      <c r="G12" s="21"/>
      <c r="H12" s="21"/>
      <c r="I12" s="21"/>
      <c r="J12" s="120"/>
      <c r="K12" s="120"/>
      <c r="L12" s="120"/>
      <c r="M12" s="121"/>
    </row>
    <row r="13" spans="1:13" x14ac:dyDescent="0.25">
      <c r="A13" s="25" t="s">
        <v>107</v>
      </c>
      <c r="B13" s="26">
        <v>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2"/>
    </row>
    <row r="14" spans="1:13" x14ac:dyDescent="0.25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</row>
    <row r="15" spans="1:13" s="15" customFormat="1" ht="15.75" thickBot="1" x14ac:dyDescent="0.3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9"/>
    </row>
    <row r="16" spans="1:13" s="15" customFormat="1" x14ac:dyDescent="0.25"/>
    <row r="17" spans="1:14" ht="15.75" thickBot="1" x14ac:dyDescent="0.3"/>
    <row r="18" spans="1:14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9"/>
    </row>
    <row r="19" spans="1:14" x14ac:dyDescent="0.25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0"/>
      <c r="M19" s="22"/>
    </row>
    <row r="20" spans="1:14" x14ac:dyDescent="0.25">
      <c r="A20" s="116" t="s">
        <v>4</v>
      </c>
      <c r="B20" s="117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</row>
    <row r="21" spans="1:14" ht="15" customHeight="1" x14ac:dyDescent="0.35">
      <c r="A21" s="31" t="s">
        <v>5</v>
      </c>
      <c r="B21" s="32">
        <v>7</v>
      </c>
      <c r="C21" s="21"/>
      <c r="D21" s="21"/>
      <c r="E21" s="21"/>
      <c r="F21" s="21"/>
      <c r="G21" s="21"/>
      <c r="H21" s="21"/>
      <c r="I21" s="21"/>
      <c r="J21" s="126" t="s">
        <v>111</v>
      </c>
      <c r="K21" s="126"/>
      <c r="L21" s="126"/>
      <c r="M21" s="127"/>
      <c r="N21" s="13"/>
    </row>
    <row r="22" spans="1:14" ht="15" customHeight="1" x14ac:dyDescent="0.35">
      <c r="A22" s="31" t="s">
        <v>6</v>
      </c>
      <c r="B22" s="32">
        <v>4</v>
      </c>
      <c r="C22" s="21"/>
      <c r="D22" s="21"/>
      <c r="E22" s="21"/>
      <c r="F22" s="21"/>
      <c r="G22" s="21"/>
      <c r="H22" s="21"/>
      <c r="I22" s="21"/>
      <c r="J22" s="126"/>
      <c r="K22" s="126"/>
      <c r="L22" s="126"/>
      <c r="M22" s="127"/>
      <c r="N22" s="13"/>
    </row>
    <row r="23" spans="1:14" ht="15" customHeight="1" x14ac:dyDescent="0.35">
      <c r="A23" s="25" t="s">
        <v>7</v>
      </c>
      <c r="B23" s="26">
        <v>0</v>
      </c>
      <c r="C23" s="21"/>
      <c r="D23" s="21"/>
      <c r="E23" s="21"/>
      <c r="F23" s="21"/>
      <c r="G23" s="21"/>
      <c r="H23" s="21"/>
      <c r="I23" s="21"/>
      <c r="J23" s="126"/>
      <c r="K23" s="126"/>
      <c r="L23" s="126"/>
      <c r="M23" s="127"/>
      <c r="N23" s="13"/>
    </row>
    <row r="24" spans="1:14" ht="15" customHeight="1" x14ac:dyDescent="0.35">
      <c r="A24" s="31" t="s">
        <v>8</v>
      </c>
      <c r="B24" s="32">
        <v>0</v>
      </c>
      <c r="C24" s="21"/>
      <c r="D24" s="21"/>
      <c r="E24" s="21"/>
      <c r="F24" s="21"/>
      <c r="G24" s="21"/>
      <c r="H24" s="21"/>
      <c r="I24" s="21"/>
      <c r="J24" s="126"/>
      <c r="K24" s="126"/>
      <c r="L24" s="126"/>
      <c r="M24" s="127"/>
      <c r="N24" s="13"/>
    </row>
    <row r="25" spans="1:14" ht="15" customHeight="1" x14ac:dyDescent="0.35">
      <c r="A25" s="20"/>
      <c r="B25" s="21"/>
      <c r="C25" s="21"/>
      <c r="D25" s="21"/>
      <c r="E25" s="21"/>
      <c r="F25" s="21"/>
      <c r="G25" s="21"/>
      <c r="H25" s="21"/>
      <c r="I25" s="21"/>
      <c r="J25" s="126"/>
      <c r="K25" s="126"/>
      <c r="L25" s="126"/>
      <c r="M25" s="127"/>
      <c r="N25" s="13"/>
    </row>
    <row r="26" spans="1:14" ht="15" customHeight="1" x14ac:dyDescent="0.35">
      <c r="A26" s="20"/>
      <c r="B26" s="21"/>
      <c r="C26" s="21"/>
      <c r="D26" s="21"/>
      <c r="E26" s="21"/>
      <c r="F26" s="21"/>
      <c r="G26" s="21"/>
      <c r="H26" s="21"/>
      <c r="I26" s="21"/>
      <c r="J26" s="33"/>
      <c r="K26" s="33"/>
      <c r="L26" s="33"/>
      <c r="M26" s="34"/>
      <c r="N26" s="13"/>
    </row>
    <row r="27" spans="1:14" ht="23.25" x14ac:dyDescent="0.35">
      <c r="A27" s="20"/>
      <c r="B27" s="21"/>
      <c r="C27" s="21"/>
      <c r="D27" s="21"/>
      <c r="E27" s="21"/>
      <c r="F27" s="21"/>
      <c r="G27" s="21"/>
      <c r="H27" s="21"/>
      <c r="I27" s="21"/>
      <c r="J27" s="33"/>
      <c r="K27" s="33"/>
      <c r="L27" s="33"/>
      <c r="M27" s="35"/>
      <c r="N27" s="14"/>
    </row>
    <row r="28" spans="1:14" ht="8.25" customHeight="1" thickBot="1" x14ac:dyDescent="0.4">
      <c r="A28" s="27"/>
      <c r="B28" s="28"/>
      <c r="C28" s="28"/>
      <c r="D28" s="28"/>
      <c r="E28" s="28"/>
      <c r="F28" s="28"/>
      <c r="G28" s="28"/>
      <c r="H28" s="28"/>
      <c r="I28" s="28"/>
      <c r="J28" s="36"/>
      <c r="K28" s="36"/>
      <c r="L28" s="36"/>
      <c r="M28" s="29"/>
    </row>
    <row r="29" spans="1:14" s="15" customFormat="1" ht="8.25" customHeight="1" x14ac:dyDescent="0.25">
      <c r="J29" s="16"/>
      <c r="K29" s="16"/>
      <c r="L29" s="16"/>
    </row>
    <row r="30" spans="1:14" s="15" customFormat="1" ht="27" customHeight="1" thickBot="1" x14ac:dyDescent="0.3">
      <c r="J30" s="16"/>
      <c r="K30" s="16"/>
      <c r="L30" s="16"/>
    </row>
    <row r="31" spans="1:14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9"/>
    </row>
    <row r="32" spans="1:14" x14ac:dyDescent="0.25">
      <c r="A32" s="37"/>
      <c r="B32" s="3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 x14ac:dyDescent="0.25">
      <c r="A33" s="112" t="s">
        <v>9</v>
      </c>
      <c r="B33" s="113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 x14ac:dyDescent="0.25">
      <c r="A34" s="25" t="s">
        <v>10</v>
      </c>
      <c r="B34" s="26">
        <v>5</v>
      </c>
      <c r="C34" s="21"/>
      <c r="D34" s="21"/>
      <c r="E34" s="21"/>
      <c r="F34" s="21"/>
      <c r="G34" s="21"/>
      <c r="H34" s="21"/>
      <c r="I34" s="21"/>
      <c r="J34" s="120" t="s">
        <v>112</v>
      </c>
      <c r="K34" s="120"/>
      <c r="L34" s="120"/>
      <c r="M34" s="121"/>
    </row>
    <row r="35" spans="1:13" x14ac:dyDescent="0.25">
      <c r="A35" s="25" t="s">
        <v>11</v>
      </c>
      <c r="B35" s="26">
        <v>6</v>
      </c>
      <c r="C35" s="21"/>
      <c r="D35" s="21"/>
      <c r="E35" s="21"/>
      <c r="F35" s="21"/>
      <c r="G35" s="21"/>
      <c r="H35" s="21"/>
      <c r="I35" s="21"/>
      <c r="J35" s="120"/>
      <c r="K35" s="120"/>
      <c r="L35" s="120"/>
      <c r="M35" s="121"/>
    </row>
    <row r="36" spans="1:13" x14ac:dyDescent="0.25">
      <c r="A36" s="20"/>
      <c r="B36" s="21"/>
      <c r="C36" s="21"/>
      <c r="D36" s="21"/>
      <c r="E36" s="21"/>
      <c r="F36" s="21"/>
      <c r="G36" s="21"/>
      <c r="H36" s="21"/>
      <c r="I36" s="21"/>
      <c r="J36" s="120"/>
      <c r="K36" s="120"/>
      <c r="L36" s="120"/>
      <c r="M36" s="121"/>
    </row>
    <row r="37" spans="1:13" x14ac:dyDescent="0.25">
      <c r="A37" s="20"/>
      <c r="B37" s="21"/>
      <c r="C37" s="21"/>
      <c r="D37" s="21"/>
      <c r="E37" s="21"/>
      <c r="F37" s="21"/>
      <c r="G37" s="21"/>
      <c r="H37" s="21"/>
      <c r="I37" s="21"/>
      <c r="J37" s="120"/>
      <c r="K37" s="120"/>
      <c r="L37" s="120"/>
      <c r="M37" s="121"/>
    </row>
    <row r="38" spans="1:13" x14ac:dyDescent="0.25">
      <c r="A38" s="20"/>
      <c r="B38" s="21"/>
      <c r="C38" s="21"/>
      <c r="D38" s="21"/>
      <c r="E38" s="21"/>
      <c r="F38" s="21"/>
      <c r="G38" s="21"/>
      <c r="H38" s="21"/>
      <c r="I38" s="21"/>
      <c r="J38" s="120"/>
      <c r="K38" s="120"/>
      <c r="L38" s="120"/>
      <c r="M38" s="121"/>
    </row>
    <row r="39" spans="1:13" x14ac:dyDescent="0.25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2"/>
    </row>
    <row r="40" spans="1:13" x14ac:dyDescent="0.25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2"/>
    </row>
    <row r="41" spans="1:13" ht="15.75" thickBot="1" x14ac:dyDescent="0.3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9"/>
    </row>
    <row r="43" spans="1:13" ht="15.75" thickBot="1" x14ac:dyDescent="0.3"/>
    <row r="44" spans="1:13" x14ac:dyDescent="0.25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9"/>
    </row>
    <row r="45" spans="1:13" x14ac:dyDescent="0.2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2"/>
    </row>
    <row r="46" spans="1:13" x14ac:dyDescent="0.25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2"/>
    </row>
    <row r="47" spans="1:13" x14ac:dyDescent="0.25">
      <c r="A47" s="112" t="s">
        <v>12</v>
      </c>
      <c r="B47" s="113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2"/>
    </row>
    <row r="48" spans="1:13" x14ac:dyDescent="0.25">
      <c r="A48" s="25" t="s">
        <v>13</v>
      </c>
      <c r="B48" s="26">
        <v>6</v>
      </c>
      <c r="C48" s="21"/>
      <c r="D48" s="21"/>
      <c r="E48" s="21"/>
      <c r="F48" s="21"/>
      <c r="G48" s="21"/>
      <c r="H48" s="21"/>
      <c r="I48" s="21"/>
      <c r="J48" s="120" t="s">
        <v>116</v>
      </c>
      <c r="K48" s="120"/>
      <c r="L48" s="120"/>
      <c r="M48" s="121"/>
    </row>
    <row r="49" spans="1:13" x14ac:dyDescent="0.25">
      <c r="A49" s="25" t="s">
        <v>14</v>
      </c>
      <c r="B49" s="26">
        <v>5</v>
      </c>
      <c r="C49" s="21"/>
      <c r="D49" s="21"/>
      <c r="E49" s="21"/>
      <c r="F49" s="21"/>
      <c r="G49" s="21"/>
      <c r="H49" s="21"/>
      <c r="I49" s="21"/>
      <c r="J49" s="120"/>
      <c r="K49" s="120"/>
      <c r="L49" s="120"/>
      <c r="M49" s="121"/>
    </row>
    <row r="50" spans="1:13" x14ac:dyDescent="0.25">
      <c r="A50" s="25" t="s">
        <v>15</v>
      </c>
      <c r="B50" s="26">
        <v>0</v>
      </c>
      <c r="C50" s="21"/>
      <c r="D50" s="21"/>
      <c r="E50" s="21"/>
      <c r="F50" s="21"/>
      <c r="G50" s="21"/>
      <c r="H50" s="21"/>
      <c r="I50" s="21"/>
      <c r="J50" s="120"/>
      <c r="K50" s="120"/>
      <c r="L50" s="120"/>
      <c r="M50" s="121"/>
    </row>
    <row r="51" spans="1:13" x14ac:dyDescent="0.25">
      <c r="A51" s="25" t="s">
        <v>16</v>
      </c>
      <c r="B51" s="26">
        <v>0</v>
      </c>
      <c r="C51" s="21"/>
      <c r="D51" s="21"/>
      <c r="E51" s="21"/>
      <c r="F51" s="21"/>
      <c r="G51" s="21"/>
      <c r="H51" s="21"/>
      <c r="I51" s="21"/>
      <c r="J51" s="120"/>
      <c r="K51" s="120"/>
      <c r="L51" s="120"/>
      <c r="M51" s="121"/>
    </row>
    <row r="52" spans="1:13" x14ac:dyDescent="0.25">
      <c r="A52" s="20"/>
      <c r="B52" s="21"/>
      <c r="C52" s="21"/>
      <c r="D52" s="21"/>
      <c r="E52" s="21"/>
      <c r="F52" s="21"/>
      <c r="G52" s="21"/>
      <c r="H52" s="21"/>
      <c r="I52" s="21"/>
      <c r="J52" s="120"/>
      <c r="K52" s="120"/>
      <c r="L52" s="120"/>
      <c r="M52" s="121"/>
    </row>
    <row r="53" spans="1:13" x14ac:dyDescent="0.25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2"/>
    </row>
    <row r="54" spans="1:13" x14ac:dyDescent="0.25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2"/>
    </row>
    <row r="55" spans="1:13" ht="15.75" thickBot="1" x14ac:dyDescent="0.3">
      <c r="A55" s="27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9"/>
    </row>
    <row r="57" spans="1:13" ht="15.75" thickBot="1" x14ac:dyDescent="0.3"/>
    <row r="58" spans="1:13" x14ac:dyDescent="0.25">
      <c r="A58" s="17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9"/>
    </row>
    <row r="59" spans="1:13" x14ac:dyDescent="0.25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2"/>
    </row>
    <row r="60" spans="1:13" x14ac:dyDescent="0.25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2"/>
    </row>
    <row r="61" spans="1:13" x14ac:dyDescent="0.25">
      <c r="A61" s="112" t="s">
        <v>17</v>
      </c>
      <c r="B61" s="113"/>
      <c r="C61" s="21"/>
      <c r="D61" s="21"/>
      <c r="E61" s="21"/>
      <c r="F61" s="21"/>
      <c r="G61" s="21"/>
      <c r="H61" s="21"/>
      <c r="I61" s="21"/>
      <c r="J61" s="120" t="s">
        <v>125</v>
      </c>
      <c r="K61" s="120"/>
      <c r="L61" s="120"/>
      <c r="M61" s="121"/>
    </row>
    <row r="62" spans="1:13" x14ac:dyDescent="0.25">
      <c r="A62" s="25" t="s">
        <v>18</v>
      </c>
      <c r="B62" s="26">
        <v>0</v>
      </c>
      <c r="C62" s="21"/>
      <c r="D62" s="21"/>
      <c r="E62" s="21"/>
      <c r="F62" s="21"/>
      <c r="G62" s="21"/>
      <c r="H62" s="21"/>
      <c r="I62" s="21"/>
      <c r="J62" s="120"/>
      <c r="K62" s="120"/>
      <c r="L62" s="120"/>
      <c r="M62" s="121"/>
    </row>
    <row r="63" spans="1:13" x14ac:dyDescent="0.25">
      <c r="A63" s="25" t="s">
        <v>19</v>
      </c>
      <c r="B63" s="26">
        <v>1</v>
      </c>
      <c r="C63" s="21"/>
      <c r="D63" s="21"/>
      <c r="E63" s="21"/>
      <c r="F63" s="21"/>
      <c r="G63" s="21"/>
      <c r="H63" s="21"/>
      <c r="I63" s="21"/>
      <c r="J63" s="120"/>
      <c r="K63" s="120"/>
      <c r="L63" s="120"/>
      <c r="M63" s="121"/>
    </row>
    <row r="64" spans="1:13" x14ac:dyDescent="0.25">
      <c r="A64" s="25" t="s">
        <v>20</v>
      </c>
      <c r="B64" s="26">
        <v>0</v>
      </c>
      <c r="C64" s="21"/>
      <c r="D64" s="21"/>
      <c r="E64" s="21"/>
      <c r="F64" s="21"/>
      <c r="G64" s="21"/>
      <c r="H64" s="21"/>
      <c r="I64" s="21"/>
      <c r="J64" s="120"/>
      <c r="K64" s="120"/>
      <c r="L64" s="120"/>
      <c r="M64" s="121"/>
    </row>
    <row r="65" spans="1:13" x14ac:dyDescent="0.25">
      <c r="A65" s="25" t="s">
        <v>21</v>
      </c>
      <c r="B65" s="26">
        <v>6</v>
      </c>
      <c r="C65" s="21"/>
      <c r="D65" s="21"/>
      <c r="E65" s="21"/>
      <c r="F65" s="21"/>
      <c r="G65" s="21"/>
      <c r="H65" s="21"/>
      <c r="I65" s="21"/>
      <c r="J65" s="120"/>
      <c r="K65" s="120"/>
      <c r="L65" s="120"/>
      <c r="M65" s="121"/>
    </row>
    <row r="66" spans="1:13" x14ac:dyDescent="0.25">
      <c r="A66" s="25" t="s">
        <v>22</v>
      </c>
      <c r="B66" s="26">
        <v>4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2"/>
    </row>
    <row r="67" spans="1:13" x14ac:dyDescent="0.25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2"/>
    </row>
    <row r="68" spans="1:13" x14ac:dyDescent="0.25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2"/>
    </row>
    <row r="69" spans="1:13" ht="15.75" thickBot="1" x14ac:dyDescent="0.3">
      <c r="A69" s="27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9"/>
    </row>
    <row r="71" spans="1:13" ht="15.75" thickBot="1" x14ac:dyDescent="0.3"/>
    <row r="72" spans="1:13" ht="102" customHeight="1" x14ac:dyDescent="0.25">
      <c r="A72" s="17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9"/>
    </row>
    <row r="73" spans="1:13" x14ac:dyDescent="0.25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2"/>
    </row>
    <row r="74" spans="1:13" x14ac:dyDescent="0.25">
      <c r="A74" s="112" t="s">
        <v>23</v>
      </c>
      <c r="B74" s="113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2"/>
    </row>
    <row r="75" spans="1:13" ht="15" customHeight="1" x14ac:dyDescent="0.25">
      <c r="A75" s="25" t="s">
        <v>24</v>
      </c>
      <c r="B75" s="26">
        <v>5</v>
      </c>
      <c r="C75" s="21"/>
      <c r="D75" s="21"/>
      <c r="E75" s="21"/>
      <c r="F75" s="21"/>
      <c r="G75" s="21"/>
      <c r="H75" s="21"/>
      <c r="I75" s="21"/>
      <c r="J75" s="120" t="s">
        <v>126</v>
      </c>
      <c r="K75" s="120"/>
      <c r="L75" s="120"/>
      <c r="M75" s="121"/>
    </row>
    <row r="76" spans="1:13" x14ac:dyDescent="0.25">
      <c r="A76" s="25" t="s">
        <v>25</v>
      </c>
      <c r="B76" s="26">
        <v>6</v>
      </c>
      <c r="C76" s="21"/>
      <c r="D76" s="21"/>
      <c r="E76" s="21"/>
      <c r="F76" s="21"/>
      <c r="G76" s="21"/>
      <c r="H76" s="21"/>
      <c r="I76" s="21"/>
      <c r="J76" s="120"/>
      <c r="K76" s="120"/>
      <c r="L76" s="120"/>
      <c r="M76" s="121"/>
    </row>
    <row r="77" spans="1:13" x14ac:dyDescent="0.25">
      <c r="A77" s="25" t="s">
        <v>26</v>
      </c>
      <c r="B77" s="26">
        <v>0</v>
      </c>
      <c r="C77" s="21"/>
      <c r="D77" s="21"/>
      <c r="E77" s="21"/>
      <c r="F77" s="21"/>
      <c r="G77" s="21"/>
      <c r="H77" s="21"/>
      <c r="I77" s="21"/>
      <c r="J77" s="120"/>
      <c r="K77" s="120"/>
      <c r="L77" s="120"/>
      <c r="M77" s="121"/>
    </row>
    <row r="78" spans="1:13" x14ac:dyDescent="0.25">
      <c r="A78" s="25" t="s">
        <v>27</v>
      </c>
      <c r="B78" s="26">
        <v>0</v>
      </c>
      <c r="C78" s="21"/>
      <c r="D78" s="21"/>
      <c r="E78" s="21"/>
      <c r="F78" s="21"/>
      <c r="G78" s="21"/>
      <c r="H78" s="21"/>
      <c r="I78" s="21"/>
      <c r="J78" s="120"/>
      <c r="K78" s="120"/>
      <c r="L78" s="120"/>
      <c r="M78" s="121"/>
    </row>
    <row r="79" spans="1:13" x14ac:dyDescent="0.25">
      <c r="A79" s="20"/>
      <c r="B79" s="21"/>
      <c r="C79" s="21"/>
      <c r="D79" s="21"/>
      <c r="E79" s="21"/>
      <c r="F79" s="21"/>
      <c r="G79" s="21"/>
      <c r="H79" s="21"/>
      <c r="I79" s="21"/>
      <c r="J79" s="120"/>
      <c r="K79" s="120"/>
      <c r="L79" s="120"/>
      <c r="M79" s="121"/>
    </row>
    <row r="80" spans="1:13" x14ac:dyDescent="0.25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2"/>
    </row>
    <row r="81" spans="1:13" x14ac:dyDescent="0.25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2"/>
    </row>
    <row r="82" spans="1:13" x14ac:dyDescent="0.25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2"/>
    </row>
    <row r="83" spans="1:13" ht="15.75" thickBot="1" x14ac:dyDescent="0.3">
      <c r="A83" s="27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9"/>
    </row>
    <row r="85" spans="1:13" ht="15.75" thickBot="1" x14ac:dyDescent="0.3"/>
    <row r="86" spans="1:13" ht="34.5" customHeight="1" x14ac:dyDescent="0.25">
      <c r="A86" s="17"/>
      <c r="B86" s="18"/>
      <c r="C86" s="18"/>
      <c r="D86" s="18"/>
      <c r="E86" s="18"/>
      <c r="F86" s="18"/>
      <c r="G86" s="18"/>
      <c r="H86" s="18"/>
      <c r="I86" s="18"/>
      <c r="J86" s="130" t="s">
        <v>127</v>
      </c>
      <c r="K86" s="130"/>
      <c r="L86" s="130"/>
      <c r="M86" s="131"/>
    </row>
    <row r="87" spans="1:13" ht="15" customHeight="1" x14ac:dyDescent="0.25">
      <c r="A87" s="20"/>
      <c r="B87" s="21"/>
      <c r="C87" s="21"/>
      <c r="D87" s="21"/>
      <c r="E87" s="21"/>
      <c r="F87" s="21"/>
      <c r="G87" s="21"/>
      <c r="H87" s="45"/>
      <c r="I87" s="45"/>
      <c r="J87" s="128"/>
      <c r="K87" s="128"/>
      <c r="L87" s="128"/>
      <c r="M87" s="129"/>
    </row>
    <row r="88" spans="1:13" x14ac:dyDescent="0.25">
      <c r="A88" s="118"/>
      <c r="B88" s="119"/>
      <c r="C88" s="21"/>
      <c r="D88" s="21"/>
      <c r="E88" s="21"/>
      <c r="F88" s="21"/>
      <c r="G88" s="21"/>
      <c r="H88" s="45"/>
      <c r="I88" s="45"/>
      <c r="J88" s="128"/>
      <c r="K88" s="128"/>
      <c r="L88" s="128"/>
      <c r="M88" s="129"/>
    </row>
    <row r="89" spans="1:13" x14ac:dyDescent="0.25">
      <c r="A89" s="103" t="s">
        <v>108</v>
      </c>
      <c r="B89" s="103"/>
      <c r="C89" s="21"/>
      <c r="D89" s="21"/>
      <c r="E89" s="21"/>
      <c r="F89" s="21"/>
      <c r="G89" s="21"/>
      <c r="H89" s="45"/>
      <c r="I89" s="45"/>
      <c r="J89" s="128"/>
      <c r="K89" s="128"/>
      <c r="L89" s="128"/>
      <c r="M89" s="129"/>
    </row>
    <row r="90" spans="1:13" ht="15" customHeight="1" x14ac:dyDescent="0.25">
      <c r="A90" s="26" t="s">
        <v>28</v>
      </c>
      <c r="B90" s="26">
        <v>1</v>
      </c>
      <c r="C90" s="21"/>
      <c r="D90" s="21"/>
      <c r="E90" s="21"/>
      <c r="F90" s="21"/>
      <c r="G90" s="21"/>
      <c r="H90" s="45"/>
      <c r="I90" s="45"/>
      <c r="J90" s="128"/>
      <c r="K90" s="128"/>
      <c r="L90" s="128"/>
      <c r="M90" s="129"/>
    </row>
    <row r="91" spans="1:13" x14ac:dyDescent="0.25">
      <c r="A91" s="26" t="s">
        <v>29</v>
      </c>
      <c r="B91" s="26">
        <v>3</v>
      </c>
      <c r="C91" s="21"/>
      <c r="D91" s="21"/>
      <c r="E91" s="21"/>
      <c r="F91" s="21"/>
      <c r="G91" s="21"/>
      <c r="H91" s="45"/>
      <c r="I91" s="45"/>
      <c r="J91" s="128"/>
      <c r="K91" s="128"/>
      <c r="L91" s="128"/>
      <c r="M91" s="129"/>
    </row>
    <row r="92" spans="1:13" x14ac:dyDescent="0.25">
      <c r="A92" s="26" t="s">
        <v>30</v>
      </c>
      <c r="B92" s="26">
        <v>6</v>
      </c>
      <c r="C92" s="21"/>
      <c r="D92" s="21"/>
      <c r="E92" s="21"/>
      <c r="F92" s="21"/>
      <c r="G92" s="21"/>
      <c r="H92" s="45"/>
      <c r="I92" s="45"/>
      <c r="J92" s="128"/>
      <c r="K92" s="128"/>
      <c r="L92" s="128"/>
      <c r="M92" s="129"/>
    </row>
    <row r="93" spans="1:13" x14ac:dyDescent="0.25">
      <c r="A93" s="26" t="s">
        <v>31</v>
      </c>
      <c r="B93" s="26">
        <v>6</v>
      </c>
      <c r="C93" s="21"/>
      <c r="D93" s="21"/>
      <c r="E93" s="21"/>
      <c r="F93" s="21"/>
      <c r="G93" s="21"/>
      <c r="H93" s="45"/>
      <c r="I93" s="45"/>
      <c r="J93" s="128"/>
      <c r="K93" s="128"/>
      <c r="L93" s="128"/>
      <c r="M93" s="129"/>
    </row>
    <row r="94" spans="1:13" x14ac:dyDescent="0.25">
      <c r="A94" s="26" t="s">
        <v>32</v>
      </c>
      <c r="B94" s="26">
        <v>1</v>
      </c>
      <c r="C94" s="21"/>
      <c r="D94" s="21"/>
      <c r="E94" s="21"/>
      <c r="F94" s="21"/>
      <c r="G94" s="21"/>
      <c r="H94" s="45"/>
      <c r="I94" s="45"/>
      <c r="J94" s="128"/>
      <c r="K94" s="128"/>
      <c r="L94" s="128"/>
      <c r="M94" s="129"/>
    </row>
    <row r="95" spans="1:13" x14ac:dyDescent="0.25">
      <c r="A95" s="26"/>
      <c r="B95" s="26"/>
      <c r="C95" s="21"/>
      <c r="D95" s="21"/>
      <c r="E95" s="21"/>
      <c r="F95" s="21"/>
      <c r="G95" s="21"/>
      <c r="H95" s="45"/>
      <c r="I95" s="45"/>
      <c r="J95" s="128"/>
      <c r="K95" s="128"/>
      <c r="L95" s="128"/>
      <c r="M95" s="129"/>
    </row>
    <row r="96" spans="1:13" x14ac:dyDescent="0.25">
      <c r="A96" s="20"/>
      <c r="B96" s="21"/>
      <c r="C96" s="21"/>
      <c r="D96" s="21"/>
      <c r="E96" s="21"/>
      <c r="F96" s="21"/>
      <c r="G96" s="21"/>
      <c r="H96" s="45"/>
      <c r="I96" s="45"/>
      <c r="J96" s="128"/>
      <c r="K96" s="128"/>
      <c r="L96" s="128"/>
      <c r="M96" s="129"/>
    </row>
    <row r="97" spans="1:13" ht="15.75" thickBot="1" x14ac:dyDescent="0.3">
      <c r="A97" s="27"/>
      <c r="B97" s="28"/>
      <c r="C97" s="28"/>
      <c r="D97" s="28"/>
      <c r="E97" s="28"/>
      <c r="F97" s="28"/>
      <c r="G97" s="28"/>
      <c r="H97" s="46"/>
      <c r="I97" s="46"/>
      <c r="J97" s="132"/>
      <c r="K97" s="132"/>
      <c r="L97" s="132"/>
      <c r="M97" s="133"/>
    </row>
    <row r="99" spans="1:13" ht="15.75" thickBot="1" x14ac:dyDescent="0.3"/>
    <row r="100" spans="1:13" x14ac:dyDescent="0.25">
      <c r="A100" s="1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9"/>
    </row>
    <row r="101" spans="1:13" x14ac:dyDescent="0.25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2"/>
    </row>
    <row r="102" spans="1:13" x14ac:dyDescent="0.25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2"/>
    </row>
    <row r="103" spans="1:13" x14ac:dyDescent="0.25">
      <c r="A103" s="112" t="s">
        <v>33</v>
      </c>
      <c r="B103" s="113"/>
      <c r="C103" s="21"/>
      <c r="D103" s="21"/>
      <c r="E103" s="21"/>
      <c r="F103" s="21"/>
      <c r="G103" s="21"/>
      <c r="H103" s="21"/>
      <c r="I103" s="21"/>
      <c r="J103" s="120" t="s">
        <v>128</v>
      </c>
      <c r="K103" s="120"/>
      <c r="L103" s="120"/>
      <c r="M103" s="121"/>
    </row>
    <row r="104" spans="1:13" x14ac:dyDescent="0.25">
      <c r="A104" s="25" t="s">
        <v>34</v>
      </c>
      <c r="B104" s="26">
        <v>0</v>
      </c>
      <c r="C104" s="21"/>
      <c r="D104" s="21"/>
      <c r="E104" s="21"/>
      <c r="F104" s="21"/>
      <c r="G104" s="21"/>
      <c r="H104" s="21"/>
      <c r="I104" s="21"/>
      <c r="J104" s="120"/>
      <c r="K104" s="120"/>
      <c r="L104" s="120"/>
      <c r="M104" s="121"/>
    </row>
    <row r="105" spans="1:13" x14ac:dyDescent="0.25">
      <c r="A105" s="25" t="s">
        <v>35</v>
      </c>
      <c r="B105" s="26">
        <v>5</v>
      </c>
      <c r="C105" s="21"/>
      <c r="D105" s="21"/>
      <c r="E105" s="21"/>
      <c r="F105" s="21"/>
      <c r="G105" s="21"/>
      <c r="H105" s="21"/>
      <c r="I105" s="21"/>
      <c r="J105" s="120"/>
      <c r="K105" s="120"/>
      <c r="L105" s="120"/>
      <c r="M105" s="121"/>
    </row>
    <row r="106" spans="1:13" x14ac:dyDescent="0.25">
      <c r="A106" s="25" t="s">
        <v>36</v>
      </c>
      <c r="B106" s="26">
        <v>3</v>
      </c>
      <c r="C106" s="21"/>
      <c r="D106" s="21"/>
      <c r="E106" s="21"/>
      <c r="F106" s="21"/>
      <c r="G106" s="21"/>
      <c r="H106" s="21"/>
      <c r="I106" s="21"/>
      <c r="J106" s="120"/>
      <c r="K106" s="120"/>
      <c r="L106" s="120"/>
      <c r="M106" s="121"/>
    </row>
    <row r="107" spans="1:13" x14ac:dyDescent="0.25">
      <c r="A107" s="25" t="s">
        <v>37</v>
      </c>
      <c r="B107" s="26">
        <v>1</v>
      </c>
      <c r="C107" s="21"/>
      <c r="D107" s="21"/>
      <c r="E107" s="21"/>
      <c r="F107" s="21"/>
      <c r="G107" s="21"/>
      <c r="H107" s="21"/>
      <c r="I107" s="21"/>
      <c r="J107" s="120"/>
      <c r="K107" s="120"/>
      <c r="L107" s="120"/>
      <c r="M107" s="121"/>
    </row>
    <row r="108" spans="1:13" x14ac:dyDescent="0.25">
      <c r="A108" s="25" t="s">
        <v>38</v>
      </c>
      <c r="B108" s="26">
        <v>2</v>
      </c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2"/>
    </row>
    <row r="109" spans="1:13" x14ac:dyDescent="0.25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2"/>
    </row>
    <row r="110" spans="1:13" x14ac:dyDescent="0.25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2"/>
    </row>
    <row r="111" spans="1:13" x14ac:dyDescent="0.25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2"/>
    </row>
    <row r="112" spans="1:13" ht="15.75" thickBot="1" x14ac:dyDescent="0.3">
      <c r="A112" s="27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9"/>
    </row>
    <row r="114" spans="1:13" ht="15.75" thickBot="1" x14ac:dyDescent="0.3"/>
    <row r="115" spans="1:13" x14ac:dyDescent="0.25">
      <c r="A115" s="1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9"/>
    </row>
    <row r="116" spans="1:13" x14ac:dyDescent="0.25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2"/>
    </row>
    <row r="117" spans="1:13" x14ac:dyDescent="0.25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2"/>
    </row>
    <row r="118" spans="1:13" x14ac:dyDescent="0.25">
      <c r="A118" s="112" t="s">
        <v>39</v>
      </c>
      <c r="B118" s="113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2"/>
    </row>
    <row r="119" spans="1:13" x14ac:dyDescent="0.25">
      <c r="A119" s="25" t="s">
        <v>40</v>
      </c>
      <c r="B119" s="26">
        <v>6</v>
      </c>
      <c r="C119" s="21"/>
      <c r="D119" s="21"/>
      <c r="E119" s="21"/>
      <c r="F119" s="21"/>
      <c r="G119" s="21"/>
      <c r="H119" s="21"/>
      <c r="I119" s="21"/>
      <c r="J119" s="120" t="s">
        <v>129</v>
      </c>
      <c r="K119" s="120"/>
      <c r="L119" s="120"/>
      <c r="M119" s="121"/>
    </row>
    <row r="120" spans="1:13" x14ac:dyDescent="0.25">
      <c r="A120" s="25" t="s">
        <v>41</v>
      </c>
      <c r="B120" s="26">
        <v>1</v>
      </c>
      <c r="C120" s="21"/>
      <c r="D120" s="21"/>
      <c r="E120" s="21"/>
      <c r="F120" s="21"/>
      <c r="G120" s="21"/>
      <c r="H120" s="21"/>
      <c r="I120" s="21"/>
      <c r="J120" s="120"/>
      <c r="K120" s="120"/>
      <c r="L120" s="120"/>
      <c r="M120" s="121"/>
    </row>
    <row r="121" spans="1:13" x14ac:dyDescent="0.25">
      <c r="A121" s="25" t="s">
        <v>42</v>
      </c>
      <c r="B121" s="26">
        <v>2</v>
      </c>
      <c r="C121" s="21"/>
      <c r="D121" s="21"/>
      <c r="E121" s="21"/>
      <c r="F121" s="21"/>
      <c r="G121" s="21"/>
      <c r="H121" s="21"/>
      <c r="I121" s="21"/>
      <c r="J121" s="120"/>
      <c r="K121" s="120"/>
      <c r="L121" s="120"/>
      <c r="M121" s="121"/>
    </row>
    <row r="122" spans="1:13" x14ac:dyDescent="0.25">
      <c r="A122" s="25" t="s">
        <v>43</v>
      </c>
      <c r="B122" s="26">
        <v>1</v>
      </c>
      <c r="C122" s="21"/>
      <c r="D122" s="21"/>
      <c r="E122" s="21"/>
      <c r="F122" s="21"/>
      <c r="G122" s="21"/>
      <c r="H122" s="21"/>
      <c r="I122" s="21"/>
      <c r="J122" s="120"/>
      <c r="K122" s="120"/>
      <c r="L122" s="120"/>
      <c r="M122" s="121"/>
    </row>
    <row r="123" spans="1:13" x14ac:dyDescent="0.25">
      <c r="A123" s="25" t="s">
        <v>44</v>
      </c>
      <c r="B123" s="26">
        <v>1</v>
      </c>
      <c r="C123" s="21"/>
      <c r="D123" s="21"/>
      <c r="E123" s="21"/>
      <c r="F123" s="21"/>
      <c r="G123" s="21"/>
      <c r="H123" s="21"/>
      <c r="I123" s="21"/>
      <c r="J123" s="120"/>
      <c r="K123" s="120"/>
      <c r="L123" s="120"/>
      <c r="M123" s="121"/>
    </row>
    <row r="124" spans="1:13" x14ac:dyDescent="0.25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2"/>
    </row>
    <row r="125" spans="1:13" x14ac:dyDescent="0.2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2"/>
    </row>
    <row r="126" spans="1:13" x14ac:dyDescent="0.25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2"/>
    </row>
    <row r="127" spans="1:13" ht="15.75" thickBot="1" x14ac:dyDescent="0.3">
      <c r="A127" s="27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9"/>
    </row>
    <row r="129" spans="1:13" ht="15.75" thickBot="1" x14ac:dyDescent="0.3"/>
    <row r="130" spans="1:13" x14ac:dyDescent="0.25">
      <c r="A130" s="1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9"/>
    </row>
    <row r="131" spans="1:13" x14ac:dyDescent="0.25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2"/>
    </row>
    <row r="132" spans="1:13" x14ac:dyDescent="0.25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2"/>
    </row>
    <row r="133" spans="1:13" x14ac:dyDescent="0.25">
      <c r="A133" s="112" t="s">
        <v>45</v>
      </c>
      <c r="B133" s="113"/>
      <c r="C133" s="21"/>
      <c r="D133" s="21"/>
      <c r="E133" s="21"/>
      <c r="F133" s="21"/>
      <c r="G133" s="21"/>
      <c r="H133" s="21"/>
      <c r="I133" s="21"/>
      <c r="J133" s="128" t="s">
        <v>130</v>
      </c>
      <c r="K133" s="128"/>
      <c r="L133" s="128"/>
      <c r="M133" s="129"/>
    </row>
    <row r="134" spans="1:13" x14ac:dyDescent="0.25">
      <c r="A134" s="25" t="s">
        <v>40</v>
      </c>
      <c r="B134" s="26">
        <v>5</v>
      </c>
      <c r="C134" s="21"/>
      <c r="D134" s="21"/>
      <c r="E134" s="21"/>
      <c r="F134" s="21"/>
      <c r="G134" s="21"/>
      <c r="H134" s="21"/>
      <c r="I134" s="21"/>
      <c r="J134" s="128"/>
      <c r="K134" s="128"/>
      <c r="L134" s="128"/>
      <c r="M134" s="129"/>
    </row>
    <row r="135" spans="1:13" x14ac:dyDescent="0.25">
      <c r="A135" s="25" t="s">
        <v>46</v>
      </c>
      <c r="B135" s="26">
        <v>3</v>
      </c>
      <c r="C135" s="21"/>
      <c r="D135" s="21"/>
      <c r="E135" s="21"/>
      <c r="F135" s="21"/>
      <c r="G135" s="21"/>
      <c r="H135" s="21"/>
      <c r="I135" s="21"/>
      <c r="J135" s="128"/>
      <c r="K135" s="128"/>
      <c r="L135" s="128"/>
      <c r="M135" s="129"/>
    </row>
    <row r="136" spans="1:13" x14ac:dyDescent="0.25">
      <c r="A136" s="25" t="s">
        <v>47</v>
      </c>
      <c r="B136" s="26">
        <v>1</v>
      </c>
      <c r="C136" s="21"/>
      <c r="D136" s="21"/>
      <c r="E136" s="21"/>
      <c r="F136" s="21"/>
      <c r="G136" s="21"/>
      <c r="H136" s="21"/>
      <c r="I136" s="21"/>
      <c r="J136" s="128"/>
      <c r="K136" s="128"/>
      <c r="L136" s="128"/>
      <c r="M136" s="129"/>
    </row>
    <row r="137" spans="1:13" x14ac:dyDescent="0.25">
      <c r="A137" s="25" t="s">
        <v>48</v>
      </c>
      <c r="B137" s="26">
        <v>1</v>
      </c>
      <c r="C137" s="21"/>
      <c r="D137" s="21"/>
      <c r="E137" s="21"/>
      <c r="F137" s="21"/>
      <c r="G137" s="21"/>
      <c r="H137" s="21"/>
      <c r="I137" s="21"/>
      <c r="J137" s="128"/>
      <c r="K137" s="128"/>
      <c r="L137" s="128"/>
      <c r="M137" s="129"/>
    </row>
    <row r="138" spans="1:13" ht="23.25" x14ac:dyDescent="0.35">
      <c r="A138" s="25" t="s">
        <v>124</v>
      </c>
      <c r="B138" s="26">
        <v>1</v>
      </c>
      <c r="C138" s="21"/>
      <c r="D138" s="21"/>
      <c r="E138" s="21"/>
      <c r="F138" s="21"/>
      <c r="G138" s="21"/>
      <c r="H138" s="21"/>
      <c r="I138" s="21"/>
      <c r="J138" s="39"/>
      <c r="K138" s="39"/>
      <c r="L138" s="39"/>
      <c r="M138" s="34"/>
    </row>
    <row r="139" spans="1:13" ht="23.25" x14ac:dyDescent="0.35">
      <c r="A139" s="20"/>
      <c r="B139" s="21"/>
      <c r="C139" s="21"/>
      <c r="D139" s="21"/>
      <c r="E139" s="21"/>
      <c r="F139" s="21"/>
      <c r="G139" s="21"/>
      <c r="H139" s="21"/>
      <c r="I139" s="21"/>
      <c r="J139" s="39"/>
      <c r="K139" s="39"/>
      <c r="L139" s="39"/>
      <c r="M139" s="35"/>
    </row>
    <row r="140" spans="1:13" ht="15" customHeight="1" x14ac:dyDescent="0.25">
      <c r="A140" s="20"/>
      <c r="B140" s="21"/>
      <c r="C140" s="21"/>
      <c r="D140" s="21"/>
      <c r="E140" s="21"/>
      <c r="F140" s="21"/>
      <c r="G140" s="21"/>
      <c r="H140" s="21"/>
      <c r="I140" s="21"/>
      <c r="J140" s="39"/>
      <c r="K140" s="39"/>
      <c r="L140" s="39"/>
      <c r="M140" s="22"/>
    </row>
    <row r="141" spans="1:13" x14ac:dyDescent="0.25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2"/>
    </row>
    <row r="142" spans="1:13" ht="15.75" thickBot="1" x14ac:dyDescent="0.3">
      <c r="A142" s="27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9"/>
    </row>
    <row r="144" spans="1:13" ht="15.75" thickBot="1" x14ac:dyDescent="0.3"/>
    <row r="145" spans="1:13" x14ac:dyDescent="0.25">
      <c r="A145" s="1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9"/>
    </row>
    <row r="146" spans="1:13" x14ac:dyDescent="0.25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2"/>
    </row>
    <row r="147" spans="1:13" x14ac:dyDescent="0.25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2"/>
    </row>
    <row r="148" spans="1:13" x14ac:dyDescent="0.25">
      <c r="A148" s="112" t="s">
        <v>49</v>
      </c>
      <c r="B148" s="113"/>
      <c r="C148" s="21"/>
      <c r="D148" s="21"/>
      <c r="E148" s="21"/>
      <c r="F148" s="21"/>
      <c r="G148" s="21"/>
      <c r="H148" s="21"/>
      <c r="I148" s="21"/>
      <c r="J148" s="126" t="s">
        <v>131</v>
      </c>
      <c r="K148" s="126"/>
      <c r="L148" s="126"/>
      <c r="M148" s="127"/>
    </row>
    <row r="149" spans="1:13" x14ac:dyDescent="0.25">
      <c r="A149" s="25" t="s">
        <v>78</v>
      </c>
      <c r="B149" s="26">
        <v>8</v>
      </c>
      <c r="C149" s="21"/>
      <c r="D149" s="21"/>
      <c r="E149" s="21"/>
      <c r="F149" s="21"/>
      <c r="G149" s="21"/>
      <c r="H149" s="21"/>
      <c r="I149" s="21"/>
      <c r="J149" s="126"/>
      <c r="K149" s="126"/>
      <c r="L149" s="126"/>
      <c r="M149" s="127"/>
    </row>
    <row r="150" spans="1:13" x14ac:dyDescent="0.25">
      <c r="A150" s="25" t="s">
        <v>101</v>
      </c>
      <c r="B150" s="26">
        <v>2</v>
      </c>
      <c r="C150" s="21"/>
      <c r="D150" s="21"/>
      <c r="E150" s="21"/>
      <c r="F150" s="21"/>
      <c r="G150" s="21"/>
      <c r="H150" s="21"/>
      <c r="I150" s="21"/>
      <c r="J150" s="126"/>
      <c r="K150" s="126"/>
      <c r="L150" s="126"/>
      <c r="M150" s="127"/>
    </row>
    <row r="151" spans="1:13" x14ac:dyDescent="0.25">
      <c r="A151" s="25" t="s">
        <v>50</v>
      </c>
      <c r="B151" s="26">
        <v>1</v>
      </c>
      <c r="C151" s="21"/>
      <c r="D151" s="21"/>
      <c r="E151" s="21"/>
      <c r="F151" s="21"/>
      <c r="G151" s="21"/>
      <c r="H151" s="21"/>
      <c r="I151" s="21"/>
      <c r="J151" s="126"/>
      <c r="K151" s="126"/>
      <c r="L151" s="126"/>
      <c r="M151" s="127"/>
    </row>
    <row r="152" spans="1:13" x14ac:dyDescent="0.25">
      <c r="A152" s="25" t="s">
        <v>79</v>
      </c>
      <c r="B152" s="26">
        <v>0</v>
      </c>
      <c r="C152" s="21"/>
      <c r="D152" s="21"/>
      <c r="E152" s="21"/>
      <c r="F152" s="21"/>
      <c r="G152" s="21"/>
      <c r="H152" s="21"/>
      <c r="I152" s="21"/>
      <c r="J152" s="126"/>
      <c r="K152" s="126"/>
      <c r="L152" s="126"/>
      <c r="M152" s="127"/>
    </row>
    <row r="153" spans="1:13" x14ac:dyDescent="0.25">
      <c r="A153" s="25" t="s">
        <v>100</v>
      </c>
      <c r="B153" s="26">
        <v>0</v>
      </c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2"/>
    </row>
    <row r="154" spans="1:13" x14ac:dyDescent="0.25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2"/>
    </row>
    <row r="155" spans="1:13" x14ac:dyDescent="0.2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2"/>
    </row>
    <row r="156" spans="1:13" x14ac:dyDescent="0.25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2"/>
    </row>
    <row r="157" spans="1:13" ht="15.75" thickBot="1" x14ac:dyDescent="0.3">
      <c r="A157" s="27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9"/>
    </row>
    <row r="159" spans="1:13" ht="15.75" thickBot="1" x14ac:dyDescent="0.3"/>
    <row r="160" spans="1:13" x14ac:dyDescent="0.25">
      <c r="A160" s="1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9"/>
    </row>
    <row r="161" spans="1:13" x14ac:dyDescent="0.25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2"/>
    </row>
    <row r="162" spans="1:13" x14ac:dyDescent="0.25">
      <c r="A162" s="20"/>
      <c r="B162" s="21"/>
      <c r="C162" s="21"/>
      <c r="D162" s="21"/>
      <c r="E162" s="21"/>
      <c r="F162" s="21"/>
      <c r="G162" s="21"/>
      <c r="H162" s="21"/>
      <c r="I162" s="21"/>
      <c r="J162" s="126" t="s">
        <v>132</v>
      </c>
      <c r="K162" s="126"/>
      <c r="L162" s="126"/>
      <c r="M162" s="127"/>
    </row>
    <row r="163" spans="1:13" x14ac:dyDescent="0.25">
      <c r="A163" s="20"/>
      <c r="B163" s="21"/>
      <c r="C163" s="21"/>
      <c r="D163" s="21"/>
      <c r="E163" s="21"/>
      <c r="F163" s="21"/>
      <c r="G163" s="21"/>
      <c r="H163" s="21"/>
      <c r="I163" s="21"/>
      <c r="J163" s="126"/>
      <c r="K163" s="126"/>
      <c r="L163" s="126"/>
      <c r="M163" s="127"/>
    </row>
    <row r="164" spans="1:13" ht="38.25" customHeight="1" x14ac:dyDescent="0.25">
      <c r="A164" s="122" t="s">
        <v>51</v>
      </c>
      <c r="B164" s="123"/>
      <c r="C164" s="21"/>
      <c r="D164" s="21"/>
      <c r="E164" s="21"/>
      <c r="F164" s="21"/>
      <c r="G164" s="21"/>
      <c r="H164" s="21"/>
      <c r="I164" s="21"/>
      <c r="J164" s="126"/>
      <c r="K164" s="126"/>
      <c r="L164" s="126"/>
      <c r="M164" s="127"/>
    </row>
    <row r="165" spans="1:13" x14ac:dyDescent="0.25">
      <c r="A165" s="25" t="s">
        <v>52</v>
      </c>
      <c r="B165" s="26">
        <v>0</v>
      </c>
      <c r="C165" s="21"/>
      <c r="D165" s="21"/>
      <c r="E165" s="21"/>
      <c r="F165" s="21"/>
      <c r="G165" s="21"/>
      <c r="H165" s="21"/>
      <c r="I165" s="21"/>
      <c r="J165" s="126"/>
      <c r="K165" s="126"/>
      <c r="L165" s="126"/>
      <c r="M165" s="127"/>
    </row>
    <row r="166" spans="1:13" x14ac:dyDescent="0.25">
      <c r="A166" s="25" t="s">
        <v>53</v>
      </c>
      <c r="B166" s="26">
        <v>0</v>
      </c>
      <c r="C166" s="21"/>
      <c r="D166" s="21"/>
      <c r="E166" s="21"/>
      <c r="F166" s="21"/>
      <c r="G166" s="21"/>
      <c r="H166" s="21"/>
      <c r="I166" s="21"/>
      <c r="J166" s="126"/>
      <c r="K166" s="126"/>
      <c r="L166" s="126"/>
      <c r="M166" s="127"/>
    </row>
    <row r="167" spans="1:13" x14ac:dyDescent="0.25">
      <c r="A167" s="25" t="s">
        <v>54</v>
      </c>
      <c r="B167" s="26">
        <v>0</v>
      </c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2"/>
    </row>
    <row r="168" spans="1:13" ht="30" x14ac:dyDescent="0.25">
      <c r="A168" s="47" t="s">
        <v>109</v>
      </c>
      <c r="B168" s="26">
        <v>4</v>
      </c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2"/>
    </row>
    <row r="169" spans="1:13" x14ac:dyDescent="0.25">
      <c r="A169" s="25" t="s">
        <v>55</v>
      </c>
      <c r="B169" s="26">
        <v>0</v>
      </c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2"/>
    </row>
    <row r="170" spans="1:13" x14ac:dyDescent="0.25">
      <c r="A170" s="25" t="s">
        <v>56</v>
      </c>
      <c r="B170" s="26">
        <v>0</v>
      </c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2"/>
    </row>
    <row r="171" spans="1:13" x14ac:dyDescent="0.25">
      <c r="A171" s="25" t="s">
        <v>57</v>
      </c>
      <c r="B171" s="26">
        <v>7</v>
      </c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2"/>
    </row>
    <row r="172" spans="1:13" x14ac:dyDescent="0.25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2"/>
    </row>
    <row r="173" spans="1:13" x14ac:dyDescent="0.25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2"/>
    </row>
    <row r="174" spans="1:13" ht="15.75" thickBot="1" x14ac:dyDescent="0.3">
      <c r="A174" s="27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9"/>
    </row>
    <row r="177" spans="1:13" ht="9" customHeight="1" thickBot="1" x14ac:dyDescent="0.3"/>
    <row r="178" spans="1:13" x14ac:dyDescent="0.25">
      <c r="A178" s="1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9"/>
    </row>
    <row r="179" spans="1:13" x14ac:dyDescent="0.25">
      <c r="A179" s="112" t="s">
        <v>58</v>
      </c>
      <c r="B179" s="113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2"/>
    </row>
    <row r="180" spans="1:13" x14ac:dyDescent="0.25">
      <c r="A180" s="25" t="s">
        <v>59</v>
      </c>
      <c r="B180" s="26">
        <v>0</v>
      </c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2"/>
    </row>
    <row r="181" spans="1:13" x14ac:dyDescent="0.25">
      <c r="A181" s="25" t="s">
        <v>60</v>
      </c>
      <c r="B181" s="26">
        <v>11</v>
      </c>
      <c r="C181" s="21"/>
      <c r="D181" s="21"/>
      <c r="E181" s="21"/>
      <c r="F181" s="21"/>
      <c r="G181" s="21"/>
      <c r="H181" s="21"/>
      <c r="I181" s="21"/>
      <c r="J181" s="126" t="s">
        <v>133</v>
      </c>
      <c r="K181" s="126"/>
      <c r="L181" s="126"/>
      <c r="M181" s="127"/>
    </row>
    <row r="182" spans="1:13" x14ac:dyDescent="0.25">
      <c r="A182" s="25" t="s">
        <v>61</v>
      </c>
      <c r="B182" s="26" t="s">
        <v>99</v>
      </c>
      <c r="C182" s="21"/>
      <c r="D182" s="21"/>
      <c r="E182" s="21"/>
      <c r="F182" s="21"/>
      <c r="G182" s="21"/>
      <c r="H182" s="21"/>
      <c r="I182" s="21"/>
      <c r="J182" s="126"/>
      <c r="K182" s="126"/>
      <c r="L182" s="126"/>
      <c r="M182" s="127"/>
    </row>
    <row r="183" spans="1:13" x14ac:dyDescent="0.25">
      <c r="A183" s="20"/>
      <c r="B183" s="21"/>
      <c r="C183" s="21"/>
      <c r="D183" s="21"/>
      <c r="E183" s="21"/>
      <c r="F183" s="21"/>
      <c r="G183" s="21"/>
      <c r="H183" s="21"/>
      <c r="I183" s="21"/>
      <c r="J183" s="126"/>
      <c r="K183" s="126"/>
      <c r="L183" s="126"/>
      <c r="M183" s="127"/>
    </row>
    <row r="184" spans="1:13" x14ac:dyDescent="0.25">
      <c r="A184" s="20"/>
      <c r="B184" s="21"/>
      <c r="C184" s="21"/>
      <c r="D184" s="21"/>
      <c r="E184" s="21"/>
      <c r="F184" s="21"/>
      <c r="G184" s="21"/>
      <c r="H184" s="21"/>
      <c r="I184" s="21"/>
      <c r="J184" s="126"/>
      <c r="K184" s="126"/>
      <c r="L184" s="126"/>
      <c r="M184" s="127"/>
    </row>
    <row r="185" spans="1:13" x14ac:dyDescent="0.25">
      <c r="A185" s="20"/>
      <c r="B185" s="21"/>
      <c r="C185" s="21"/>
      <c r="D185" s="21"/>
      <c r="E185" s="21"/>
      <c r="F185" s="21"/>
      <c r="G185" s="21"/>
      <c r="H185" s="21"/>
      <c r="I185" s="21"/>
      <c r="J185" s="126"/>
      <c r="K185" s="126"/>
      <c r="L185" s="126"/>
      <c r="M185" s="127"/>
    </row>
    <row r="186" spans="1:13" x14ac:dyDescent="0.25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2"/>
    </row>
    <row r="187" spans="1:13" x14ac:dyDescent="0.25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2"/>
    </row>
    <row r="188" spans="1:13" x14ac:dyDescent="0.25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2"/>
    </row>
    <row r="189" spans="1:13" ht="15.75" thickBot="1" x14ac:dyDescent="0.3">
      <c r="A189" s="27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9"/>
    </row>
    <row r="191" spans="1:13" ht="15.75" thickBot="1" x14ac:dyDescent="0.3"/>
    <row r="192" spans="1:13" x14ac:dyDescent="0.25">
      <c r="A192" s="1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9"/>
    </row>
    <row r="193" spans="1:13" x14ac:dyDescent="0.25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2"/>
    </row>
    <row r="194" spans="1:13" x14ac:dyDescent="0.25">
      <c r="A194" s="112" t="s">
        <v>62</v>
      </c>
      <c r="B194" s="113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2"/>
    </row>
    <row r="195" spans="1:13" x14ac:dyDescent="0.25">
      <c r="A195" s="25" t="s">
        <v>59</v>
      </c>
      <c r="B195" s="26">
        <v>0</v>
      </c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2"/>
    </row>
    <row r="196" spans="1:13" x14ac:dyDescent="0.25">
      <c r="A196" s="25" t="s">
        <v>60</v>
      </c>
      <c r="B196" s="26">
        <v>11</v>
      </c>
      <c r="C196" s="21"/>
      <c r="D196" s="21"/>
      <c r="E196" s="21"/>
      <c r="F196" s="21"/>
      <c r="G196" s="21"/>
      <c r="H196" s="21"/>
      <c r="I196" s="21"/>
      <c r="J196" s="136" t="s">
        <v>117</v>
      </c>
      <c r="K196" s="136"/>
      <c r="L196" s="136"/>
      <c r="M196" s="137"/>
    </row>
    <row r="197" spans="1:13" x14ac:dyDescent="0.25">
      <c r="A197" s="25" t="s">
        <v>63</v>
      </c>
      <c r="B197" s="26">
        <v>0</v>
      </c>
      <c r="C197" s="21"/>
      <c r="D197" s="21"/>
      <c r="E197" s="21"/>
      <c r="F197" s="21"/>
      <c r="G197" s="21"/>
      <c r="H197" s="21"/>
      <c r="I197" s="21"/>
      <c r="J197" s="136"/>
      <c r="K197" s="136"/>
      <c r="L197" s="136"/>
      <c r="M197" s="137"/>
    </row>
    <row r="198" spans="1:13" x14ac:dyDescent="0.25">
      <c r="A198" s="20"/>
      <c r="B198" s="21"/>
      <c r="C198" s="21"/>
      <c r="D198" s="21"/>
      <c r="E198" s="21"/>
      <c r="F198" s="21"/>
      <c r="G198" s="21"/>
      <c r="H198" s="21"/>
      <c r="I198" s="21"/>
      <c r="J198" s="136"/>
      <c r="K198" s="136"/>
      <c r="L198" s="136"/>
      <c r="M198" s="137"/>
    </row>
    <row r="199" spans="1:13" x14ac:dyDescent="0.25">
      <c r="A199" s="20"/>
      <c r="B199" s="21"/>
      <c r="C199" s="21"/>
      <c r="D199" s="21"/>
      <c r="E199" s="21"/>
      <c r="F199" s="21"/>
      <c r="G199" s="21"/>
      <c r="H199" s="21"/>
      <c r="I199" s="21"/>
      <c r="J199" s="136"/>
      <c r="K199" s="136"/>
      <c r="L199" s="136"/>
      <c r="M199" s="137"/>
    </row>
    <row r="200" spans="1:13" x14ac:dyDescent="0.25">
      <c r="A200" s="20"/>
      <c r="B200" s="21"/>
      <c r="C200" s="21"/>
      <c r="D200" s="21"/>
      <c r="E200" s="21"/>
      <c r="F200" s="21"/>
      <c r="G200" s="21"/>
      <c r="H200" s="21"/>
      <c r="I200" s="21"/>
      <c r="J200" s="136"/>
      <c r="K200" s="136"/>
      <c r="L200" s="136"/>
      <c r="M200" s="137"/>
    </row>
    <row r="201" spans="1:13" x14ac:dyDescent="0.25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2"/>
    </row>
    <row r="202" spans="1:13" x14ac:dyDescent="0.25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2"/>
    </row>
    <row r="203" spans="1:13" ht="15.75" thickBot="1" x14ac:dyDescent="0.3">
      <c r="A203" s="27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9"/>
    </row>
    <row r="205" spans="1:13" ht="15.75" thickBot="1" x14ac:dyDescent="0.3"/>
    <row r="206" spans="1:13" x14ac:dyDescent="0.25">
      <c r="A206" s="1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9"/>
    </row>
    <row r="207" spans="1:13" x14ac:dyDescent="0.25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2"/>
    </row>
    <row r="208" spans="1:13" x14ac:dyDescent="0.25">
      <c r="A208" s="124" t="s">
        <v>64</v>
      </c>
      <c r="B208" s="125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2"/>
    </row>
    <row r="209" spans="1:13" x14ac:dyDescent="0.25">
      <c r="A209" s="25" t="s">
        <v>65</v>
      </c>
      <c r="B209" s="26">
        <v>2</v>
      </c>
      <c r="C209" s="21"/>
      <c r="D209" s="21"/>
      <c r="E209" s="21"/>
      <c r="F209" s="21"/>
      <c r="G209" s="21"/>
      <c r="H209" s="21"/>
      <c r="I209" s="21"/>
      <c r="J209" s="120" t="s">
        <v>134</v>
      </c>
      <c r="K209" s="120"/>
      <c r="L209" s="120"/>
      <c r="M209" s="121"/>
    </row>
    <row r="210" spans="1:13" x14ac:dyDescent="0.25">
      <c r="A210" s="25" t="s">
        <v>66</v>
      </c>
      <c r="B210" s="26">
        <v>9</v>
      </c>
      <c r="C210" s="21"/>
      <c r="D210" s="21"/>
      <c r="E210" s="21"/>
      <c r="F210" s="21"/>
      <c r="G210" s="21"/>
      <c r="H210" s="21"/>
      <c r="I210" s="21"/>
      <c r="J210" s="120"/>
      <c r="K210" s="120"/>
      <c r="L210" s="120"/>
      <c r="M210" s="121"/>
    </row>
    <row r="211" spans="1:13" x14ac:dyDescent="0.25">
      <c r="A211" s="20"/>
      <c r="B211" s="21"/>
      <c r="C211" s="21"/>
      <c r="D211" s="21"/>
      <c r="E211" s="21"/>
      <c r="F211" s="21"/>
      <c r="G211" s="21"/>
      <c r="H211" s="21"/>
      <c r="I211" s="21"/>
      <c r="J211" s="120"/>
      <c r="K211" s="120"/>
      <c r="L211" s="120"/>
      <c r="M211" s="121"/>
    </row>
    <row r="212" spans="1:13" x14ac:dyDescent="0.25">
      <c r="A212" s="20"/>
      <c r="B212" s="21"/>
      <c r="C212" s="21"/>
      <c r="D212" s="21"/>
      <c r="E212" s="21"/>
      <c r="F212" s="21"/>
      <c r="G212" s="21"/>
      <c r="H212" s="21"/>
      <c r="I212" s="21"/>
      <c r="J212" s="120"/>
      <c r="K212" s="120"/>
      <c r="L212" s="120"/>
      <c r="M212" s="121"/>
    </row>
    <row r="213" spans="1:13" x14ac:dyDescent="0.25">
      <c r="A213" s="20"/>
      <c r="B213" s="21"/>
      <c r="C213" s="21"/>
      <c r="D213" s="21"/>
      <c r="E213" s="21"/>
      <c r="F213" s="21"/>
      <c r="G213" s="21"/>
      <c r="H213" s="21"/>
      <c r="I213" s="21"/>
      <c r="J213" s="120"/>
      <c r="K213" s="120"/>
      <c r="L213" s="120"/>
      <c r="M213" s="121"/>
    </row>
    <row r="214" spans="1:13" x14ac:dyDescent="0.25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2"/>
    </row>
    <row r="215" spans="1:13" x14ac:dyDescent="0.2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2"/>
    </row>
    <row r="216" spans="1:13" x14ac:dyDescent="0.25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2"/>
    </row>
    <row r="217" spans="1:13" ht="15.75" thickBot="1" x14ac:dyDescent="0.3">
      <c r="A217" s="27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9"/>
    </row>
    <row r="219" spans="1:13" ht="15.75" thickBot="1" x14ac:dyDescent="0.3"/>
    <row r="220" spans="1:13" x14ac:dyDescent="0.25">
      <c r="A220" s="1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9"/>
    </row>
    <row r="221" spans="1:13" x14ac:dyDescent="0.25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2"/>
    </row>
    <row r="222" spans="1:13" x14ac:dyDescent="0.25">
      <c r="A222" s="112" t="s">
        <v>67</v>
      </c>
      <c r="B222" s="113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2"/>
    </row>
    <row r="223" spans="1:13" x14ac:dyDescent="0.25">
      <c r="A223" s="25" t="s">
        <v>68</v>
      </c>
      <c r="B223" s="26">
        <v>1</v>
      </c>
      <c r="C223" s="21"/>
      <c r="D223" s="21"/>
      <c r="E223" s="21"/>
      <c r="F223" s="21"/>
      <c r="G223" s="21"/>
      <c r="H223" s="21"/>
      <c r="I223" s="21"/>
      <c r="J223" s="120" t="s">
        <v>135</v>
      </c>
      <c r="K223" s="120"/>
      <c r="L223" s="120"/>
      <c r="M223" s="121"/>
    </row>
    <row r="224" spans="1:13" x14ac:dyDescent="0.25">
      <c r="A224" s="25" t="s">
        <v>69</v>
      </c>
      <c r="B224" s="26">
        <v>0</v>
      </c>
      <c r="C224" s="21"/>
      <c r="D224" s="21"/>
      <c r="E224" s="21"/>
      <c r="F224" s="21"/>
      <c r="G224" s="21"/>
      <c r="H224" s="21"/>
      <c r="I224" s="21"/>
      <c r="J224" s="120"/>
      <c r="K224" s="120"/>
      <c r="L224" s="120"/>
      <c r="M224" s="121"/>
    </row>
    <row r="225" spans="1:13" x14ac:dyDescent="0.25">
      <c r="A225" s="25" t="s">
        <v>70</v>
      </c>
      <c r="B225" s="26">
        <v>0</v>
      </c>
      <c r="C225" s="21"/>
      <c r="D225" s="21"/>
      <c r="E225" s="21"/>
      <c r="F225" s="21"/>
      <c r="G225" s="21"/>
      <c r="H225" s="21"/>
      <c r="I225" s="21"/>
      <c r="J225" s="120"/>
      <c r="K225" s="120"/>
      <c r="L225" s="120"/>
      <c r="M225" s="121"/>
    </row>
    <row r="226" spans="1:13" x14ac:dyDescent="0.25">
      <c r="A226" s="25" t="s">
        <v>71</v>
      </c>
      <c r="B226" s="26">
        <v>8</v>
      </c>
      <c r="C226" s="21"/>
      <c r="D226" s="21"/>
      <c r="E226" s="21"/>
      <c r="F226" s="21"/>
      <c r="G226" s="21"/>
      <c r="H226" s="21"/>
      <c r="I226" s="21"/>
      <c r="J226" s="120"/>
      <c r="K226" s="120"/>
      <c r="L226" s="120"/>
      <c r="M226" s="121"/>
    </row>
    <row r="227" spans="1:13" x14ac:dyDescent="0.25">
      <c r="A227" s="20"/>
      <c r="B227" s="21"/>
      <c r="C227" s="21"/>
      <c r="D227" s="21"/>
      <c r="E227" s="21"/>
      <c r="F227" s="21"/>
      <c r="G227" s="21"/>
      <c r="H227" s="21"/>
      <c r="I227" s="21"/>
      <c r="J227" s="120"/>
      <c r="K227" s="120"/>
      <c r="L227" s="120"/>
      <c r="M227" s="121"/>
    </row>
    <row r="228" spans="1:13" x14ac:dyDescent="0.25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2"/>
    </row>
    <row r="229" spans="1:13" x14ac:dyDescent="0.25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2"/>
    </row>
    <row r="230" spans="1:13" x14ac:dyDescent="0.25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2"/>
    </row>
    <row r="231" spans="1:13" x14ac:dyDescent="0.25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2"/>
    </row>
    <row r="232" spans="1:13" x14ac:dyDescent="0.25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2"/>
    </row>
    <row r="233" spans="1:13" ht="12.75" customHeight="1" thickBot="1" x14ac:dyDescent="0.3">
      <c r="A233" s="27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9"/>
    </row>
    <row r="235" spans="1:13" ht="15.75" thickBot="1" x14ac:dyDescent="0.3"/>
    <row r="236" spans="1:13" x14ac:dyDescent="0.25">
      <c r="A236" s="1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9"/>
    </row>
    <row r="237" spans="1:13" x14ac:dyDescent="0.25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2"/>
    </row>
    <row r="238" spans="1:13" x14ac:dyDescent="0.25">
      <c r="A238" s="112" t="s">
        <v>72</v>
      </c>
      <c r="B238" s="113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2"/>
    </row>
    <row r="239" spans="1:13" x14ac:dyDescent="0.25">
      <c r="A239" s="40" t="s">
        <v>65</v>
      </c>
      <c r="B239" s="41">
        <v>2</v>
      </c>
      <c r="C239" s="21"/>
      <c r="D239" s="21"/>
      <c r="E239" s="21"/>
      <c r="F239" s="21"/>
      <c r="G239" s="21"/>
      <c r="H239" s="21"/>
      <c r="I239" s="21"/>
      <c r="J239" s="120" t="s">
        <v>136</v>
      </c>
      <c r="K239" s="120"/>
      <c r="L239" s="120"/>
      <c r="M239" s="121"/>
    </row>
    <row r="240" spans="1:13" x14ac:dyDescent="0.25">
      <c r="A240" s="25" t="s">
        <v>66</v>
      </c>
      <c r="B240" s="26">
        <v>9</v>
      </c>
      <c r="C240" s="21"/>
      <c r="D240" s="21"/>
      <c r="E240" s="21"/>
      <c r="F240" s="21"/>
      <c r="G240" s="21"/>
      <c r="H240" s="21"/>
      <c r="I240" s="21"/>
      <c r="J240" s="120"/>
      <c r="K240" s="120"/>
      <c r="L240" s="120"/>
      <c r="M240" s="121"/>
    </row>
    <row r="241" spans="1:13" x14ac:dyDescent="0.25">
      <c r="A241" s="20"/>
      <c r="B241" s="21"/>
      <c r="C241" s="21"/>
      <c r="D241" s="21"/>
      <c r="E241" s="21"/>
      <c r="F241" s="21"/>
      <c r="G241" s="21"/>
      <c r="H241" s="21"/>
      <c r="I241" s="21"/>
      <c r="J241" s="120"/>
      <c r="K241" s="120"/>
      <c r="L241" s="120"/>
      <c r="M241" s="121"/>
    </row>
    <row r="242" spans="1:13" x14ac:dyDescent="0.25">
      <c r="A242" s="20"/>
      <c r="B242" s="21"/>
      <c r="C242" s="21"/>
      <c r="D242" s="21"/>
      <c r="E242" s="21"/>
      <c r="F242" s="21"/>
      <c r="G242" s="21"/>
      <c r="H242" s="21"/>
      <c r="I242" s="21"/>
      <c r="J242" s="120"/>
      <c r="K242" s="120"/>
      <c r="L242" s="120"/>
      <c r="M242" s="121"/>
    </row>
    <row r="243" spans="1:13" x14ac:dyDescent="0.25">
      <c r="A243" s="20"/>
      <c r="B243" s="21"/>
      <c r="C243" s="21"/>
      <c r="D243" s="21"/>
      <c r="E243" s="21"/>
      <c r="F243" s="21"/>
      <c r="G243" s="21"/>
      <c r="H243" s="21"/>
      <c r="I243" s="21"/>
      <c r="J243" s="120"/>
      <c r="K243" s="120"/>
      <c r="L243" s="120"/>
      <c r="M243" s="121"/>
    </row>
    <row r="244" spans="1:13" x14ac:dyDescent="0.25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2"/>
    </row>
    <row r="245" spans="1:13" x14ac:dyDescent="0.2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2"/>
    </row>
    <row r="246" spans="1:13" x14ac:dyDescent="0.25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2"/>
    </row>
    <row r="247" spans="1:13" x14ac:dyDescent="0.25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2"/>
    </row>
    <row r="248" spans="1:13" x14ac:dyDescent="0.25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2"/>
    </row>
    <row r="249" spans="1:13" ht="15.75" thickBot="1" x14ac:dyDescent="0.3">
      <c r="A249" s="27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9"/>
    </row>
    <row r="251" spans="1:13" ht="15.75" thickBot="1" x14ac:dyDescent="0.3"/>
    <row r="252" spans="1:13" x14ac:dyDescent="0.25">
      <c r="A252" s="1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9"/>
    </row>
    <row r="253" spans="1:13" x14ac:dyDescent="0.25">
      <c r="A253" s="112" t="s">
        <v>73</v>
      </c>
      <c r="B253" s="113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2"/>
    </row>
    <row r="254" spans="1:13" x14ac:dyDescent="0.25">
      <c r="A254" s="25" t="s">
        <v>74</v>
      </c>
      <c r="B254" s="26">
        <v>2</v>
      </c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2"/>
    </row>
    <row r="255" spans="1:13" x14ac:dyDescent="0.25">
      <c r="A255" s="25" t="s">
        <v>68</v>
      </c>
      <c r="B255" s="26">
        <v>5</v>
      </c>
      <c r="C255" s="21"/>
      <c r="D255" s="21"/>
      <c r="E255" s="21"/>
      <c r="F255" s="21"/>
      <c r="G255" s="21"/>
      <c r="H255" s="21"/>
      <c r="I255" s="21"/>
      <c r="J255" s="134" t="s">
        <v>137</v>
      </c>
      <c r="K255" s="134"/>
      <c r="L255" s="134"/>
      <c r="M255" s="135"/>
    </row>
    <row r="256" spans="1:13" x14ac:dyDescent="0.25">
      <c r="A256" s="25" t="s">
        <v>70</v>
      </c>
      <c r="B256" s="26">
        <v>0</v>
      </c>
      <c r="C256" s="21"/>
      <c r="D256" s="21"/>
      <c r="E256" s="21"/>
      <c r="F256" s="21"/>
      <c r="G256" s="21"/>
      <c r="H256" s="21"/>
      <c r="I256" s="21"/>
      <c r="J256" s="134"/>
      <c r="K256" s="134"/>
      <c r="L256" s="134"/>
      <c r="M256" s="135"/>
    </row>
    <row r="257" spans="1:13" x14ac:dyDescent="0.25">
      <c r="A257" s="25" t="s">
        <v>69</v>
      </c>
      <c r="B257" s="26">
        <v>0</v>
      </c>
      <c r="C257" s="21"/>
      <c r="D257" s="21"/>
      <c r="E257" s="21"/>
      <c r="F257" s="21"/>
      <c r="G257" s="21"/>
      <c r="H257" s="21"/>
      <c r="I257" s="21"/>
      <c r="J257" s="134"/>
      <c r="K257" s="134"/>
      <c r="L257" s="134"/>
      <c r="M257" s="135"/>
    </row>
    <row r="258" spans="1:13" x14ac:dyDescent="0.25">
      <c r="A258" s="25" t="s">
        <v>75</v>
      </c>
      <c r="B258" s="26">
        <v>2</v>
      </c>
      <c r="C258" s="21"/>
      <c r="D258" s="21"/>
      <c r="E258" s="21"/>
      <c r="F258" s="21"/>
      <c r="G258" s="21"/>
      <c r="H258" s="21"/>
      <c r="I258" s="21"/>
      <c r="J258" s="134"/>
      <c r="K258" s="134"/>
      <c r="L258" s="134"/>
      <c r="M258" s="135"/>
    </row>
    <row r="259" spans="1:13" x14ac:dyDescent="0.25">
      <c r="A259" s="20"/>
      <c r="B259" s="21"/>
      <c r="C259" s="21"/>
      <c r="D259" s="21"/>
      <c r="E259" s="21"/>
      <c r="F259" s="21"/>
      <c r="G259" s="21"/>
      <c r="H259" s="21"/>
      <c r="I259" s="21"/>
      <c r="J259" s="134"/>
      <c r="K259" s="134"/>
      <c r="L259" s="134"/>
      <c r="M259" s="135"/>
    </row>
    <row r="260" spans="1:13" x14ac:dyDescent="0.25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2"/>
    </row>
    <row r="261" spans="1:13" x14ac:dyDescent="0.25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2"/>
    </row>
    <row r="262" spans="1:13" x14ac:dyDescent="0.25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2"/>
    </row>
    <row r="263" spans="1:13" x14ac:dyDescent="0.25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2"/>
    </row>
    <row r="264" spans="1:13" ht="15.75" thickBot="1" x14ac:dyDescent="0.3">
      <c r="A264" s="27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9"/>
    </row>
  </sheetData>
  <mergeCells count="38">
    <mergeCell ref="J209:M213"/>
    <mergeCell ref="J223:M227"/>
    <mergeCell ref="J239:M243"/>
    <mergeCell ref="J255:M259"/>
    <mergeCell ref="J196:M200"/>
    <mergeCell ref="J181:M185"/>
    <mergeCell ref="J75:M79"/>
    <mergeCell ref="J21:M25"/>
    <mergeCell ref="J119:M123"/>
    <mergeCell ref="J34:M38"/>
    <mergeCell ref="J103:M107"/>
    <mergeCell ref="J133:M137"/>
    <mergeCell ref="J148:M152"/>
    <mergeCell ref="J162:M166"/>
    <mergeCell ref="J86:M97"/>
    <mergeCell ref="A133:B133"/>
    <mergeCell ref="A61:B61"/>
    <mergeCell ref="A74:B74"/>
    <mergeCell ref="A89:B89"/>
    <mergeCell ref="A103:B103"/>
    <mergeCell ref="A238:B238"/>
    <mergeCell ref="A253:B253"/>
    <mergeCell ref="A148:B148"/>
    <mergeCell ref="A164:B164"/>
    <mergeCell ref="A179:B179"/>
    <mergeCell ref="A194:B194"/>
    <mergeCell ref="A208:B208"/>
    <mergeCell ref="A222:B222"/>
    <mergeCell ref="A2:M2"/>
    <mergeCell ref="A118:B118"/>
    <mergeCell ref="A7:B7"/>
    <mergeCell ref="A20:B20"/>
    <mergeCell ref="A33:B33"/>
    <mergeCell ref="A47:B47"/>
    <mergeCell ref="A88:B88"/>
    <mergeCell ref="J7:M12"/>
    <mergeCell ref="J48:M52"/>
    <mergeCell ref="J61:M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Perfil Sociodemografico</vt:lpstr>
      <vt:lpstr>GRAFICOS </vt:lpstr>
      <vt:lpstr>'Perfil Sociodemografico'!Área_de_impresión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José Navarro Sabayé</dc:creator>
  <cp:lastModifiedBy>Marcela Muñoz</cp:lastModifiedBy>
  <cp:lastPrinted>2018-12-13T16:35:10Z</cp:lastPrinted>
  <dcterms:created xsi:type="dcterms:W3CDTF">2018-10-04T16:47:02Z</dcterms:created>
  <dcterms:modified xsi:type="dcterms:W3CDTF">2019-07-26T15:39:46Z</dcterms:modified>
</cp:coreProperties>
</file>