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sinan\Downloads\"/>
    </mc:Choice>
  </mc:AlternateContent>
  <xr:revisionPtr revIDLastSave="0" documentId="13_ncr:1_{E3C1C1FF-2793-4363-81C5-A0D6BD968C93}" xr6:coauthVersionLast="47" xr6:coauthVersionMax="47" xr10:uidLastSave="{00000000-0000-0000-0000-000000000000}"/>
  <bookViews>
    <workbookView xWindow="390" yWindow="390" windowWidth="18000" windowHeight="11970" xr2:uid="{00000000-000D-0000-FFFF-FFFF00000000}"/>
  </bookViews>
  <sheets>
    <sheet name="Hoja1" sheetId="1" r:id="rId1"/>
  </sheets>
  <calcPr calcId="181029"/>
</workbook>
</file>

<file path=xl/calcChain.xml><?xml version="1.0" encoding="utf-8"?>
<calcChain xmlns="http://schemas.openxmlformats.org/spreadsheetml/2006/main">
  <c r="I3" i="1" l="1"/>
  <c r="I2" i="1"/>
  <c r="H2" i="1"/>
  <c r="A3" i="1" l="1"/>
  <c r="A4" i="1" l="1"/>
  <c r="A5" i="1" s="1"/>
  <c r="E2" i="1"/>
  <c r="C2" i="1"/>
  <c r="B3" i="1" s="1"/>
  <c r="C3" i="1" s="1"/>
  <c r="A7" i="1" l="1"/>
  <c r="A6" i="1"/>
  <c r="B4" i="1"/>
  <c r="F2" i="1"/>
  <c r="D3" i="1" s="1"/>
  <c r="J2" i="1"/>
  <c r="K2" i="1" s="1"/>
  <c r="E3" i="1" l="1"/>
  <c r="C4" i="1"/>
  <c r="B5" i="1" s="1"/>
  <c r="C5" i="1" s="1"/>
  <c r="G3" i="1"/>
  <c r="H3" i="1" s="1"/>
  <c r="B6" i="1" l="1"/>
  <c r="F3" i="1"/>
  <c r="D4" i="1" s="1"/>
  <c r="E4" i="1" l="1"/>
  <c r="F4" i="1" s="1"/>
  <c r="B7" i="1"/>
  <c r="J3" i="1"/>
  <c r="K3" i="1" s="1"/>
  <c r="C6" i="1"/>
  <c r="D5" i="1" l="1"/>
  <c r="E5" i="1" s="1"/>
  <c r="F5" i="1" s="1"/>
  <c r="C7" i="1"/>
  <c r="G4" i="1"/>
  <c r="H4" i="1" l="1"/>
  <c r="I4" i="1" s="1"/>
  <c r="J4" i="1" s="1"/>
  <c r="K4" i="1" s="1"/>
  <c r="D6" i="1"/>
  <c r="E6" i="1" l="1"/>
  <c r="F6" i="1" s="1"/>
  <c r="G5" i="1"/>
  <c r="H5" i="1" l="1"/>
  <c r="I5" i="1"/>
  <c r="D7" i="1"/>
  <c r="E7" i="1" l="1"/>
  <c r="F7" i="1" s="1"/>
  <c r="J5" i="1"/>
  <c r="K5" i="1" s="1"/>
  <c r="G6" i="1" l="1"/>
  <c r="H6" i="1" l="1"/>
  <c r="I6" i="1"/>
  <c r="J6" i="1" s="1"/>
  <c r="K6" i="1" s="1"/>
  <c r="G7" i="1" l="1"/>
  <c r="H7" i="1" l="1"/>
  <c r="I7" i="1"/>
  <c r="J7" i="1" s="1"/>
  <c r="K7" i="1" s="1"/>
</calcChain>
</file>

<file path=xl/sharedStrings.xml><?xml version="1.0" encoding="utf-8"?>
<sst xmlns="http://schemas.openxmlformats.org/spreadsheetml/2006/main" count="15" uniqueCount="15">
  <si>
    <t>t</t>
  </si>
  <si>
    <t>T</t>
  </si>
  <si>
    <t>f(t,T)</t>
  </si>
  <si>
    <t>Heun (T)</t>
  </si>
  <si>
    <t>k1</t>
  </si>
  <si>
    <t>k2</t>
  </si>
  <si>
    <t>RK4</t>
  </si>
  <si>
    <t>K1</t>
  </si>
  <si>
    <t>K2</t>
  </si>
  <si>
    <t>K3</t>
  </si>
  <si>
    <t>K4</t>
  </si>
  <si>
    <t>H=</t>
  </si>
  <si>
    <t>K=</t>
  </si>
  <si>
    <t>T(amb)=</t>
  </si>
  <si>
    <t>T(final)=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</si>
</sst>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name val="Calibri"/>
      <scheme val="minor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A8D08D"/>
        <bgColor rgb="FFA8D08D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rgb="FF93C47D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0" fillId="4" borderId="0" xfId="0" applyFill="1"/>
    <xf numFmtId="0" fontId="3" fillId="5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9</xdr:row>
      <xdr:rowOff>161925</xdr:rowOff>
    </xdr:from>
    <xdr:to>
      <xdr:col>14</xdr:col>
      <xdr:colOff>447934</xdr:colOff>
      <xdr:row>12</xdr:row>
      <xdr:rowOff>114373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5C1025-3256-45A5-89B3-4C0F622A3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91550" y="1876425"/>
          <a:ext cx="1857634" cy="523948"/>
        </a:xfrm>
        <a:prstGeom prst="rect">
          <a:avLst/>
        </a:prstGeom>
      </xdr:spPr>
    </xdr:pic>
    <xdr:clientData/>
  </xdr:twoCellAnchor>
  <xdr:twoCellAnchor editAs="oneCell">
    <xdr:from>
      <xdr:col>12</xdr:col>
      <xdr:colOff>95250</xdr:colOff>
      <xdr:row>13</xdr:row>
      <xdr:rowOff>9525</xdr:rowOff>
    </xdr:from>
    <xdr:to>
      <xdr:col>18</xdr:col>
      <xdr:colOff>235980</xdr:colOff>
      <xdr:row>16</xdr:row>
      <xdr:rowOff>112102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E639197-8C86-44E9-A07D-16D62E9CDF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67750" y="2486025"/>
          <a:ext cx="5417580" cy="674077"/>
        </a:xfrm>
        <a:prstGeom prst="rect">
          <a:avLst/>
        </a:prstGeom>
      </xdr:spPr>
    </xdr:pic>
    <xdr:clientData/>
  </xdr:twoCellAnchor>
  <xdr:twoCellAnchor editAs="oneCell">
    <xdr:from>
      <xdr:col>12</xdr:col>
      <xdr:colOff>180975</xdr:colOff>
      <xdr:row>17</xdr:row>
      <xdr:rowOff>66675</xdr:rowOff>
    </xdr:from>
    <xdr:to>
      <xdr:col>16</xdr:col>
      <xdr:colOff>600601</xdr:colOff>
      <xdr:row>35</xdr:row>
      <xdr:rowOff>133857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E3C8A5D-8CF4-4BF7-944D-FD84AD310D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53475" y="3305175"/>
          <a:ext cx="3772426" cy="3629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J11" sqref="J11"/>
    </sheetView>
  </sheetViews>
  <sheetFormatPr baseColWidth="10" defaultColWidth="14.42578125" defaultRowHeight="15" customHeight="1"/>
  <cols>
    <col min="1" max="14" width="10.71093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4">
      <c r="A2" s="3">
        <v>0</v>
      </c>
      <c r="B2" s="3">
        <v>90</v>
      </c>
      <c r="C2" s="3">
        <f>-N6*(B2-N7)</f>
        <v>-4.5500000000000007</v>
      </c>
      <c r="D2" s="3">
        <v>90</v>
      </c>
      <c r="E2" s="3">
        <f>-0.07*(D2-N7)</f>
        <v>-4.5500000000000007</v>
      </c>
      <c r="F2" s="3">
        <f t="shared" ref="F2:F14" si="0">-0.07*(D2+2*E2-25)</f>
        <v>-3.9130000000000007</v>
      </c>
      <c r="G2" s="3">
        <v>90</v>
      </c>
      <c r="H2" s="3">
        <f>-$N$6 * (G2 - $N$7)</f>
        <v>-4.5500000000000007</v>
      </c>
      <c r="I2" s="3">
        <f>-$N$6 * (G2 + H2 * 2 / 2 - $N$7)</f>
        <v>-4.2315000000000005</v>
      </c>
      <c r="J2" s="3">
        <f t="shared" ref="J2:J7" si="1">-0.07 * (G2 + I2 * 2 / 2 - 25)</f>
        <v>-4.2537950000000002</v>
      </c>
      <c r="K2" s="3">
        <f t="shared" ref="K2:K7" si="2">-0.07 * (G2 + J2 * 2 - 25)</f>
        <v>-3.9544687000000009</v>
      </c>
    </row>
    <row r="3" spans="1:14">
      <c r="A3" s="3">
        <f>A2+N5</f>
        <v>2</v>
      </c>
      <c r="B3" s="3">
        <f>B2+C2*N5</f>
        <v>80.900000000000006</v>
      </c>
      <c r="C3" s="3">
        <f>-N6*(B3-N7)</f>
        <v>-3.9130000000000007</v>
      </c>
      <c r="D3" s="3">
        <f>D2 + 2 * (E2 + F2) / 2</f>
        <v>81.537000000000006</v>
      </c>
      <c r="E3" s="3">
        <f>-0.07*(D3-N7)</f>
        <v>-3.9575900000000006</v>
      </c>
      <c r="F3" s="3">
        <f t="shared" si="0"/>
        <v>-3.4035274000000002</v>
      </c>
      <c r="G3" s="3">
        <f t="shared" ref="G3:G6" si="3">G2 + 2 * (H2 + 2 * I2 + 2 * J2 + K2) / 6</f>
        <v>81.50831376666666</v>
      </c>
      <c r="H3" s="3">
        <f>-$N$6 * (G3 - $N$7)</f>
        <v>-3.9555819636666665</v>
      </c>
      <c r="I3" s="3">
        <f t="shared" ref="I3:I7" si="4">-$N$6 * (G3 + H3 * 2 / 2 - $N$7)</f>
        <v>-3.6786912262100002</v>
      </c>
      <c r="J3" s="3">
        <f t="shared" si="1"/>
        <v>-3.6980735778319662</v>
      </c>
      <c r="K3" s="3">
        <f t="shared" si="2"/>
        <v>-3.4378516627701909</v>
      </c>
    </row>
    <row r="4" spans="1:14">
      <c r="A4" s="3">
        <f>A3+N5</f>
        <v>4</v>
      </c>
      <c r="B4" s="3">
        <f>B3+C3*N5</f>
        <v>73.073999999999998</v>
      </c>
      <c r="C4" s="3">
        <f>-N6*(B4-N7)</f>
        <v>-3.3651800000000001</v>
      </c>
      <c r="D4" s="3">
        <f t="shared" ref="D3:D66" si="5">D3 + 2 * (E3 + F3) / 2</f>
        <v>74.175882600000008</v>
      </c>
      <c r="E4" s="3">
        <f>-0.07*(D4-N7)</f>
        <v>-3.4423117820000009</v>
      </c>
      <c r="F4" s="3">
        <f t="shared" si="0"/>
        <v>-2.9603881325200012</v>
      </c>
      <c r="G4" s="3">
        <f t="shared" si="3"/>
        <v>74.125992688493056</v>
      </c>
      <c r="H4" s="3">
        <f t="shared" ref="H3:H7" si="6">-$N$6 * (G4 - $N$7)</f>
        <v>-3.4388194881945142</v>
      </c>
      <c r="I4" s="3">
        <f t="shared" si="4"/>
        <v>-3.1981021240208984</v>
      </c>
      <c r="J4" s="3">
        <f t="shared" si="1"/>
        <v>-3.2149523395130517</v>
      </c>
      <c r="K4" s="3">
        <f t="shared" si="2"/>
        <v>-2.9887261606626865</v>
      </c>
    </row>
    <row r="5" spans="1:14">
      <c r="A5" s="3">
        <f>A4+N5</f>
        <v>6</v>
      </c>
      <c r="B5" s="3">
        <f>B4+C4*N5</f>
        <v>66.343639999999994</v>
      </c>
      <c r="C5" s="3">
        <f>-N6*(B5-N7)</f>
        <v>-2.8940547999999997</v>
      </c>
      <c r="D5" s="3">
        <f>D4 + 2 * (E4 + F4) / 2</f>
        <v>67.773182685480009</v>
      </c>
      <c r="E5" s="3">
        <f>-0.07*(D5-N7)</f>
        <v>-2.994122787983601</v>
      </c>
      <c r="F5" s="3">
        <f t="shared" si="0"/>
        <v>-2.5749455976658968</v>
      </c>
      <c r="G5" s="3">
        <f t="shared" si="3"/>
        <v>67.708107829851357</v>
      </c>
      <c r="H5" s="3">
        <f t="shared" si="6"/>
        <v>-2.9895675480895951</v>
      </c>
      <c r="I5" s="3">
        <f t="shared" si="4"/>
        <v>-2.7802978197233235</v>
      </c>
      <c r="J5" s="3">
        <f t="shared" si="1"/>
        <v>-2.7949467007089623</v>
      </c>
      <c r="K5" s="3">
        <f t="shared" si="2"/>
        <v>-2.5982750099903407</v>
      </c>
      <c r="M5" s="2" t="s">
        <v>11</v>
      </c>
      <c r="N5" s="5">
        <v>2</v>
      </c>
    </row>
    <row r="6" spans="1:14">
      <c r="A6" s="3">
        <f>A5+N5</f>
        <v>8</v>
      </c>
      <c r="B6" s="3">
        <f>B5+C5*N5</f>
        <v>60.555530399999995</v>
      </c>
      <c r="C6" s="3">
        <f>-N6*(B6-N7)</f>
        <v>-2.488887128</v>
      </c>
      <c r="D6" s="3">
        <f>D5 + 2 * (E5 + F5) / 2</f>
        <v>62.204114299830508</v>
      </c>
      <c r="E6" s="3">
        <f>-0.07*(D6-N7)</f>
        <v>-2.6042880009881357</v>
      </c>
      <c r="F6" s="3">
        <f>-0.07*(D6+2*E6-$N$7)</f>
        <v>-2.239687680849797</v>
      </c>
      <c r="G6" s="3">
        <f t="shared" si="3"/>
        <v>62.128663963536525</v>
      </c>
      <c r="H6" s="3">
        <f t="shared" si="6"/>
        <v>-2.5990064774475572</v>
      </c>
      <c r="I6" s="3">
        <f t="shared" si="4"/>
        <v>-2.4170760240262279</v>
      </c>
      <c r="J6" s="3">
        <f t="shared" si="1"/>
        <v>-2.4298111557657207</v>
      </c>
      <c r="K6" s="3">
        <f t="shared" si="2"/>
        <v>-2.2588329156403564</v>
      </c>
      <c r="M6" s="2" t="s">
        <v>12</v>
      </c>
      <c r="N6">
        <v>7.0000000000000007E-2</v>
      </c>
    </row>
    <row r="7" spans="1:14">
      <c r="A7" s="3">
        <f>A6+N5</f>
        <v>10</v>
      </c>
      <c r="B7" s="4">
        <f>B6+C6*$N$5</f>
        <v>55.577756143999991</v>
      </c>
      <c r="C7" s="3">
        <f>-N6*(B7-N7)</f>
        <v>-2.1404429300799994</v>
      </c>
      <c r="D7" s="4">
        <f>D6 + 2 * (E6 + F6) / 2</f>
        <v>57.360138617992575</v>
      </c>
      <c r="E7" s="3">
        <f>-0.07*(D7-$N$7)</f>
        <v>-2.2652097032594805</v>
      </c>
      <c r="F7" s="3">
        <f>-0.07*(D7+2*E7-$N$7)</f>
        <v>-1.9480803448031534</v>
      </c>
      <c r="G7" s="4">
        <f>G6 + N5 * (H6 + 2 * I6 + 2 * J6 + K6) / 6</f>
        <v>57.278126045979256</v>
      </c>
      <c r="H7" s="3">
        <f t="shared" si="6"/>
        <v>-2.259468823218548</v>
      </c>
      <c r="I7" s="3">
        <f t="shared" si="4"/>
        <v>-2.10130600559325</v>
      </c>
      <c r="J7" s="3">
        <f t="shared" si="1"/>
        <v>-2.1123774028270206</v>
      </c>
      <c r="K7" s="3">
        <f t="shared" si="2"/>
        <v>-1.9637359868227651</v>
      </c>
      <c r="M7" s="2" t="s">
        <v>13</v>
      </c>
      <c r="N7">
        <v>25</v>
      </c>
    </row>
    <row r="8" spans="1:14">
      <c r="M8" s="2" t="s">
        <v>14</v>
      </c>
      <c r="N8">
        <v>10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 RAMOZA</dc:creator>
  <cp:lastModifiedBy>JD RAMOZA</cp:lastModifiedBy>
  <dcterms:created xsi:type="dcterms:W3CDTF">2024-11-26T12:59:43Z</dcterms:created>
  <dcterms:modified xsi:type="dcterms:W3CDTF">2024-11-28T06:49:15Z</dcterms:modified>
</cp:coreProperties>
</file>