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\"/>
    </mc:Choice>
  </mc:AlternateContent>
  <xr:revisionPtr revIDLastSave="0" documentId="13_ncr:1_{FB2DBBBE-8B4F-4076-A88B-EDF9BEFA3B6B}" xr6:coauthVersionLast="47" xr6:coauthVersionMax="47" xr10:uidLastSave="{00000000-0000-0000-0000-000000000000}"/>
  <bookViews>
    <workbookView xWindow="-108" yWindow="-108" windowWidth="30936" windowHeight="16896" xr2:uid="{B2CD1D57-2FA9-44CC-92D2-081A924D894D}"/>
  </bookViews>
  <sheets>
    <sheet name="Sheet1" sheetId="1" r:id="rId1"/>
    <sheet name="Look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4" i="1"/>
  <c r="J10" i="1"/>
  <c r="J11" i="1"/>
  <c r="J12" i="1"/>
  <c r="J13" i="1"/>
  <c r="J14" i="1"/>
  <c r="J15" i="1"/>
  <c r="J16" i="1"/>
  <c r="G11" i="1"/>
  <c r="G12" i="1"/>
  <c r="G13" i="1"/>
  <c r="G14" i="1"/>
  <c r="G15" i="1"/>
  <c r="G16" i="1"/>
  <c r="E15" i="1"/>
  <c r="F15" i="1"/>
  <c r="R15" i="1" s="1"/>
  <c r="I15" i="1"/>
  <c r="P15" i="1" s="1"/>
  <c r="L15" i="1"/>
  <c r="N15" i="1"/>
  <c r="E16" i="1"/>
  <c r="F16" i="1"/>
  <c r="I16" i="1"/>
  <c r="L16" i="1"/>
  <c r="N16" i="1"/>
  <c r="P16" i="1"/>
  <c r="R16" i="1"/>
  <c r="J9" i="1"/>
  <c r="J8" i="1"/>
  <c r="J7" i="1"/>
  <c r="J6" i="1"/>
  <c r="J5" i="1"/>
  <c r="J4" i="1"/>
  <c r="G5" i="1"/>
  <c r="G6" i="1"/>
  <c r="G7" i="1"/>
  <c r="G8" i="1"/>
  <c r="G9" i="1"/>
  <c r="G10" i="1"/>
  <c r="G4" i="1"/>
  <c r="L5" i="1"/>
  <c r="L6" i="1"/>
  <c r="L7" i="1"/>
  <c r="L8" i="1"/>
  <c r="L9" i="1"/>
  <c r="L10" i="1"/>
  <c r="L11" i="1"/>
  <c r="L12" i="1"/>
  <c r="L13" i="1"/>
  <c r="L14" i="1"/>
  <c r="L4" i="1"/>
  <c r="E11" i="1"/>
  <c r="F11" i="1"/>
  <c r="R11" i="1" s="1"/>
  <c r="I11" i="1"/>
  <c r="P11" i="1" s="1"/>
  <c r="N11" i="1"/>
  <c r="E12" i="1"/>
  <c r="F12" i="1"/>
  <c r="R12" i="1" s="1"/>
  <c r="I12" i="1"/>
  <c r="P12" i="1" s="1"/>
  <c r="N12" i="1"/>
  <c r="E13" i="1"/>
  <c r="F13" i="1"/>
  <c r="R13" i="1" s="1"/>
  <c r="I13" i="1"/>
  <c r="P13" i="1" s="1"/>
  <c r="N13" i="1"/>
  <c r="E14" i="1"/>
  <c r="F14" i="1"/>
  <c r="R14" i="1" s="1"/>
  <c r="I14" i="1"/>
  <c r="P14" i="1" s="1"/>
  <c r="N14" i="1"/>
  <c r="N5" i="1"/>
  <c r="N6" i="1"/>
  <c r="N7" i="1"/>
  <c r="N8" i="1"/>
  <c r="N9" i="1"/>
  <c r="N10" i="1"/>
  <c r="N4" i="1"/>
  <c r="E5" i="1"/>
  <c r="F5" i="1"/>
  <c r="R5" i="1" s="1"/>
  <c r="I5" i="1"/>
  <c r="P5" i="1" s="1"/>
  <c r="E6" i="1"/>
  <c r="F6" i="1"/>
  <c r="R6" i="1" s="1"/>
  <c r="I6" i="1"/>
  <c r="P6" i="1" s="1"/>
  <c r="E7" i="1"/>
  <c r="F7" i="1"/>
  <c r="R7" i="1" s="1"/>
  <c r="I7" i="1"/>
  <c r="P7" i="1" s="1"/>
  <c r="E8" i="1"/>
  <c r="F8" i="1"/>
  <c r="R8" i="1" s="1"/>
  <c r="I8" i="1"/>
  <c r="P8" i="1" s="1"/>
  <c r="E9" i="1"/>
  <c r="F9" i="1"/>
  <c r="R9" i="1" s="1"/>
  <c r="I9" i="1"/>
  <c r="P9" i="1" s="1"/>
  <c r="E10" i="1"/>
  <c r="F10" i="1"/>
  <c r="R10" i="1" s="1"/>
  <c r="I10" i="1"/>
  <c r="P10" i="1" s="1"/>
  <c r="E4" i="1"/>
  <c r="I4" i="1"/>
  <c r="P4" i="1" s="1"/>
  <c r="F4" i="1"/>
  <c r="R4" i="1" s="1"/>
</calcChain>
</file>

<file path=xl/sharedStrings.xml><?xml version="1.0" encoding="utf-8"?>
<sst xmlns="http://schemas.openxmlformats.org/spreadsheetml/2006/main" count="102" uniqueCount="52">
  <si>
    <t>Number</t>
  </si>
  <si>
    <t>Source</t>
  </si>
  <si>
    <t>Device</t>
  </si>
  <si>
    <t>Connector</t>
  </si>
  <si>
    <t>Destination</t>
  </si>
  <si>
    <t>Cable Type</t>
  </si>
  <si>
    <t>Length</t>
  </si>
  <si>
    <t>V006</t>
  </si>
  <si>
    <t>HDMI</t>
  </si>
  <si>
    <t>LAPTOP</t>
  </si>
  <si>
    <t>V005</t>
  </si>
  <si>
    <t>CAT6A</t>
  </si>
  <si>
    <t>V004</t>
  </si>
  <si>
    <t>U001</t>
  </si>
  <si>
    <t>USB-A-&gt;C</t>
  </si>
  <si>
    <t>V003</t>
  </si>
  <si>
    <t>V002</t>
  </si>
  <si>
    <t>V001</t>
  </si>
  <si>
    <t>Location</t>
  </si>
  <si>
    <t>Table</t>
  </si>
  <si>
    <t>Display</t>
  </si>
  <si>
    <t>Type</t>
  </si>
  <si>
    <t>N004</t>
  </si>
  <si>
    <t>CAMS</t>
  </si>
  <si>
    <t>TO-224</t>
  </si>
  <si>
    <t>N003</t>
  </si>
  <si>
    <t>PC</t>
  </si>
  <si>
    <t>TO-223</t>
  </si>
  <si>
    <t>N002</t>
  </si>
  <si>
    <t>DISP</t>
  </si>
  <si>
    <t>TO-221</t>
  </si>
  <si>
    <t>N001</t>
  </si>
  <si>
    <t>VC</t>
  </si>
  <si>
    <t>TO-222</t>
  </si>
  <si>
    <t>TX</t>
  </si>
  <si>
    <t>RX</t>
  </si>
  <si>
    <t>SW</t>
  </si>
  <si>
    <t>Source 1</t>
  </si>
  <si>
    <t>Source 2</t>
  </si>
  <si>
    <t>Dest 1</t>
  </si>
  <si>
    <t>Dest 2</t>
  </si>
  <si>
    <t>Cable Labels</t>
  </si>
  <si>
    <t>Cat6A</t>
  </si>
  <si>
    <t>RJ45/M</t>
  </si>
  <si>
    <t>HDMI/M</t>
  </si>
  <si>
    <t>Ceiling</t>
  </si>
  <si>
    <t>N007</t>
  </si>
  <si>
    <t>PDU</t>
  </si>
  <si>
    <t>TO-234</t>
  </si>
  <si>
    <t>N006</t>
  </si>
  <si>
    <t>TP</t>
  </si>
  <si>
    <t>TO-225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</si>
</sst>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2ED9BC-2D7D-4242-B0EA-8B4B820A4222}" name="ConnectorLookup" displayName="ConnectorLookup" ref="A1:B3" totalsRowShown="0">
  <autoFilter ref="A1:B3" xr:uid="{882ED9BC-2D7D-4242-B0EA-8B4B820A4222}"/>
  <tableColumns count="2">
    <tableColumn id="1" xr3:uid="{5883E234-2458-4C4B-BAC0-4833F0215B27}" name="Cable Type"/>
    <tableColumn id="2" xr3:uid="{04B6A9EA-70BC-4E7E-A391-541B29E004B8}" name="Connecto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54D5-A2FF-4A0D-BED9-85A62AE24857}">
  <dimension ref="A2:R48"/>
  <sheetViews>
    <sheetView tabSelected="1" workbookViewId="0">
      <selection activeCell="D24" sqref="D24"/>
    </sheetView>
  </sheetViews>
  <sheetFormatPr defaultRowHeight="14.4" x14ac:dyDescent="0.3"/>
  <cols>
    <col min="5" max="5" width="9.44140625" customWidth="1"/>
    <col min="10" max="10" width="9.5546875" bestFit="1" customWidth="1"/>
    <col min="11" max="11" width="9.5546875" customWidth="1"/>
    <col min="12" max="12" width="14" customWidth="1"/>
    <col min="15" max="15" width="13.109375" bestFit="1" customWidth="1"/>
    <col min="17" max="17" width="15.21875" bestFit="1" customWidth="1"/>
    <col min="18" max="18" width="9.5546875" bestFit="1" customWidth="1"/>
  </cols>
  <sheetData>
    <row r="2" spans="1:18" x14ac:dyDescent="0.3">
      <c r="E2" s="1"/>
      <c r="F2" s="2" t="s">
        <v>1</v>
      </c>
      <c r="G2" s="2"/>
      <c r="H2" s="2"/>
      <c r="I2" s="2" t="s">
        <v>4</v>
      </c>
      <c r="J2" s="2"/>
      <c r="K2" s="2"/>
      <c r="L2" s="1"/>
      <c r="M2" s="1"/>
      <c r="N2" s="1"/>
      <c r="O2" s="2" t="s">
        <v>41</v>
      </c>
      <c r="P2" s="2"/>
      <c r="Q2" s="2"/>
      <c r="R2" s="2"/>
    </row>
    <row r="3" spans="1:18" x14ac:dyDescent="0.3">
      <c r="A3" t="s">
        <v>0</v>
      </c>
      <c r="E3" s="1" t="s">
        <v>0</v>
      </c>
      <c r="F3" s="1" t="s">
        <v>2</v>
      </c>
      <c r="G3" s="1" t="s">
        <v>3</v>
      </c>
      <c r="H3" s="1" t="s">
        <v>18</v>
      </c>
      <c r="I3" s="1" t="s">
        <v>2</v>
      </c>
      <c r="J3" s="1" t="s">
        <v>3</v>
      </c>
      <c r="K3" s="1" t="s">
        <v>18</v>
      </c>
      <c r="L3" s="1" t="s">
        <v>5</v>
      </c>
      <c r="M3" s="1" t="s">
        <v>6</v>
      </c>
      <c r="N3" s="1" t="s">
        <v>21</v>
      </c>
      <c r="O3" s="1" t="s">
        <v>37</v>
      </c>
      <c r="P3" s="1" t="s">
        <v>38</v>
      </c>
      <c r="Q3" s="1" t="s">
        <v>39</v>
      </c>
      <c r="R3" s="1" t="s">
        <v>40</v>
      </c>
    </row>
    <row r="4" spans="1:18" x14ac:dyDescent="0.3">
      <c r="A4" t="s">
        <v>46</v>
      </c>
      <c r="B4" t="s">
        <v>11</v>
      </c>
      <c r="C4" t="s">
        <v>47</v>
      </c>
      <c r="D4" t="s">
        <v>48</v>
      </c>
      <c r="E4" s="1" t="str">
        <f>A4</f>
        <v>N007</v>
      </c>
      <c r="F4" s="1" t="str">
        <f>C4</f>
        <v>PDU</v>
      </c>
      <c r="G4" s="1" t="str">
        <f>_xlfn.XLOOKUP($B4,ConnectorLookup[Cable Type],ConnectorLookup[Connector])</f>
        <v>RJ45/M</v>
      </c>
      <c r="H4" s="1" t="s">
        <v>20</v>
      </c>
      <c r="I4" s="1" t="str">
        <f>D4</f>
        <v>TO-234</v>
      </c>
      <c r="J4" s="1" t="str">
        <f>_xlfn.XLOOKUP($B4,ConnectorLookup[Cable Type],ConnectorLookup[Connector])</f>
        <v>RJ45/M</v>
      </c>
      <c r="K4" s="1" t="s">
        <v>20</v>
      </c>
      <c r="L4" s="1" t="str">
        <f>B4</f>
        <v>CAT6A</v>
      </c>
      <c r="M4" s="1"/>
      <c r="N4" s="1" t="str">
        <f>IF(H4=K4,"Local","Field")</f>
        <v>Local</v>
      </c>
      <c r="O4" s="1" t="str">
        <f>_xlfn.UNICHAR(11207)&amp; " "&amp;E4 &amp; " - " &amp; F4</f>
        <v>⯇ N007 - PDU</v>
      </c>
      <c r="P4" s="1" t="str">
        <f>I4&amp;" "&amp;_xlfn.UNICHAR(11208)</f>
        <v>TO-234 ⯈</v>
      </c>
      <c r="Q4" s="1" t="str">
        <f>E4&amp;" - "&amp;I4&amp;_xlfn.UNICHAR(11208)</f>
        <v>N007 - TO-234⯈</v>
      </c>
      <c r="R4" s="1" t="str">
        <f>_xlfn.UNICHAR(11207)&amp; " "&amp;F4</f>
        <v>⯇ PDU</v>
      </c>
    </row>
    <row r="5" spans="1:18" x14ac:dyDescent="0.3">
      <c r="A5" t="s">
        <v>49</v>
      </c>
      <c r="B5" t="s">
        <v>11</v>
      </c>
      <c r="C5" t="s">
        <v>50</v>
      </c>
      <c r="D5" t="s">
        <v>51</v>
      </c>
      <c r="E5" s="1" t="str">
        <f t="shared" ref="E5:E10" si="0">A5</f>
        <v>N006</v>
      </c>
      <c r="F5" s="1" t="str">
        <f t="shared" ref="F5:F10" si="1">C5</f>
        <v>TP</v>
      </c>
      <c r="G5" s="1" t="str">
        <f>_xlfn.XLOOKUP($B5,ConnectorLookup[Cable Type],ConnectorLookup[Connector])</f>
        <v>RJ45/M</v>
      </c>
      <c r="H5" s="1" t="s">
        <v>19</v>
      </c>
      <c r="I5" s="1" t="str">
        <f t="shared" ref="I5:I10" si="2">D5</f>
        <v>TO-225</v>
      </c>
      <c r="J5" s="1" t="str">
        <f>_xlfn.XLOOKUP($B5,ConnectorLookup[Cable Type],ConnectorLookup[Connector])</f>
        <v>RJ45/M</v>
      </c>
      <c r="K5" s="1" t="s">
        <v>20</v>
      </c>
      <c r="L5" s="1" t="str">
        <f t="shared" ref="L5:L14" si="3">B5</f>
        <v>CAT6A</v>
      </c>
      <c r="M5" s="1"/>
      <c r="N5" s="1" t="str">
        <f t="shared" ref="N5:N10" si="4">IF(H5=K5,"Local","Field")</f>
        <v>Field</v>
      </c>
      <c r="O5" s="1" t="str">
        <f t="shared" ref="O5:O16" si="5">_xlfn.UNICHAR(11207)&amp; " "&amp;E5 &amp; " - " &amp; F5</f>
        <v>⯇ N006 - TP</v>
      </c>
      <c r="P5" s="1" t="str">
        <f t="shared" ref="P5:P14" si="6">I5&amp;" "&amp;_xlfn.UNICHAR(11208)</f>
        <v>TO-225 ⯈</v>
      </c>
      <c r="Q5" s="1" t="str">
        <f t="shared" ref="Q5:Q16" si="7">E5&amp;" - "&amp;I5&amp;_xlfn.UNICHAR(11208)</f>
        <v>N006 - TO-225⯈</v>
      </c>
      <c r="R5" s="1" t="str">
        <f t="shared" ref="R5:R14" si="8">_xlfn.UNICHAR(11207)&amp; " "&amp;F5</f>
        <v>⯇ TP</v>
      </c>
    </row>
    <row r="6" spans="1:18" x14ac:dyDescent="0.3">
      <c r="A6" t="s">
        <v>22</v>
      </c>
      <c r="B6" t="s">
        <v>11</v>
      </c>
      <c r="C6" t="s">
        <v>23</v>
      </c>
      <c r="D6" t="s">
        <v>24</v>
      </c>
      <c r="E6" s="1" t="str">
        <f t="shared" si="0"/>
        <v>N004</v>
      </c>
      <c r="F6" s="1" t="str">
        <f t="shared" si="1"/>
        <v>CAMS</v>
      </c>
      <c r="G6" s="1" t="str">
        <f>_xlfn.XLOOKUP($B6,ConnectorLookup[Cable Type],ConnectorLookup[Connector])</f>
        <v>RJ45/M</v>
      </c>
      <c r="H6" s="1" t="s">
        <v>45</v>
      </c>
      <c r="I6" s="1" t="str">
        <f t="shared" si="2"/>
        <v>TO-224</v>
      </c>
      <c r="J6" s="1" t="str">
        <f>_xlfn.XLOOKUP($B6,ConnectorLookup[Cable Type],ConnectorLookup[Connector])</f>
        <v>RJ45/M</v>
      </c>
      <c r="K6" s="1" t="s">
        <v>45</v>
      </c>
      <c r="L6" s="1" t="str">
        <f t="shared" si="3"/>
        <v>CAT6A</v>
      </c>
      <c r="M6" s="1"/>
      <c r="N6" s="1" t="str">
        <f t="shared" si="4"/>
        <v>Local</v>
      </c>
      <c r="O6" s="1" t="str">
        <f t="shared" si="5"/>
        <v>⯇ N004 - CAMS</v>
      </c>
      <c r="P6" s="1" t="str">
        <f t="shared" si="6"/>
        <v>TO-224 ⯈</v>
      </c>
      <c r="Q6" s="1" t="str">
        <f t="shared" si="7"/>
        <v>N004 - TO-224⯈</v>
      </c>
      <c r="R6" s="1" t="str">
        <f t="shared" si="8"/>
        <v>⯇ CAMS</v>
      </c>
    </row>
    <row r="7" spans="1:18" x14ac:dyDescent="0.3">
      <c r="A7" t="s">
        <v>25</v>
      </c>
      <c r="B7" t="s">
        <v>11</v>
      </c>
      <c r="C7" t="s">
        <v>26</v>
      </c>
      <c r="D7" t="s">
        <v>27</v>
      </c>
      <c r="E7" s="1" t="str">
        <f t="shared" si="0"/>
        <v>N003</v>
      </c>
      <c r="F7" s="1" t="str">
        <f t="shared" si="1"/>
        <v>PC</v>
      </c>
      <c r="G7" s="1" t="str">
        <f>_xlfn.XLOOKUP($B7,ConnectorLookup[Cable Type],ConnectorLookup[Connector])</f>
        <v>RJ45/M</v>
      </c>
      <c r="H7" s="1" t="s">
        <v>20</v>
      </c>
      <c r="I7" s="1" t="str">
        <f t="shared" si="2"/>
        <v>TO-223</v>
      </c>
      <c r="J7" s="1" t="str">
        <f>_xlfn.XLOOKUP($B7,ConnectorLookup[Cable Type],ConnectorLookup[Connector])</f>
        <v>RJ45/M</v>
      </c>
      <c r="K7" s="1" t="s">
        <v>20</v>
      </c>
      <c r="L7" s="1" t="str">
        <f t="shared" si="3"/>
        <v>CAT6A</v>
      </c>
      <c r="M7" s="1"/>
      <c r="N7" s="1" t="str">
        <f t="shared" si="4"/>
        <v>Local</v>
      </c>
      <c r="O7" s="1" t="str">
        <f t="shared" si="5"/>
        <v>⯇ N003 - PC</v>
      </c>
      <c r="P7" s="1" t="str">
        <f t="shared" si="6"/>
        <v>TO-223 ⯈</v>
      </c>
      <c r="Q7" s="1" t="str">
        <f t="shared" si="7"/>
        <v>N003 - TO-223⯈</v>
      </c>
      <c r="R7" s="1" t="str">
        <f t="shared" si="8"/>
        <v>⯇ PC</v>
      </c>
    </row>
    <row r="8" spans="1:18" x14ac:dyDescent="0.3">
      <c r="A8" t="s">
        <v>28</v>
      </c>
      <c r="B8" t="s">
        <v>11</v>
      </c>
      <c r="C8" t="s">
        <v>29</v>
      </c>
      <c r="D8" t="s">
        <v>30</v>
      </c>
      <c r="E8" s="1" t="str">
        <f t="shared" si="0"/>
        <v>N002</v>
      </c>
      <c r="F8" s="1" t="str">
        <f t="shared" si="1"/>
        <v>DISP</v>
      </c>
      <c r="G8" s="1" t="str">
        <f>_xlfn.XLOOKUP($B8,ConnectorLookup[Cable Type],ConnectorLookup[Connector])</f>
        <v>RJ45/M</v>
      </c>
      <c r="H8" s="1" t="s">
        <v>20</v>
      </c>
      <c r="I8" s="1" t="str">
        <f t="shared" si="2"/>
        <v>TO-221</v>
      </c>
      <c r="J8" s="1" t="str">
        <f>_xlfn.XLOOKUP($B8,ConnectorLookup[Cable Type],ConnectorLookup[Connector])</f>
        <v>RJ45/M</v>
      </c>
      <c r="K8" s="1" t="s">
        <v>20</v>
      </c>
      <c r="L8" s="1" t="str">
        <f t="shared" si="3"/>
        <v>CAT6A</v>
      </c>
      <c r="M8" s="1"/>
      <c r="N8" s="1" t="str">
        <f t="shared" si="4"/>
        <v>Local</v>
      </c>
      <c r="O8" s="1" t="str">
        <f t="shared" si="5"/>
        <v>⯇ N002 - DISP</v>
      </c>
      <c r="P8" s="1" t="str">
        <f t="shared" si="6"/>
        <v>TO-221 ⯈</v>
      </c>
      <c r="Q8" s="1" t="str">
        <f t="shared" si="7"/>
        <v>N002 - TO-221⯈</v>
      </c>
      <c r="R8" s="1" t="str">
        <f t="shared" si="8"/>
        <v>⯇ DISP</v>
      </c>
    </row>
    <row r="9" spans="1:18" x14ac:dyDescent="0.3">
      <c r="A9" t="s">
        <v>31</v>
      </c>
      <c r="B9" t="s">
        <v>11</v>
      </c>
      <c r="C9" t="s">
        <v>32</v>
      </c>
      <c r="D9" t="s">
        <v>33</v>
      </c>
      <c r="E9" s="1" t="str">
        <f t="shared" si="0"/>
        <v>N001</v>
      </c>
      <c r="F9" s="1" t="str">
        <f t="shared" si="1"/>
        <v>VC</v>
      </c>
      <c r="G9" s="1" t="str">
        <f>_xlfn.XLOOKUP($B9,ConnectorLookup[Cable Type],ConnectorLookup[Connector])</f>
        <v>RJ45/M</v>
      </c>
      <c r="H9" s="1" t="s">
        <v>20</v>
      </c>
      <c r="I9" s="1" t="str">
        <f t="shared" si="2"/>
        <v>TO-222</v>
      </c>
      <c r="J9" s="1" t="str">
        <f>_xlfn.XLOOKUP($B9,ConnectorLookup[Cable Type],ConnectorLookup[Connector])</f>
        <v>RJ45/M</v>
      </c>
      <c r="K9" s="1" t="s">
        <v>20</v>
      </c>
      <c r="L9" s="1" t="str">
        <f t="shared" si="3"/>
        <v>CAT6A</v>
      </c>
      <c r="M9" s="1"/>
      <c r="N9" s="1" t="str">
        <f t="shared" si="4"/>
        <v>Local</v>
      </c>
      <c r="O9" s="1" t="str">
        <f t="shared" si="5"/>
        <v>⯇ N001 - VC</v>
      </c>
      <c r="P9" s="1" t="str">
        <f t="shared" si="6"/>
        <v>TO-222 ⯈</v>
      </c>
      <c r="Q9" s="1" t="str">
        <f t="shared" si="7"/>
        <v>N001 - TO-222⯈</v>
      </c>
      <c r="R9" s="1" t="str">
        <f t="shared" si="8"/>
        <v>⯇ VC</v>
      </c>
    </row>
    <row r="10" spans="1:18" x14ac:dyDescent="0.3">
      <c r="A10" t="s">
        <v>7</v>
      </c>
      <c r="B10" t="s">
        <v>8</v>
      </c>
      <c r="C10" t="s">
        <v>9</v>
      </c>
      <c r="D10" t="s">
        <v>34</v>
      </c>
      <c r="E10" s="1" t="str">
        <f t="shared" si="0"/>
        <v>V006</v>
      </c>
      <c r="F10" s="1" t="str">
        <f t="shared" si="1"/>
        <v>LAPTOP</v>
      </c>
      <c r="G10" s="1" t="str">
        <f>_xlfn.XLOOKUP($B10,ConnectorLookup[Cable Type],ConnectorLookup[Connector])</f>
        <v>HDMI/M</v>
      </c>
      <c r="H10" s="1" t="s">
        <v>19</v>
      </c>
      <c r="I10" s="1" t="str">
        <f t="shared" si="2"/>
        <v>TX</v>
      </c>
      <c r="J10" s="1" t="str">
        <f>_xlfn.XLOOKUP($B10,ConnectorLookup[Cable Type],ConnectorLookup[Connector])</f>
        <v>HDMI/M</v>
      </c>
      <c r="K10" s="1" t="s">
        <v>19</v>
      </c>
      <c r="L10" s="1" t="str">
        <f t="shared" si="3"/>
        <v>HDMI</v>
      </c>
      <c r="M10" s="1"/>
      <c r="N10" s="1" t="str">
        <f t="shared" si="4"/>
        <v>Local</v>
      </c>
      <c r="O10" s="1" t="str">
        <f t="shared" si="5"/>
        <v>⯇ V006 - LAPTOP</v>
      </c>
      <c r="P10" s="1" t="str">
        <f t="shared" si="6"/>
        <v>TX ⯈</v>
      </c>
      <c r="Q10" s="1" t="str">
        <f t="shared" si="7"/>
        <v>V006 - TX⯈</v>
      </c>
      <c r="R10" s="1" t="str">
        <f t="shared" si="8"/>
        <v>⯇ LAPTOP</v>
      </c>
    </row>
    <row r="11" spans="1:18" x14ac:dyDescent="0.3">
      <c r="A11" t="s">
        <v>10</v>
      </c>
      <c r="B11" t="s">
        <v>11</v>
      </c>
      <c r="C11" t="s">
        <v>34</v>
      </c>
      <c r="D11" t="s">
        <v>35</v>
      </c>
      <c r="E11" s="1" t="str">
        <f t="shared" ref="E11:E14" si="9">A11</f>
        <v>V005</v>
      </c>
      <c r="F11" s="1" t="str">
        <f t="shared" ref="F11:F14" si="10">C11</f>
        <v>TX</v>
      </c>
      <c r="G11" s="1" t="str">
        <f>_xlfn.XLOOKUP($B11,ConnectorLookup[Cable Type],ConnectorLookup[Connector])</f>
        <v>RJ45/M</v>
      </c>
      <c r="H11" s="1" t="s">
        <v>19</v>
      </c>
      <c r="I11" s="1" t="str">
        <f t="shared" ref="I11:I14" si="11">D11</f>
        <v>RX</v>
      </c>
      <c r="J11" s="1" t="str">
        <f>_xlfn.XLOOKUP($B11,ConnectorLookup[Cable Type],ConnectorLookup[Connector])</f>
        <v>RJ45/M</v>
      </c>
      <c r="K11" s="1" t="s">
        <v>20</v>
      </c>
      <c r="L11" s="1" t="str">
        <f t="shared" si="3"/>
        <v>CAT6A</v>
      </c>
      <c r="M11" s="1"/>
      <c r="N11" s="1" t="str">
        <f t="shared" ref="N11:N14" si="12">IF(H11=K11,"Local","Field")</f>
        <v>Field</v>
      </c>
      <c r="O11" s="1" t="str">
        <f t="shared" si="5"/>
        <v>⯇ V005 - TX</v>
      </c>
      <c r="P11" s="1" t="str">
        <f t="shared" si="6"/>
        <v>RX ⯈</v>
      </c>
      <c r="Q11" s="1" t="str">
        <f t="shared" si="7"/>
        <v>V005 - RX⯈</v>
      </c>
      <c r="R11" s="1" t="str">
        <f t="shared" si="8"/>
        <v>⯇ TX</v>
      </c>
    </row>
    <row r="12" spans="1:18" x14ac:dyDescent="0.3">
      <c r="A12" t="s">
        <v>12</v>
      </c>
      <c r="B12" t="s">
        <v>8</v>
      </c>
      <c r="C12" t="s">
        <v>35</v>
      </c>
      <c r="D12" t="s">
        <v>36</v>
      </c>
      <c r="E12" s="1" t="str">
        <f t="shared" si="9"/>
        <v>V004</v>
      </c>
      <c r="F12" s="1" t="str">
        <f t="shared" si="10"/>
        <v>RX</v>
      </c>
      <c r="G12" s="1" t="str">
        <f>_xlfn.XLOOKUP($B12,ConnectorLookup[Cable Type],ConnectorLookup[Connector])</f>
        <v>HDMI/M</v>
      </c>
      <c r="H12" s="1" t="s">
        <v>20</v>
      </c>
      <c r="I12" s="1" t="str">
        <f t="shared" si="11"/>
        <v>SW</v>
      </c>
      <c r="J12" s="1" t="str">
        <f>_xlfn.XLOOKUP($B12,ConnectorLookup[Cable Type],ConnectorLookup[Connector])</f>
        <v>HDMI/M</v>
      </c>
      <c r="K12" s="1" t="s">
        <v>20</v>
      </c>
      <c r="L12" s="1" t="str">
        <f t="shared" si="3"/>
        <v>HDMI</v>
      </c>
      <c r="M12" s="1"/>
      <c r="N12" s="1" t="str">
        <f t="shared" si="12"/>
        <v>Local</v>
      </c>
      <c r="O12" s="1" t="str">
        <f t="shared" si="5"/>
        <v>⯇ V004 - RX</v>
      </c>
      <c r="P12" s="1" t="str">
        <f t="shared" si="6"/>
        <v>SW ⯈</v>
      </c>
      <c r="Q12" s="1" t="str">
        <f t="shared" si="7"/>
        <v>V004 - SW⯈</v>
      </c>
      <c r="R12" s="1" t="str">
        <f t="shared" si="8"/>
        <v>⯇ RX</v>
      </c>
    </row>
    <row r="13" spans="1:18" x14ac:dyDescent="0.3">
      <c r="A13" t="s">
        <v>13</v>
      </c>
      <c r="B13" t="s">
        <v>14</v>
      </c>
      <c r="C13" t="s">
        <v>26</v>
      </c>
      <c r="D13" t="s">
        <v>32</v>
      </c>
      <c r="E13" s="1" t="str">
        <f t="shared" si="9"/>
        <v>U001</v>
      </c>
      <c r="F13" s="1" t="str">
        <f t="shared" si="10"/>
        <v>PC</v>
      </c>
      <c r="G13" s="1" t="e">
        <f>_xlfn.XLOOKUP($B13,ConnectorLookup[Cable Type],ConnectorLookup[Connector])</f>
        <v>#N/A</v>
      </c>
      <c r="H13" s="1" t="s">
        <v>20</v>
      </c>
      <c r="I13" s="1" t="str">
        <f t="shared" si="11"/>
        <v>VC</v>
      </c>
      <c r="J13" s="1" t="e">
        <f>_xlfn.XLOOKUP($B13,ConnectorLookup[Cable Type],ConnectorLookup[Connector])</f>
        <v>#N/A</v>
      </c>
      <c r="K13" s="1" t="s">
        <v>20</v>
      </c>
      <c r="L13" s="1" t="str">
        <f t="shared" si="3"/>
        <v>USB-A-&gt;C</v>
      </c>
      <c r="M13" s="1"/>
      <c r="N13" s="1" t="str">
        <f t="shared" si="12"/>
        <v>Local</v>
      </c>
      <c r="O13" s="1" t="str">
        <f t="shared" si="5"/>
        <v>⯇ U001 - PC</v>
      </c>
      <c r="P13" s="1" t="str">
        <f t="shared" si="6"/>
        <v>VC ⯈</v>
      </c>
      <c r="Q13" s="1" t="str">
        <f t="shared" si="7"/>
        <v>U001 - VC⯈</v>
      </c>
      <c r="R13" s="1" t="str">
        <f t="shared" si="8"/>
        <v>⯇ PC</v>
      </c>
    </row>
    <row r="14" spans="1:18" x14ac:dyDescent="0.3">
      <c r="A14" t="s">
        <v>15</v>
      </c>
      <c r="B14" t="s">
        <v>8</v>
      </c>
      <c r="C14" t="s">
        <v>26</v>
      </c>
      <c r="D14" t="s">
        <v>36</v>
      </c>
      <c r="E14" s="1" t="str">
        <f t="shared" si="9"/>
        <v>V003</v>
      </c>
      <c r="F14" s="1" t="str">
        <f t="shared" si="10"/>
        <v>PC</v>
      </c>
      <c r="G14" s="1" t="str">
        <f>_xlfn.XLOOKUP($B14,ConnectorLookup[Cable Type],ConnectorLookup[Connector])</f>
        <v>HDMI/M</v>
      </c>
      <c r="H14" s="1" t="s">
        <v>20</v>
      </c>
      <c r="I14" s="1" t="str">
        <f t="shared" si="11"/>
        <v>SW</v>
      </c>
      <c r="J14" s="1" t="str">
        <f>_xlfn.XLOOKUP($B14,ConnectorLookup[Cable Type],ConnectorLookup[Connector])</f>
        <v>HDMI/M</v>
      </c>
      <c r="K14" s="1" t="s">
        <v>20</v>
      </c>
      <c r="L14" s="1" t="str">
        <f t="shared" si="3"/>
        <v>HDMI</v>
      </c>
      <c r="M14" s="1"/>
      <c r="N14" s="1" t="str">
        <f t="shared" si="12"/>
        <v>Local</v>
      </c>
      <c r="O14" s="1" t="str">
        <f t="shared" si="5"/>
        <v>⯇ V003 - PC</v>
      </c>
      <c r="P14" s="1" t="str">
        <f t="shared" si="6"/>
        <v>SW ⯈</v>
      </c>
      <c r="Q14" s="1" t="str">
        <f t="shared" si="7"/>
        <v>V003 - SW⯈</v>
      </c>
      <c r="R14" s="1" t="str">
        <f t="shared" si="8"/>
        <v>⯇ PC</v>
      </c>
    </row>
    <row r="15" spans="1:18" x14ac:dyDescent="0.3">
      <c r="A15" t="s">
        <v>16</v>
      </c>
      <c r="B15" t="s">
        <v>8</v>
      </c>
      <c r="C15" t="s">
        <v>36</v>
      </c>
      <c r="D15" t="s">
        <v>32</v>
      </c>
      <c r="E15" s="1" t="str">
        <f t="shared" ref="E15:E16" si="13">A15</f>
        <v>V002</v>
      </c>
      <c r="F15" s="1" t="str">
        <f t="shared" ref="F15:F16" si="14">C15</f>
        <v>SW</v>
      </c>
      <c r="G15" s="1" t="str">
        <f>_xlfn.XLOOKUP($B15,ConnectorLookup[Cable Type],ConnectorLookup[Connector])</f>
        <v>HDMI/M</v>
      </c>
      <c r="H15" s="1" t="s">
        <v>20</v>
      </c>
      <c r="I15" s="1" t="str">
        <f t="shared" ref="I15:I16" si="15">D15</f>
        <v>VC</v>
      </c>
      <c r="J15" s="1" t="str">
        <f>_xlfn.XLOOKUP($B15,ConnectorLookup[Cable Type],ConnectorLookup[Connector])</f>
        <v>HDMI/M</v>
      </c>
      <c r="K15" s="1" t="s">
        <v>20</v>
      </c>
      <c r="L15" s="1" t="str">
        <f t="shared" ref="L15:L16" si="16">B15</f>
        <v>HDMI</v>
      </c>
      <c r="M15" s="1"/>
      <c r="N15" s="1" t="str">
        <f t="shared" ref="N15:N16" si="17">IF(H15=K15,"Local","Field")</f>
        <v>Local</v>
      </c>
      <c r="O15" s="1" t="str">
        <f t="shared" si="5"/>
        <v>⯇ V002 - SW</v>
      </c>
      <c r="P15" s="1" t="str">
        <f t="shared" ref="P15:P16" si="18">I15&amp;" "&amp;_xlfn.UNICHAR(11208)</f>
        <v>VC ⯈</v>
      </c>
      <c r="Q15" s="1" t="str">
        <f t="shared" si="7"/>
        <v>V002 - VC⯈</v>
      </c>
      <c r="R15" s="1" t="str">
        <f t="shared" ref="R15:R16" si="19">_xlfn.UNICHAR(11207)&amp; " "&amp;F15</f>
        <v>⯇ SW</v>
      </c>
    </row>
    <row r="16" spans="1:18" x14ac:dyDescent="0.3">
      <c r="A16" t="s">
        <v>17</v>
      </c>
      <c r="B16" t="s">
        <v>8</v>
      </c>
      <c r="C16" t="s">
        <v>32</v>
      </c>
      <c r="D16" t="s">
        <v>29</v>
      </c>
      <c r="E16" s="1" t="str">
        <f t="shared" si="13"/>
        <v>V001</v>
      </c>
      <c r="F16" s="1" t="str">
        <f t="shared" si="14"/>
        <v>VC</v>
      </c>
      <c r="G16" s="1" t="str">
        <f>_xlfn.XLOOKUP($B16,ConnectorLookup[Cable Type],ConnectorLookup[Connector])</f>
        <v>HDMI/M</v>
      </c>
      <c r="H16" s="1" t="s">
        <v>20</v>
      </c>
      <c r="I16" s="1" t="str">
        <f t="shared" si="15"/>
        <v>DISP</v>
      </c>
      <c r="J16" s="1" t="str">
        <f>_xlfn.XLOOKUP($B16,ConnectorLookup[Cable Type],ConnectorLookup[Connector])</f>
        <v>HDMI/M</v>
      </c>
      <c r="K16" s="1" t="s">
        <v>20</v>
      </c>
      <c r="L16" s="1" t="str">
        <f t="shared" si="16"/>
        <v>HDMI</v>
      </c>
      <c r="M16" s="1"/>
      <c r="N16" s="1" t="str">
        <f t="shared" si="17"/>
        <v>Local</v>
      </c>
      <c r="O16" s="1" t="str">
        <f t="shared" si="5"/>
        <v>⯇ V001 - VC</v>
      </c>
      <c r="P16" s="1" t="str">
        <f t="shared" si="18"/>
        <v>DISP ⯈</v>
      </c>
      <c r="Q16" s="1" t="str">
        <f t="shared" si="7"/>
        <v>V001 - DISP⯈</v>
      </c>
      <c r="R16" s="1" t="str">
        <f t="shared" si="19"/>
        <v>⯇ VC</v>
      </c>
    </row>
    <row r="17" spans="5:18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5:18" x14ac:dyDescent="0.3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5:18" x14ac:dyDescent="0.3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5:18" x14ac:dyDescent="0.3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x14ac:dyDescent="0.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x14ac:dyDescent="0.3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5:18" x14ac:dyDescent="0.3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5:18" x14ac:dyDescent="0.3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5:18" x14ac:dyDescent="0.3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5:18" x14ac:dyDescent="0.3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5:18" x14ac:dyDescent="0.3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5:18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5:18" x14ac:dyDescent="0.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5:18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5:18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5:18" x14ac:dyDescent="0.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5:18" x14ac:dyDescent="0.3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5:18" x14ac:dyDescent="0.3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5:18" x14ac:dyDescent="0.3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5:18" x14ac:dyDescent="0.3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5:18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5:18" x14ac:dyDescent="0.3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5:18" x14ac:dyDescent="0.3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5:18" x14ac:dyDescent="0.3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5:18" x14ac:dyDescent="0.3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5:18" x14ac:dyDescent="0.3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5:18" x14ac:dyDescent="0.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5:18" x14ac:dyDescent="0.3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5:18" x14ac:dyDescent="0.3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5:18" x14ac:dyDescent="0.3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5:18" x14ac:dyDescent="0.3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5:18" x14ac:dyDescent="0.3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</sheetData>
  <mergeCells count="3">
    <mergeCell ref="F2:H2"/>
    <mergeCell ref="I2:K2"/>
    <mergeCell ref="O2:R2"/>
  </mergeCells>
  <pageMargins left="0.7" right="0.7" top="0.75" bottom="0.75" header="0.3" footer="0.3"/>
  <pageSetup paperSize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2015-00EF-4725-87DE-A14ABCBA2B80}">
  <dimension ref="A1:B3"/>
  <sheetViews>
    <sheetView workbookViewId="0">
      <selection sqref="A1:B3"/>
    </sheetView>
  </sheetViews>
  <sheetFormatPr defaultRowHeight="14.4" x14ac:dyDescent="0.3"/>
  <cols>
    <col min="1" max="1" width="11.77734375" customWidth="1"/>
    <col min="2" max="2" width="11.44140625" customWidth="1"/>
  </cols>
  <sheetData>
    <row r="1" spans="1:2" x14ac:dyDescent="0.3">
      <c r="A1" t="s">
        <v>5</v>
      </c>
      <c r="B1" t="s">
        <v>3</v>
      </c>
    </row>
    <row r="2" spans="1:2" x14ac:dyDescent="0.3">
      <c r="A2" t="s">
        <v>42</v>
      </c>
      <c r="B2" t="s">
        <v>43</v>
      </c>
    </row>
    <row r="3" spans="1:2" x14ac:dyDescent="0.3">
      <c r="A3" t="s">
        <v>8</v>
      </c>
      <c r="B3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4 g F 3 U 5 h / 1 4 a j A A A A 9 Q A A A B I A H A B D b 2 5 m a W c v U G F j a 2 F n Z S 5 4 b W w g o h g A K K A U A A A A A A A A A A A A A A A A A A A A A A A A A A A A h Y 9 B D o I w F E S v Q r q n R Y w G y a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g X E Z 3 N h 0 n A x g 4 y j V 8 e D u x J f 0 p Y d Z X t W s U V + s s d s D E C e 1 / g D 1 B L A w Q U A A I A C A D i A X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g F 3 U y i K R 7 g O A A A A E Q A A A B M A H A B G b 3 J t d W x h c y 9 T Z W N 0 a W 9 u M S 5 t I K I Y A C i g F A A A A A A A A A A A A A A A A A A A A A A A A A A A A C t O T S 7 J z M 9 T C I b Q h t Y A U E s B A i 0 A F A A C A A g A 4 g F 3 U 5 h / 1 4 a j A A A A 9 Q A A A B I A A A A A A A A A A A A A A A A A A A A A A E N v b m Z p Z y 9 Q Y W N r Y W d l L n h t b F B L A Q I t A B Q A A g A I A O I B d 1 M P y u m r p A A A A O k A A A A T A A A A A A A A A A A A A A A A A O 8 A A A B b Q 2 9 u d G V u d F 9 U e X B l c 1 0 u e G 1 s U E s B A i 0 A F A A C A A g A 4 g F 3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s Q I T d B x B R P v x v h 6 b r e q F o A A A A A A g A A A A A A E G Y A A A A B A A A g A A A A h 6 O X 0 e 5 w Z r N r c s K E p e K K P d k 7 H p d l X i V T h L I b V L O G H 2 k A A A A A D o A A A A A C A A A g A A A A e v 4 W Y 1 P o a z 6 V U R e f X L + 4 3 y P s 6 P I i a z z V 7 m g q E 8 j r D J x Q A A A A M O M d 8 C c z T M y h 0 2 J w Z i S 0 J J H L y B P H t J z q x K u 5 V 8 c y T q Z F K z 5 P K A E p Z i M b R 8 J q U d + K r 8 0 o F z d m G Q n Z W 4 b p S j R a H t T D q F E I / i o L + 4 E D m Z K p k z J A A A A A X Z f 1 M Q h a S g c 1 v 8 L G L I G C J D 1 y P 3 E o D o 9 l h 1 1 E y j 4 J 5 x 4 6 G G e 8 W v + I X 5 T Y n 7 r o 2 k V t h D O + + + h z c j z H F A a M m c m j V Q = = < / D a t a M a s h u p > 
</file>

<file path=customXml/itemProps1.xml><?xml version="1.0" encoding="utf-8"?>
<ds:datastoreItem xmlns:ds="http://schemas.openxmlformats.org/officeDocument/2006/customXml" ds:itemID="{43A62D26-0587-40D9-B4BE-CA66737E25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Calder</dc:creator>
  <cp:lastModifiedBy>Michael Calder</cp:lastModifiedBy>
  <cp:lastPrinted>2021-11-22T11:43:49Z</cp:lastPrinted>
  <dcterms:created xsi:type="dcterms:W3CDTF">2021-11-22T10:12:10Z</dcterms:created>
  <dcterms:modified xsi:type="dcterms:W3CDTF">2021-11-22T16:26:22Z</dcterms:modified>
</cp:coreProperties>
</file>