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A:\MAC\Vitor\agendas\2023\"/>
    </mc:Choice>
  </mc:AlternateContent>
  <xr:revisionPtr revIDLastSave="0" documentId="13_ncr:1_{E6374DC5-B7DA-4E40-8070-05FCF25BF9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endario" sheetId="1" r:id="rId1"/>
    <sheet name="1J" sheetId="69" r:id="rId2"/>
    <sheet name="2J" sheetId="70" r:id="rId3"/>
    <sheet name="3J" sheetId="71" r:id="rId4"/>
    <sheet name="6J" sheetId="72" r:id="rId5"/>
    <sheet name="7J" sheetId="73" r:id="rId6"/>
    <sheet name="8J" sheetId="35" r:id="rId7"/>
    <sheet name="9J" sheetId="37" r:id="rId8"/>
    <sheet name="10J" sheetId="45" r:id="rId9"/>
    <sheet name="13J" sheetId="46" r:id="rId10"/>
    <sheet name="14J" sheetId="47" r:id="rId11"/>
    <sheet name="15J" sheetId="36" r:id="rId12"/>
    <sheet name="16J" sheetId="48" r:id="rId13"/>
    <sheet name="17J" sheetId="49" r:id="rId14"/>
    <sheet name="20J" sheetId="50" r:id="rId15"/>
    <sheet name="21J" sheetId="66" r:id="rId16"/>
    <sheet name="22J" sheetId="38" r:id="rId17"/>
    <sheet name="23J" sheetId="39" r:id="rId18"/>
    <sheet name="24J" sheetId="40" r:id="rId19"/>
    <sheet name="27J" sheetId="41" r:id="rId20"/>
    <sheet name="28J" sheetId="42" r:id="rId21"/>
    <sheet name="1I" sheetId="76" r:id="rId22"/>
    <sheet name="2I" sheetId="77" r:id="rId23"/>
    <sheet name="3I" sheetId="78" r:id="rId24"/>
    <sheet name="6I" sheetId="79" r:id="rId25"/>
    <sheet name="7I" sheetId="80" r:id="rId26"/>
    <sheet name="8I" sheetId="51" r:id="rId27"/>
    <sheet name="9I" sheetId="52" r:id="rId28"/>
    <sheet name="10I" sheetId="53" r:id="rId29"/>
    <sheet name="13I" sheetId="54" r:id="rId30"/>
    <sheet name="14I" sheetId="55" r:id="rId31"/>
    <sheet name="15I" sheetId="56" r:id="rId32"/>
    <sheet name="16I" sheetId="57" r:id="rId33"/>
    <sheet name="17I" sheetId="58" r:id="rId34"/>
    <sheet name="20I" sheetId="59" r:id="rId35"/>
    <sheet name="21I" sheetId="60" r:id="rId36"/>
    <sheet name="22I" sheetId="61" r:id="rId37"/>
    <sheet name="23I" sheetId="62" r:id="rId38"/>
    <sheet name="24I" sheetId="63" r:id="rId39"/>
    <sheet name="27I" sheetId="64" r:id="rId40"/>
    <sheet name="28I" sheetId="65" r:id="rId41"/>
    <sheet name="Tabela de Preços" sheetId="33" state="hidden" r:id="rId42"/>
  </sheets>
  <definedNames>
    <definedName name="_xlnm._FilterDatabase" localSheetId="28" hidden="1">'10I'!$C$5:$M$5</definedName>
    <definedName name="_xlnm._FilterDatabase" localSheetId="8" hidden="1">'10J'!$C$5:$M$5</definedName>
    <definedName name="_xlnm._FilterDatabase" localSheetId="29" hidden="1">'13I'!$C$5:$M$5</definedName>
    <definedName name="_xlnm._FilterDatabase" localSheetId="9" hidden="1">'13J'!$C$5:$M$5</definedName>
    <definedName name="_xlnm._FilterDatabase" localSheetId="30" hidden="1">'14I'!$C$5:$M$5</definedName>
    <definedName name="_xlnm._FilterDatabase" localSheetId="10" hidden="1">'14J'!$C$5:$M$5</definedName>
    <definedName name="_xlnm._FilterDatabase" localSheetId="31" hidden="1">'15I'!$C$5:$M$5</definedName>
    <definedName name="_xlnm._FilterDatabase" localSheetId="11" hidden="1">'15J'!$C$5:$M$5</definedName>
    <definedName name="_xlnm._FilterDatabase" localSheetId="32" hidden="1">'16I'!$C$5:$M$5</definedName>
    <definedName name="_xlnm._FilterDatabase" localSheetId="12" hidden="1">'16J'!$C$5:$M$5</definedName>
    <definedName name="_xlnm._FilterDatabase" localSheetId="33" hidden="1">'17I'!$C$5:$M$5</definedName>
    <definedName name="_xlnm._FilterDatabase" localSheetId="13" hidden="1">'17J'!$C$5:$M$5</definedName>
    <definedName name="_xlnm._FilterDatabase" localSheetId="21" hidden="1">'1I'!$C$5:$M$5</definedName>
    <definedName name="_xlnm._FilterDatabase" localSheetId="1" hidden="1">'1J'!$C$5:$M$5</definedName>
    <definedName name="_xlnm._FilterDatabase" localSheetId="34" hidden="1">'20I'!$C$5:$M$5</definedName>
    <definedName name="_xlnm._FilterDatabase" localSheetId="14" hidden="1">'20J'!$C$5:$M$5</definedName>
    <definedName name="_xlnm._FilterDatabase" localSheetId="35" hidden="1">'21I'!$C$5:$M$5</definedName>
    <definedName name="_xlnm._FilterDatabase" localSheetId="15" hidden="1">'21J'!$C$5:$M$5</definedName>
    <definedName name="_xlnm._FilterDatabase" localSheetId="36" hidden="1">'22I'!$C$5:$M$5</definedName>
    <definedName name="_xlnm._FilterDatabase" localSheetId="16" hidden="1">'22J'!$C$5:$M$5</definedName>
    <definedName name="_xlnm._FilterDatabase" localSheetId="37" hidden="1">'23I'!$C$5:$M$5</definedName>
    <definedName name="_xlnm._FilterDatabase" localSheetId="17" hidden="1">'23J'!$C$5:$M$5</definedName>
    <definedName name="_xlnm._FilterDatabase" localSheetId="38" hidden="1">'24I'!$C$5:$M$5</definedName>
    <definedName name="_xlnm._FilterDatabase" localSheetId="18" hidden="1">'24J'!$C$5:$M$5</definedName>
    <definedName name="_xlnm._FilterDatabase" localSheetId="39" hidden="1">'27I'!$C$5:$M$5</definedName>
    <definedName name="_xlnm._FilterDatabase" localSheetId="19" hidden="1">'27J'!$C$5:$M$5</definedName>
    <definedName name="_xlnm._FilterDatabase" localSheetId="40" hidden="1">'28I'!$C$5:$M$5</definedName>
    <definedName name="_xlnm._FilterDatabase" localSheetId="20" hidden="1">'28J'!$C$5:$M$5</definedName>
    <definedName name="_xlnm._FilterDatabase" localSheetId="22" hidden="1">'2I'!$C$5:$M$5</definedName>
    <definedName name="_xlnm._FilterDatabase" localSheetId="2" hidden="1">'2J'!$C$5:$M$5</definedName>
    <definedName name="_xlnm._FilterDatabase" localSheetId="23" hidden="1">'3I'!$C$5:$M$5</definedName>
    <definedName name="_xlnm._FilterDatabase" localSheetId="3" hidden="1">'3J'!$C$5:$M$5</definedName>
    <definedName name="_xlnm._FilterDatabase" localSheetId="24" hidden="1">'6I'!$C$5:$M$5</definedName>
    <definedName name="_xlnm._FilterDatabase" localSheetId="4" hidden="1">'6J'!$C$5:$M$5</definedName>
    <definedName name="_xlnm._FilterDatabase" localSheetId="25" hidden="1">'7I'!$C$5:$M$5</definedName>
    <definedName name="_xlnm._FilterDatabase" localSheetId="5" hidden="1">'7J'!$C$5:$M$5</definedName>
    <definedName name="_xlnm._FilterDatabase" localSheetId="26" hidden="1">'8I'!$C$5:$M$5</definedName>
    <definedName name="_xlnm._FilterDatabase" localSheetId="6" hidden="1">'8J'!$C$5:$M$5</definedName>
    <definedName name="_xlnm._FilterDatabase" localSheetId="27" hidden="1">'9I'!$C$5:$M$5</definedName>
    <definedName name="_xlnm._FilterDatabase" localSheetId="7" hidden="1">'9J'!$C$5:$M$5</definedName>
    <definedName name="calendario" localSheetId="0">Calendario!$A$1:$P$34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F18" i="1" s="1"/>
  <c r="G18" i="1" s="1"/>
  <c r="H18" i="1" s="1"/>
  <c r="B18" i="1"/>
  <c r="D14" i="1"/>
  <c r="E14" i="1" s="1"/>
  <c r="F14" i="1" s="1"/>
  <c r="G14" i="1" s="1"/>
  <c r="H14" i="1" s="1"/>
  <c r="C14" i="1"/>
  <c r="B14" i="1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4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6" i="80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79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8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7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66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6" i="76"/>
  <c r="H6" i="69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C47" i="80"/>
  <c r="I46" i="80"/>
  <c r="I45" i="80"/>
  <c r="I44" i="80"/>
  <c r="I43" i="80"/>
  <c r="I42" i="80"/>
  <c r="I41" i="80"/>
  <c r="I40" i="80"/>
  <c r="I39" i="80"/>
  <c r="I38" i="80"/>
  <c r="I37" i="80"/>
  <c r="I36" i="80"/>
  <c r="I35" i="80"/>
  <c r="I34" i="80"/>
  <c r="I33" i="80"/>
  <c r="I32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G2" i="80"/>
  <c r="H2" i="80" s="1"/>
  <c r="F2" i="80" s="1"/>
  <c r="C47" i="79"/>
  <c r="I46" i="79"/>
  <c r="I45" i="79"/>
  <c r="I44" i="79"/>
  <c r="I43" i="79"/>
  <c r="I42" i="79"/>
  <c r="I41" i="79"/>
  <c r="I40" i="79"/>
  <c r="I39" i="79"/>
  <c r="I38" i="79"/>
  <c r="I37" i="79"/>
  <c r="I36" i="79"/>
  <c r="I35" i="79"/>
  <c r="I34" i="79"/>
  <c r="I33" i="79"/>
  <c r="I32" i="79"/>
  <c r="I31" i="79"/>
  <c r="I30" i="79"/>
  <c r="I29" i="79"/>
  <c r="I28" i="79"/>
  <c r="I27" i="79"/>
  <c r="I26" i="79"/>
  <c r="I25" i="79"/>
  <c r="I24" i="79"/>
  <c r="I23" i="79"/>
  <c r="I22" i="79"/>
  <c r="I21" i="79"/>
  <c r="I20" i="79"/>
  <c r="I19" i="79"/>
  <c r="I18" i="79"/>
  <c r="I17" i="79"/>
  <c r="I16" i="79"/>
  <c r="I15" i="79"/>
  <c r="I14" i="79"/>
  <c r="I13" i="79"/>
  <c r="I12" i="79"/>
  <c r="I11" i="79"/>
  <c r="I10" i="79"/>
  <c r="I9" i="79"/>
  <c r="I8" i="79"/>
  <c r="I7" i="79"/>
  <c r="I6" i="79"/>
  <c r="G2" i="79"/>
  <c r="H2" i="79" s="1"/>
  <c r="F2" i="79" s="1"/>
  <c r="C47" i="78"/>
  <c r="I46" i="78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G2" i="78"/>
  <c r="H2" i="78" s="1"/>
  <c r="F2" i="78" s="1"/>
  <c r="C47" i="77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G2" i="77"/>
  <c r="H2" i="77" s="1"/>
  <c r="F2" i="77" s="1"/>
  <c r="C47" i="76"/>
  <c r="I46" i="76"/>
  <c r="I45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G2" i="76"/>
  <c r="H2" i="76" s="1"/>
  <c r="F2" i="76" s="1"/>
  <c r="C47" i="73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G2" i="73"/>
  <c r="H2" i="73" s="1"/>
  <c r="F2" i="73" s="1"/>
  <c r="C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G2" i="72"/>
  <c r="H2" i="72" s="1"/>
  <c r="F2" i="72" s="1"/>
  <c r="C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G2" i="71"/>
  <c r="H2" i="71" s="1"/>
  <c r="F2" i="71" s="1"/>
  <c r="C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G2" i="70"/>
  <c r="H2" i="70" s="1"/>
  <c r="F2" i="70" s="1"/>
  <c r="C47" i="69"/>
  <c r="I46" i="69"/>
  <c r="I45" i="69"/>
  <c r="I44" i="69"/>
  <c r="I43" i="69"/>
  <c r="I42" i="69"/>
  <c r="I41" i="69"/>
  <c r="I40" i="69"/>
  <c r="I39" i="69"/>
  <c r="I38" i="69"/>
  <c r="I37" i="69"/>
  <c r="I36" i="69"/>
  <c r="I35" i="69"/>
  <c r="I34" i="69"/>
  <c r="I33" i="69"/>
  <c r="I32" i="69"/>
  <c r="I31" i="69"/>
  <c r="I30" i="69"/>
  <c r="I29" i="69"/>
  <c r="I28" i="69"/>
  <c r="I27" i="69"/>
  <c r="I26" i="69"/>
  <c r="I25" i="69"/>
  <c r="I24" i="69"/>
  <c r="I23" i="69"/>
  <c r="I22" i="69"/>
  <c r="I21" i="69"/>
  <c r="I20" i="69"/>
  <c r="I19" i="69"/>
  <c r="I18" i="69"/>
  <c r="I17" i="69"/>
  <c r="I16" i="69"/>
  <c r="I15" i="69"/>
  <c r="I14" i="69"/>
  <c r="I13" i="69"/>
  <c r="I12" i="69"/>
  <c r="I11" i="69"/>
  <c r="I10" i="69"/>
  <c r="I9" i="69"/>
  <c r="I8" i="69"/>
  <c r="I7" i="69"/>
  <c r="I6" i="69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I46" i="66"/>
  <c r="I45" i="66"/>
  <c r="I44" i="66"/>
  <c r="I43" i="66"/>
  <c r="I42" i="66"/>
  <c r="I41" i="66"/>
  <c r="I40" i="66"/>
  <c r="I39" i="66"/>
  <c r="I38" i="66"/>
  <c r="I37" i="66"/>
  <c r="I36" i="66"/>
  <c r="I35" i="66"/>
  <c r="I34" i="66"/>
  <c r="I33" i="66"/>
  <c r="I32" i="66"/>
  <c r="I31" i="66"/>
  <c r="I30" i="66"/>
  <c r="I29" i="66"/>
  <c r="I28" i="66"/>
  <c r="I27" i="66"/>
  <c r="I26" i="66"/>
  <c r="I25" i="66"/>
  <c r="I24" i="66"/>
  <c r="I23" i="66"/>
  <c r="I22" i="66"/>
  <c r="I21" i="66"/>
  <c r="I20" i="66"/>
  <c r="I19" i="66"/>
  <c r="I18" i="66"/>
  <c r="I17" i="66"/>
  <c r="I16" i="66"/>
  <c r="I15" i="66"/>
  <c r="I14" i="66"/>
  <c r="I13" i="66"/>
  <c r="I12" i="66"/>
  <c r="I11" i="66"/>
  <c r="I10" i="66"/>
  <c r="I9" i="66"/>
  <c r="I8" i="66"/>
  <c r="I7" i="66"/>
  <c r="I6" i="66"/>
  <c r="C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C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C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C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C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7" i="61"/>
  <c r="I6" i="61"/>
  <c r="C47" i="60"/>
  <c r="I46" i="60"/>
  <c r="I45" i="60"/>
  <c r="I44" i="60"/>
  <c r="I43" i="60"/>
  <c r="I42" i="60"/>
  <c r="I41" i="60"/>
  <c r="I40" i="60"/>
  <c r="I39" i="60"/>
  <c r="I38" i="60"/>
  <c r="I37" i="60"/>
  <c r="I36" i="60"/>
  <c r="I35" i="60"/>
  <c r="I34" i="60"/>
  <c r="I33" i="60"/>
  <c r="I32" i="60"/>
  <c r="I31" i="60"/>
  <c r="I30" i="60"/>
  <c r="I29" i="60"/>
  <c r="I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I7" i="60"/>
  <c r="I6" i="60"/>
  <c r="C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C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C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C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C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C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C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C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C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C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C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C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C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C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C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C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C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C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C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C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C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C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C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C15" i="1" l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B22" i="1"/>
  <c r="C22" i="1" s="1"/>
  <c r="D22" i="1" s="1"/>
  <c r="E22" i="1" s="1"/>
  <c r="F22" i="1" s="1"/>
  <c r="G22" i="1" s="1"/>
  <c r="H22" i="1" s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B26" i="1"/>
  <c r="C26" i="1" s="1"/>
  <c r="D26" i="1" s="1"/>
  <c r="E26" i="1" s="1"/>
  <c r="F26" i="1" s="1"/>
  <c r="G26" i="1" s="1"/>
  <c r="H26" i="1" s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B30" i="1" l="1"/>
  <c r="C30" i="1" s="1"/>
  <c r="G27" i="1"/>
  <c r="G28" i="1"/>
  <c r="D30" i="1" l="1"/>
  <c r="C31" i="1"/>
  <c r="C32" i="1"/>
  <c r="E30" i="1" l="1"/>
  <c r="D31" i="1"/>
  <c r="D32" i="1"/>
  <c r="F30" i="1" l="1"/>
  <c r="E31" i="1"/>
  <c r="E32" i="1"/>
  <c r="G30" i="1" l="1"/>
  <c r="F31" i="1"/>
  <c r="F32" i="1"/>
  <c r="H30" i="1" l="1"/>
  <c r="G31" i="1"/>
  <c r="G32" i="1"/>
</calcChain>
</file>

<file path=xl/sharedStrings.xml><?xml version="1.0" encoding="utf-8"?>
<sst xmlns="http://schemas.openxmlformats.org/spreadsheetml/2006/main" count="616" uniqueCount="51">
  <si>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</si>
  <si>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</si>
  <si>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</si>
  <si>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</si>
  <si>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</si>
  <si>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</si>
  <si>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</si>
  <si>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</si>
  <si>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</si>
  <si>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</si>
  <si>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</si>
  <si>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</si>
  <si>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</si>
  <si>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</si>
  <si>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</si>
  <si>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</si>
  <si>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</si>
  <si>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</si>
  <si>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</si>
  <si>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</si>
  <si>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</si>
  <si>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</si>
  <si>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</si>
  <si>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</si>
  <si>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</si>
  <si>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</si>
  <si>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</si>
  <si>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</si>
  <si>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CORE BIOPSY</t>
  </si>
  <si>
    <t>SUS</t>
  </si>
  <si>
    <t>Dra. Ilca</t>
  </si>
  <si>
    <t>US ABD TOTAL/SUPERIOR</t>
  </si>
  <si>
    <t>US MORFOLÓGICO</t>
  </si>
  <si>
    <t>US TRANSVAGINAL</t>
  </si>
  <si>
    <t>AMOR SAÚDE</t>
  </si>
  <si>
    <t>US OBSTÉTRICO</t>
  </si>
  <si>
    <t>US VIAS URINÁRIAS/ RENAIS</t>
  </si>
  <si>
    <t>US PÉLVICO</t>
  </si>
  <si>
    <t>US TRANSVAGINAL NUCAL</t>
  </si>
  <si>
    <t>US CERVICAL</t>
  </si>
  <si>
    <t>VALOR PARTICULAR</t>
  </si>
  <si>
    <t>VALOR CONVÊNIO</t>
  </si>
  <si>
    <t>US TIREÓIDE</t>
  </si>
  <si>
    <t>US ABD INFERIOR</t>
  </si>
  <si>
    <t>US PARTES MOLES</t>
  </si>
  <si>
    <t>US BOLSA ESCROTAL</t>
  </si>
  <si>
    <t>US PRÓSTATA</t>
  </si>
  <si>
    <t>US FONTANELA</t>
  </si>
  <si>
    <t>US INGUINAL (CADA LADO)</t>
  </si>
  <si>
    <t>US TÓRAX</t>
  </si>
  <si>
    <t>PAAF DE 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</si>
</sst>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##&quot;)&quot;\ #####\-####"/>
    <numFmt numFmtId="165" formatCode="_-[$R$-416]\ * #,##0.00_-;\-[$R$-416]\ * #,##0.00_-;_-[$R$-416]\ * &quot;-&quot;??_-;_-@_-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charset val="1"/>
    </font>
    <font>
      <sz val="11"/>
      <color rgb="FF676A6C"/>
      <name val="Segoe UI"/>
      <charset val="1"/>
    </font>
    <font>
      <sz val="13"/>
      <color rgb="FF000000"/>
      <name val="Open Sans"/>
      <charset val="1"/>
    </font>
    <font>
      <sz val="11"/>
      <color rgb="FF6F7380"/>
      <name val="Gordita"/>
      <charset val="1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10" fillId="2" borderId="0" xfId="0" applyFont="1" applyFill="1"/>
    <xf numFmtId="0" fontId="11" fillId="2" borderId="0" xfId="0" applyFont="1" applyFill="1"/>
    <xf numFmtId="14" fontId="11" fillId="2" borderId="0" xfId="0" applyNumberFormat="1" applyFont="1" applyFill="1"/>
    <xf numFmtId="0" fontId="0" fillId="7" borderId="5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164" fontId="12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64" fontId="14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5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6" fillId="0" borderId="0" xfId="0" applyFont="1"/>
    <xf numFmtId="0" fontId="0" fillId="0" borderId="2" xfId="0" applyBorder="1"/>
    <xf numFmtId="0" fontId="17" fillId="0" borderId="0" xfId="0" applyFont="1"/>
    <xf numFmtId="0" fontId="9" fillId="0" borderId="0" xfId="1" applyFill="1"/>
    <xf numFmtId="0" fontId="9" fillId="0" borderId="5" xfId="1" applyFill="1" applyBorder="1"/>
    <xf numFmtId="0" fontId="9" fillId="0" borderId="2" xfId="1" applyFill="1" applyBorder="1"/>
    <xf numFmtId="0" fontId="9" fillId="0" borderId="0" xfId="1"/>
    <xf numFmtId="0" fontId="9" fillId="0" borderId="5" xfId="1" applyBorder="1"/>
    <xf numFmtId="0" fontId="9" fillId="0" borderId="2" xfId="1" applyBorder="1"/>
    <xf numFmtId="0" fontId="1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64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D3243-092B-9F21-5D07-2BC2FDC6998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9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9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9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9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9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8C1E1-F307-46F4-8581-19E2C67739F1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9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9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9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Tabela8J1438" displayName="Tabela8J1438" ref="C5:M47" totalsRowCount="1" headerRowDxfId="640" totalsRowDxfId="639">
  <autoFilter ref="C5:M46" xr:uid="{00000000-0009-0000-0100-000025000000}"/>
  <tableColumns count="11">
    <tableColumn id="1" xr3:uid="{00000000-0010-0000-0000-000001000000}" name="NOME" totalsRowFunction="count" dataDxfId="638"/>
    <tableColumn id="2" xr3:uid="{00000000-0010-0000-0000-000002000000}" name="IDADE" dataDxfId="637"/>
    <tableColumn id="3" xr3:uid="{00000000-0010-0000-0000-000003000000}" name="EXAME" dataDxfId="636"/>
    <tableColumn id="4" xr3:uid="{00000000-0010-0000-0000-000004000000}" name="CONVÊNIO" dataDxfId="635"/>
    <tableColumn id="10" xr3:uid="{00000000-0010-0000-0000-00000A000000}" name="GUIA CONVÊNIO" dataDxfId="634"/>
    <tableColumn id="9" xr3:uid="{00000000-0010-0000-0000-000009000000}" name="VALOR" dataDxfId="633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calculatedColumnFormula>
    </tableColumn>
    <tableColumn id="5" xr3:uid="{00000000-0010-0000-0000-000005000000}" name="MÉDICA" dataDxfId="632">
      <calculatedColumnFormula>IF(Tabela8J1438[[#This Row],[EXAME]]&lt;&gt;"","Dra. Joizeanne","")</calculatedColumnFormula>
    </tableColumn>
    <tableColumn id="6" xr3:uid="{00000000-0010-0000-0000-000006000000}" name="TELEFONE" dataDxfId="631"/>
    <tableColumn id="7" xr3:uid="{00000000-0010-0000-0000-000007000000}" name="CONFIRMAÇÃO" dataDxfId="630"/>
    <tableColumn id="16" xr3:uid="{00000000-0010-0000-0000-000010000000}" name="COMPARECEU?" dataDxfId="629"/>
    <tableColumn id="8" xr3:uid="{00000000-0010-0000-0000-000008000000}" name="FILA DE ESPERA" dataDxfId="6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M47" totalsRowCount="1" headerRowDxfId="505" totalsRowDxfId="504">
  <autoFilter ref="C5:M46" xr:uid="{00000000-0009-0000-0100-000010000000}"/>
  <tableColumns count="11">
    <tableColumn id="1" xr3:uid="{00000000-0010-0000-0900-000001000000}" name="NOME" totalsRowFunction="count" dataDxfId="503"/>
    <tableColumn id="2" xr3:uid="{00000000-0010-0000-0900-000002000000}" name="IDADE" dataDxfId="502"/>
    <tableColumn id="3" xr3:uid="{00000000-0010-0000-0900-000003000000}" name="EXAME" dataDxfId="501"/>
    <tableColumn id="4" xr3:uid="{00000000-0010-0000-0900-000004000000}" name="CONVÊNIO" dataDxfId="500"/>
    <tableColumn id="10" xr3:uid="{00000000-0010-0000-0900-00000A000000}" name="GUIA CONVÊNIO" dataDxfId="499"/>
    <tableColumn id="9" xr3:uid="{00000000-0010-0000-0900-000009000000}" name="VALOR" dataDxfId="498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calculatedColumnFormula>
    </tableColumn>
    <tableColumn id="5" xr3:uid="{00000000-0010-0000-0900-000005000000}" name="MÉDICA" dataDxfId="497">
      <calculatedColumnFormula>IF(Tabela8J567891011121314151617[[#This Row],[EXAME]]&lt;&gt;"","Dra. Joizeanne","")</calculatedColumnFormula>
    </tableColumn>
    <tableColumn id="6" xr3:uid="{00000000-0010-0000-0900-000006000000}" name="TELEFONE" dataDxfId="496"/>
    <tableColumn id="7" xr3:uid="{00000000-0010-0000-0900-000007000000}" name="CONFIRMAÇÃO" dataDxfId="495"/>
    <tableColumn id="11" xr3:uid="{00000000-0010-0000-0900-00000B000000}" name="COMPARECEU?" dataDxfId="494"/>
    <tableColumn id="8" xr3:uid="{00000000-0010-0000-0900-000008000000}" name="FILA DE ESPERA" dataDxfId="4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Tabela8J56" displayName="Tabela8J56" ref="C5:M47" totalsRowCount="1" headerRowDxfId="490" totalsRowDxfId="489">
  <autoFilter ref="C5:M46" xr:uid="{00000000-0009-0000-0100-000005000000}"/>
  <tableColumns count="11">
    <tableColumn id="1" xr3:uid="{00000000-0010-0000-0A00-000001000000}" name="NOME" totalsRowFunction="count" dataDxfId="488"/>
    <tableColumn id="2" xr3:uid="{00000000-0010-0000-0A00-000002000000}" name="IDADE" dataDxfId="487"/>
    <tableColumn id="3" xr3:uid="{00000000-0010-0000-0A00-000003000000}" name="EXAME" dataDxfId="486"/>
    <tableColumn id="4" xr3:uid="{00000000-0010-0000-0A00-000004000000}" name="CONVÊNIO" dataDxfId="485"/>
    <tableColumn id="10" xr3:uid="{00000000-0010-0000-0A00-00000A000000}" name="GUIA CONVÊNIO" dataDxfId="484"/>
    <tableColumn id="9" xr3:uid="{00000000-0010-0000-0A00-000009000000}" name="VALOR" dataDxfId="483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calculatedColumnFormula>
    </tableColumn>
    <tableColumn id="5" xr3:uid="{00000000-0010-0000-0A00-000005000000}" name="MÉDICA" dataDxfId="482">
      <calculatedColumnFormula>IF(Tabela8J56[[#This Row],[EXAME]]&lt;&gt;"","Dra. Joizeanne","")</calculatedColumnFormula>
    </tableColumn>
    <tableColumn id="6" xr3:uid="{00000000-0010-0000-0A00-000006000000}" name="TELEFONE" dataDxfId="481"/>
    <tableColumn id="7" xr3:uid="{00000000-0010-0000-0A00-000007000000}" name="CONFIRMAÇÃO" dataDxfId="480"/>
    <tableColumn id="11" xr3:uid="{00000000-0010-0000-0A00-00000B000000}" name="COMPARECEU?" dataDxfId="479"/>
    <tableColumn id="8" xr3:uid="{00000000-0010-0000-0A00-000008000000}" name="FILA DE ESPERA" dataDxfId="4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ela8J56789101112131415161718" displayName="Tabela8J56789101112131415161718" ref="C5:M47" totalsRowCount="1" headerRowDxfId="475" totalsRowDxfId="474">
  <autoFilter ref="C5:M46" xr:uid="{00000000-0009-0000-0100-000011000000}"/>
  <tableColumns count="11">
    <tableColumn id="1" xr3:uid="{00000000-0010-0000-0B00-000001000000}" name="NOME" totalsRowFunction="count" dataDxfId="473"/>
    <tableColumn id="2" xr3:uid="{00000000-0010-0000-0B00-000002000000}" name="IDADE" dataDxfId="472"/>
    <tableColumn id="3" xr3:uid="{00000000-0010-0000-0B00-000003000000}" name="EXAME" dataDxfId="471"/>
    <tableColumn id="4" xr3:uid="{00000000-0010-0000-0B00-000004000000}" name="CONVÊNIO" dataDxfId="470"/>
    <tableColumn id="10" xr3:uid="{00000000-0010-0000-0B00-00000A000000}" name="GUIA CONVÊNIO" dataDxfId="469"/>
    <tableColumn id="9" xr3:uid="{00000000-0010-0000-0B00-000009000000}" name="VALOR" dataDxfId="468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calculatedColumnFormula>
    </tableColumn>
    <tableColumn id="5" xr3:uid="{00000000-0010-0000-0B00-000005000000}" name="MÉDICA" dataDxfId="467">
      <calculatedColumnFormula>IF(Tabela8J56789101112131415161718[[#This Row],[EXAME]]&lt;&gt;"","Dra. Joizeanne","")</calculatedColumnFormula>
    </tableColumn>
    <tableColumn id="6" xr3:uid="{00000000-0010-0000-0B00-000006000000}" name="TELEFONE" dataDxfId="466"/>
    <tableColumn id="7" xr3:uid="{00000000-0010-0000-0B00-000007000000}" name="CONFIRMAÇÃO" dataDxfId="465"/>
    <tableColumn id="11" xr3:uid="{00000000-0010-0000-0B00-00000B000000}" name="COMPARECEU?" dataDxfId="464"/>
    <tableColumn id="8" xr3:uid="{00000000-0010-0000-0B00-000008000000}" name="FILA DE ESPERA" dataDxfId="4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ela8J5678910111213141516171819" displayName="Tabela8J5678910111213141516171819" ref="C5:M47" totalsRowCount="1" headerRowDxfId="460" totalsRowDxfId="459">
  <autoFilter ref="C5:M46" xr:uid="{00000000-0009-0000-0100-000012000000}"/>
  <tableColumns count="11">
    <tableColumn id="1" xr3:uid="{00000000-0010-0000-0C00-000001000000}" name="NOME" totalsRowFunction="count" dataDxfId="458"/>
    <tableColumn id="2" xr3:uid="{00000000-0010-0000-0C00-000002000000}" name="IDADE" dataDxfId="457"/>
    <tableColumn id="3" xr3:uid="{00000000-0010-0000-0C00-000003000000}" name="EXAME" dataDxfId="456"/>
    <tableColumn id="4" xr3:uid="{00000000-0010-0000-0C00-000004000000}" name="CONVÊNIO" dataDxfId="455"/>
    <tableColumn id="10" xr3:uid="{00000000-0010-0000-0C00-00000A000000}" name="GUIA CONVÊNIO" dataDxfId="454"/>
    <tableColumn id="9" xr3:uid="{00000000-0010-0000-0C00-000009000000}" name="VALOR" dataDxfId="453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calculatedColumnFormula>
    </tableColumn>
    <tableColumn id="5" xr3:uid="{00000000-0010-0000-0C00-000005000000}" name="MÉDICA" dataDxfId="452">
      <calculatedColumnFormula>IF(Tabela8J5678910111213141516171819[[#This Row],[EXAME]]&lt;&gt;"","Dra. Joizeanne","")</calculatedColumnFormula>
    </tableColumn>
    <tableColumn id="6" xr3:uid="{00000000-0010-0000-0C00-000006000000}" name="TELEFONE" dataDxfId="451"/>
    <tableColumn id="7" xr3:uid="{00000000-0010-0000-0C00-000007000000}" name="CONFIRMAÇÃO" dataDxfId="450"/>
    <tableColumn id="11" xr3:uid="{00000000-0010-0000-0C00-00000B000000}" name="COMPARECEU?" dataDxfId="449"/>
    <tableColumn id="8" xr3:uid="{00000000-0010-0000-0C00-000008000000}" name="FILA DE ESPERA" dataDxfId="4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M47" totalsRowCount="1" headerRowDxfId="445" totalsRowDxfId="444">
  <autoFilter ref="C5:M46" xr:uid="{00000000-0009-0000-0100-000013000000}"/>
  <tableColumns count="11">
    <tableColumn id="1" xr3:uid="{00000000-0010-0000-0D00-000001000000}" name="NOME" totalsRowFunction="count" dataDxfId="443"/>
    <tableColumn id="2" xr3:uid="{00000000-0010-0000-0D00-000002000000}" name="IDADE" dataDxfId="442"/>
    <tableColumn id="3" xr3:uid="{00000000-0010-0000-0D00-000003000000}" name="EXAME" dataDxfId="441"/>
    <tableColumn id="4" xr3:uid="{00000000-0010-0000-0D00-000004000000}" name="CONVÊNIO" dataDxfId="440"/>
    <tableColumn id="10" xr3:uid="{00000000-0010-0000-0D00-00000A000000}" name="GUIA CONVÊNIO" dataDxfId="439"/>
    <tableColumn id="9" xr3:uid="{00000000-0010-0000-0D00-000009000000}" name="VALOR" dataDxfId="438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calculatedColumnFormula>
    </tableColumn>
    <tableColumn id="5" xr3:uid="{00000000-0010-0000-0D00-000005000000}" name="MÉDICA" dataDxfId="437">
      <calculatedColumnFormula>IF(Tabela8J567891011121314151617181920[[#This Row],[EXAME]]&lt;&gt;"","Dra. Joizeanne","")</calculatedColumnFormula>
    </tableColumn>
    <tableColumn id="6" xr3:uid="{00000000-0010-0000-0D00-000006000000}" name="TELEFONE" dataDxfId="436"/>
    <tableColumn id="7" xr3:uid="{00000000-0010-0000-0D00-000007000000}" name="CONFIRMAÇÃO" dataDxfId="435"/>
    <tableColumn id="11" xr3:uid="{00000000-0010-0000-0D00-00000B000000}" name="COMPARECEU?" dataDxfId="434"/>
    <tableColumn id="8" xr3:uid="{00000000-0010-0000-0D00-000008000000}" name="FILA DE ESPERA" dataDxfId="4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M47" totalsRowCount="1" headerRowDxfId="430" totalsRowDxfId="429">
  <autoFilter ref="C5:M46" xr:uid="{00000000-0009-0000-0100-000023000000}"/>
  <tableColumns count="11">
    <tableColumn id="1" xr3:uid="{00000000-0010-0000-0E00-000001000000}" name="NOME" totalsRowFunction="count" dataDxfId="428"/>
    <tableColumn id="2" xr3:uid="{00000000-0010-0000-0E00-000002000000}" name="IDADE" dataDxfId="427"/>
    <tableColumn id="3" xr3:uid="{00000000-0010-0000-0E00-000003000000}" name="EXAME" dataDxfId="426"/>
    <tableColumn id="4" xr3:uid="{00000000-0010-0000-0E00-000004000000}" name="CONVÊNIO" dataDxfId="425"/>
    <tableColumn id="10" xr3:uid="{00000000-0010-0000-0E00-00000A000000}" name="GUIA CONVÊNIO" dataDxfId="424"/>
    <tableColumn id="9" xr3:uid="{00000000-0010-0000-0E00-000009000000}" name="VALOR" dataDxfId="423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calculatedColumnFormula>
    </tableColumn>
    <tableColumn id="5" xr3:uid="{00000000-0010-0000-0E00-000005000000}" name="MÉDICA" dataDxfId="422">
      <calculatedColumnFormula>IF(Tabela8J567891011121314151617181936[[#This Row],[EXAME]]&lt;&gt;"","Dra. Joizeanne","")</calculatedColumnFormula>
    </tableColumn>
    <tableColumn id="6" xr3:uid="{00000000-0010-0000-0E00-000006000000}" name="TELEFONE" dataDxfId="421"/>
    <tableColumn id="7" xr3:uid="{00000000-0010-0000-0E00-000007000000}" name="CONFIRMAÇÃO" dataDxfId="420"/>
    <tableColumn id="11" xr3:uid="{00000000-0010-0000-0E00-00000B000000}" name="COMPARECEU?" dataDxfId="419"/>
    <tableColumn id="8" xr3:uid="{00000000-0010-0000-0E00-000008000000}" name="FILA DE ESPERA" dataDxfId="4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F000000}" name="Tabela8J5678" displayName="Tabela8J5678" ref="C5:M47" totalsRowCount="1" headerRowDxfId="415" totalsRowDxfId="414">
  <autoFilter ref="C5:M46" xr:uid="{00000000-0009-0000-0100-000007000000}"/>
  <tableColumns count="11">
    <tableColumn id="1" xr3:uid="{00000000-0010-0000-0F00-000001000000}" name="NOME" totalsRowFunction="count" dataDxfId="413"/>
    <tableColumn id="2" xr3:uid="{00000000-0010-0000-0F00-000002000000}" name="IDADE" dataDxfId="412"/>
    <tableColumn id="3" xr3:uid="{00000000-0010-0000-0F00-000003000000}" name="EXAME" dataDxfId="411"/>
    <tableColumn id="4" xr3:uid="{00000000-0010-0000-0F00-000004000000}" name="CONVÊNIO" dataDxfId="410"/>
    <tableColumn id="10" xr3:uid="{00000000-0010-0000-0F00-00000A000000}" name="GUIA CONVÊNIO" dataDxfId="409"/>
    <tableColumn id="9" xr3:uid="{00000000-0010-0000-0F00-000009000000}" name="VALOR" dataDxfId="408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calculatedColumnFormula>
    </tableColumn>
    <tableColumn id="5" xr3:uid="{00000000-0010-0000-0F00-000005000000}" name="MÉDICA" dataDxfId="407">
      <calculatedColumnFormula>IF(Tabela8J5678[[#This Row],[EXAME]]&lt;&gt;"","Dra. Joizeanne","")</calculatedColumnFormula>
    </tableColumn>
    <tableColumn id="6" xr3:uid="{00000000-0010-0000-0F00-000006000000}" name="TELEFONE" dataDxfId="406"/>
    <tableColumn id="7" xr3:uid="{00000000-0010-0000-0F00-000007000000}" name="CONFIRMAÇÃO" dataDxfId="405"/>
    <tableColumn id="11" xr3:uid="{00000000-0010-0000-0F00-00000B000000}" name="COMPARECEU?" dataDxfId="404"/>
    <tableColumn id="8" xr3:uid="{00000000-0010-0000-0F00-000008000000}" name="FILA DE ESPERA" dataDxfId="40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0000000}" name="Tabela8J56789" displayName="Tabela8J56789" ref="C5:M47" totalsRowCount="1" headerRowDxfId="400" totalsRowDxfId="399">
  <autoFilter ref="C5:M46" xr:uid="{00000000-0009-0000-0100-000008000000}"/>
  <tableColumns count="11">
    <tableColumn id="1" xr3:uid="{00000000-0010-0000-1000-000001000000}" name="NOME" totalsRowFunction="count" dataDxfId="398"/>
    <tableColumn id="2" xr3:uid="{00000000-0010-0000-1000-000002000000}" name="IDADE" dataDxfId="397"/>
    <tableColumn id="3" xr3:uid="{00000000-0010-0000-1000-000003000000}" name="EXAME" dataDxfId="396"/>
    <tableColumn id="4" xr3:uid="{00000000-0010-0000-1000-000004000000}" name="CONVÊNIO" dataDxfId="395"/>
    <tableColumn id="10" xr3:uid="{00000000-0010-0000-1000-00000A000000}" name="GUIA CONVÊNIO" dataDxfId="394"/>
    <tableColumn id="9" xr3:uid="{00000000-0010-0000-1000-000009000000}" name="VALOR" dataDxfId="393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calculatedColumnFormula>
    </tableColumn>
    <tableColumn id="5" xr3:uid="{00000000-0010-0000-1000-000005000000}" name="MÉDICA" dataDxfId="392">
      <calculatedColumnFormula>IF(Tabela8J56789[[#This Row],[EXAME]]&lt;&gt;"","Dra. Joizeanne","")</calculatedColumnFormula>
    </tableColumn>
    <tableColumn id="6" xr3:uid="{00000000-0010-0000-1000-000006000000}" name="TELEFONE" dataDxfId="391"/>
    <tableColumn id="7" xr3:uid="{00000000-0010-0000-1000-000007000000}" name="CONFIRMAÇÃO" dataDxfId="390"/>
    <tableColumn id="11" xr3:uid="{00000000-0010-0000-1000-00000B000000}" name="COMPARECEU?" dataDxfId="389"/>
    <tableColumn id="8" xr3:uid="{00000000-0010-0000-1000-000008000000}" name="FILA DE ESPERA" dataDxfId="38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1000000}" name="Tabela8J5678910" displayName="Tabela8J5678910" ref="C5:M47" totalsRowCount="1" headerRowDxfId="385" totalsRowDxfId="384">
  <autoFilter ref="C5:M46" xr:uid="{00000000-0009-0000-0100-000009000000}"/>
  <tableColumns count="11">
    <tableColumn id="1" xr3:uid="{00000000-0010-0000-1100-000001000000}" name="NOME" totalsRowFunction="count" dataDxfId="383"/>
    <tableColumn id="2" xr3:uid="{00000000-0010-0000-1100-000002000000}" name="IDADE" dataDxfId="382"/>
    <tableColumn id="3" xr3:uid="{00000000-0010-0000-1100-000003000000}" name="EXAME" dataDxfId="381"/>
    <tableColumn id="4" xr3:uid="{00000000-0010-0000-1100-000004000000}" name="CONVÊNIO" dataDxfId="380"/>
    <tableColumn id="10" xr3:uid="{00000000-0010-0000-1100-00000A000000}" name="GUIA CONVÊNIO" dataDxfId="379"/>
    <tableColumn id="9" xr3:uid="{00000000-0010-0000-1100-000009000000}" name="VALOR" dataDxfId="378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calculatedColumnFormula>
    </tableColumn>
    <tableColumn id="5" xr3:uid="{00000000-0010-0000-1100-000005000000}" name="MÉDICA" dataDxfId="377">
      <calculatedColumnFormula>IF(Tabela8J5678910[[#This Row],[EXAME]]&lt;&gt;"","Dra. Joizeanne","")</calculatedColumnFormula>
    </tableColumn>
    <tableColumn id="6" xr3:uid="{00000000-0010-0000-1100-000006000000}" name="TELEFONE" dataDxfId="376"/>
    <tableColumn id="7" xr3:uid="{00000000-0010-0000-1100-000007000000}" name="CONFIRMAÇÃO" dataDxfId="375"/>
    <tableColumn id="11" xr3:uid="{00000000-0010-0000-1100-00000B000000}" name="COMPARECEU?" dataDxfId="374"/>
    <tableColumn id="8" xr3:uid="{00000000-0010-0000-1100-000008000000}" name="FILA DE ESPERA" dataDxfId="3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M47" totalsRowCount="1" headerRowDxfId="370" totalsRowDxfId="369">
  <autoFilter ref="C5:M46" xr:uid="{00000000-0009-0000-0100-00000A000000}"/>
  <tableColumns count="11">
    <tableColumn id="1" xr3:uid="{00000000-0010-0000-1200-000001000000}" name="NOME" totalsRowFunction="count" dataDxfId="368"/>
    <tableColumn id="2" xr3:uid="{00000000-0010-0000-1200-000002000000}" name="IDADE" dataDxfId="367"/>
    <tableColumn id="3" xr3:uid="{00000000-0010-0000-1200-000003000000}" name="EXAME" dataDxfId="366"/>
    <tableColumn id="4" xr3:uid="{00000000-0010-0000-1200-000004000000}" name="CONVÊNIO" dataDxfId="365"/>
    <tableColumn id="10" xr3:uid="{00000000-0010-0000-1200-00000A000000}" name="GUIA CONVÊNIO" dataDxfId="364"/>
    <tableColumn id="9" xr3:uid="{00000000-0010-0000-1200-000009000000}" name="VALOR" dataDxfId="363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calculatedColumnFormula>
    </tableColumn>
    <tableColumn id="5" xr3:uid="{00000000-0010-0000-1200-000005000000}" name="MÉDICA" dataDxfId="362">
      <calculatedColumnFormula>IF(Tabela8J567891011[[#This Row],[EXAME]]&lt;&gt;"","Dra. Joizeanne","")</calculatedColumnFormula>
    </tableColumn>
    <tableColumn id="6" xr3:uid="{00000000-0010-0000-1200-000006000000}" name="TELEFONE" dataDxfId="361"/>
    <tableColumn id="7" xr3:uid="{00000000-0010-0000-1200-000007000000}" name="CONFIRMAÇÃO" dataDxfId="360"/>
    <tableColumn id="11" xr3:uid="{00000000-0010-0000-1200-00000B000000}" name="COMPARECEU?" dataDxfId="359"/>
    <tableColumn id="8" xr3:uid="{00000000-0010-0000-1200-000008000000}" name="FILA DE ESPERA" dataDxfId="3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1000000}" name="Tabela8J143839" displayName="Tabela8J143839" ref="C5:M47" totalsRowCount="1" headerRowDxfId="625" totalsRowDxfId="624">
  <autoFilter ref="C5:M46" xr:uid="{00000000-000C-0000-FFFF-FFFF01000000}"/>
  <tableColumns count="11">
    <tableColumn id="1" xr3:uid="{00000000-0010-0000-0100-000001000000}" name="NOME" totalsRowFunction="count" dataDxfId="623"/>
    <tableColumn id="2" xr3:uid="{00000000-0010-0000-0100-000002000000}" name="IDADE" dataDxfId="622"/>
    <tableColumn id="3" xr3:uid="{00000000-0010-0000-0100-000003000000}" name="EXAME" dataDxfId="621"/>
    <tableColumn id="4" xr3:uid="{00000000-0010-0000-0100-000004000000}" name="CONVÊNIO" dataDxfId="620"/>
    <tableColumn id="10" xr3:uid="{00000000-0010-0000-0100-00000A000000}" name="GUIA CONVÊNIO" dataDxfId="619"/>
    <tableColumn id="9" xr3:uid="{00000000-0010-0000-0100-000009000000}" name="VALOR" dataDxfId="618">
      <calculatedColumnFormula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calculatedColumnFormula>
    </tableColumn>
    <tableColumn id="5" xr3:uid="{00000000-0010-0000-0100-000005000000}" name="MÉDICA" dataDxfId="617">
      <calculatedColumnFormula>IF(Tabela8J143839[[#This Row],[EXAME]]&lt;&gt;"","Dra. Joizeanne","")</calculatedColumnFormula>
    </tableColumn>
    <tableColumn id="6" xr3:uid="{00000000-0010-0000-0100-000006000000}" name="TELEFONE" dataDxfId="616"/>
    <tableColumn id="7" xr3:uid="{00000000-0010-0000-0100-000007000000}" name="CONFIRMAÇÃO" dataDxfId="615"/>
    <tableColumn id="16" xr3:uid="{00000000-0010-0000-0100-000010000000}" name="COMPARECEU?" dataDxfId="614"/>
    <tableColumn id="8" xr3:uid="{00000000-0010-0000-0100-000008000000}" name="FILA DE ESPERA" dataDxfId="6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M47" totalsRowCount="1" headerRowDxfId="355" totalsRowDxfId="354">
  <autoFilter ref="C5:M46" xr:uid="{00000000-0009-0000-0100-00000B000000}"/>
  <tableColumns count="11">
    <tableColumn id="1" xr3:uid="{00000000-0010-0000-1300-000001000000}" name="NOME" totalsRowFunction="count" dataDxfId="353"/>
    <tableColumn id="2" xr3:uid="{00000000-0010-0000-1300-000002000000}" name="IDADE" dataDxfId="352"/>
    <tableColumn id="3" xr3:uid="{00000000-0010-0000-1300-000003000000}" name="EXAME" dataDxfId="351"/>
    <tableColumn id="4" xr3:uid="{00000000-0010-0000-1300-000004000000}" name="CONVÊNIO" dataDxfId="350"/>
    <tableColumn id="10" xr3:uid="{00000000-0010-0000-1300-00000A000000}" name="GUIA CONVÊNIO" dataDxfId="349"/>
    <tableColumn id="9" xr3:uid="{00000000-0010-0000-1300-000009000000}" name="VALOR" dataDxfId="348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calculatedColumnFormula>
    </tableColumn>
    <tableColumn id="5" xr3:uid="{00000000-0010-0000-1300-000005000000}" name="MÉDICA" dataDxfId="347">
      <calculatedColumnFormula>IF(Tabela8J56789101112[[#This Row],[EXAME]]&lt;&gt;"","Dra. Joizeanne","")</calculatedColumnFormula>
    </tableColumn>
    <tableColumn id="6" xr3:uid="{00000000-0010-0000-1300-000006000000}" name="TELEFONE" dataDxfId="346"/>
    <tableColumn id="7" xr3:uid="{00000000-0010-0000-1300-000007000000}" name="CONFIRMAÇÃO" dataDxfId="345"/>
    <tableColumn id="11" xr3:uid="{00000000-0010-0000-1300-00000B000000}" name="COMPARECEU?" dataDxfId="344"/>
    <tableColumn id="8" xr3:uid="{00000000-0010-0000-1300-000008000000}" name="FILA DE ESPERA" dataDxfId="34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6000000}" name="Tabela8I4445" displayName="Tabela8I4445" ref="C5:M47" totalsRowCount="1" headerRowDxfId="340" totalsRowDxfId="339">
  <autoFilter ref="C5:M46" xr:uid="{00000000-0009-0000-0100-00002C000000}"/>
  <tableColumns count="11">
    <tableColumn id="1" xr3:uid="{00000000-0010-0000-1600-000001000000}" name="NOME" totalsRowFunction="count" dataDxfId="338"/>
    <tableColumn id="2" xr3:uid="{00000000-0010-0000-1600-000002000000}" name="IDADE" dataDxfId="337"/>
    <tableColumn id="3" xr3:uid="{00000000-0010-0000-1600-000003000000}" name="EXAME" dataDxfId="336"/>
    <tableColumn id="4" xr3:uid="{00000000-0010-0000-1600-000004000000}" name="CONVÊNIO" dataDxfId="335"/>
    <tableColumn id="10" xr3:uid="{00000000-0010-0000-1600-00000A000000}" name="GUIA CONVÊNIO" dataDxfId="334"/>
    <tableColumn id="9" xr3:uid="{00000000-0010-0000-1600-000009000000}" name="VALOR" dataDxfId="333">
      <calculatedColumnFormula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calculatedColumnFormula>
    </tableColumn>
    <tableColumn id="5" xr3:uid="{00000000-0010-0000-1600-000005000000}" name="MÉDICA" dataDxfId="332">
      <calculatedColumnFormula>IF(Tabela8I4445[[#This Row],[EXAME]]&lt;&gt;"","Dra. Ilca","")</calculatedColumnFormula>
    </tableColumn>
    <tableColumn id="6" xr3:uid="{00000000-0010-0000-1600-000006000000}" name="TELEFONE" dataDxfId="331"/>
    <tableColumn id="7" xr3:uid="{00000000-0010-0000-1600-000007000000}" name="CONFIRMAÇÃO" dataDxfId="330"/>
    <tableColumn id="11" xr3:uid="{00000000-0010-0000-1600-00000B000000}" name="COMPARECEU?" dataDxfId="329"/>
    <tableColumn id="8" xr3:uid="{00000000-0010-0000-1600-000008000000}" name="FILA DE ESPERA" dataDxfId="32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7000000}" name="Tabela8I444546" displayName="Tabela8I444546" ref="C5:M47" totalsRowCount="1" headerRowDxfId="325" totalsRowDxfId="324">
  <autoFilter ref="C5:M46" xr:uid="{00000000-0009-0000-0100-00002D000000}"/>
  <tableColumns count="11">
    <tableColumn id="1" xr3:uid="{00000000-0010-0000-1700-000001000000}" name="NOME" totalsRowFunction="count" dataDxfId="323"/>
    <tableColumn id="2" xr3:uid="{00000000-0010-0000-1700-000002000000}" name="IDADE" dataDxfId="322"/>
    <tableColumn id="3" xr3:uid="{00000000-0010-0000-1700-000003000000}" name="EXAME" dataDxfId="321"/>
    <tableColumn id="4" xr3:uid="{00000000-0010-0000-1700-000004000000}" name="CONVÊNIO" dataDxfId="320"/>
    <tableColumn id="10" xr3:uid="{00000000-0010-0000-1700-00000A000000}" name="GUIA CONVÊNIO" dataDxfId="319"/>
    <tableColumn id="9" xr3:uid="{00000000-0010-0000-1700-000009000000}" name="VALOR" dataDxfId="318">
      <calculatedColumnFormula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calculatedColumnFormula>
    </tableColumn>
    <tableColumn id="5" xr3:uid="{00000000-0010-0000-1700-000005000000}" name="MÉDICA" dataDxfId="317">
      <calculatedColumnFormula>IF(Tabela8I444546[[#This Row],[EXAME]]&lt;&gt;"","Dra. Ilca","")</calculatedColumnFormula>
    </tableColumn>
    <tableColumn id="6" xr3:uid="{00000000-0010-0000-1700-000006000000}" name="TELEFONE" dataDxfId="316"/>
    <tableColumn id="7" xr3:uid="{00000000-0010-0000-1700-000007000000}" name="CONFIRMAÇÃO" dataDxfId="315"/>
    <tableColumn id="11" xr3:uid="{00000000-0010-0000-1700-00000B000000}" name="COMPARECEU?" dataDxfId="314"/>
    <tableColumn id="8" xr3:uid="{00000000-0010-0000-1700-000008000000}" name="FILA DE ESPERA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8000000}" name="Tabela8I44454647" displayName="Tabela8I44454647" ref="C5:M47" totalsRowCount="1" headerRowDxfId="310" totalsRowDxfId="309">
  <autoFilter ref="C5:M46" xr:uid="{00000000-0009-0000-0100-00002E000000}"/>
  <tableColumns count="11">
    <tableColumn id="1" xr3:uid="{00000000-0010-0000-1800-000001000000}" name="NOME" totalsRowFunction="count" dataDxfId="308"/>
    <tableColumn id="2" xr3:uid="{00000000-0010-0000-1800-000002000000}" name="IDADE" dataDxfId="307"/>
    <tableColumn id="3" xr3:uid="{00000000-0010-0000-1800-000003000000}" name="EXAME" dataDxfId="306"/>
    <tableColumn id="4" xr3:uid="{00000000-0010-0000-1800-000004000000}" name="CONVÊNIO" dataDxfId="305"/>
    <tableColumn id="10" xr3:uid="{00000000-0010-0000-1800-00000A000000}" name="GUIA CONVÊNIO" dataDxfId="304"/>
    <tableColumn id="9" xr3:uid="{00000000-0010-0000-1800-000009000000}" name="VALOR" dataDxfId="303">
      <calculatedColumnFormula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calculatedColumnFormula>
    </tableColumn>
    <tableColumn id="5" xr3:uid="{00000000-0010-0000-1800-000005000000}" name="MÉDICA" dataDxfId="302">
      <calculatedColumnFormula>IF(Tabela8I44454647[[#This Row],[EXAME]]&lt;&gt;"","Dra. Ilca","")</calculatedColumnFormula>
    </tableColumn>
    <tableColumn id="6" xr3:uid="{00000000-0010-0000-1800-000006000000}" name="TELEFONE" dataDxfId="301"/>
    <tableColumn id="7" xr3:uid="{00000000-0010-0000-1800-000007000000}" name="CONFIRMAÇÃO" dataDxfId="300"/>
    <tableColumn id="11" xr3:uid="{00000000-0010-0000-1800-00000B000000}" name="COMPARECEU?" dataDxfId="299"/>
    <tableColumn id="8" xr3:uid="{00000000-0010-0000-1800-000008000000}" name="FILA DE ESPERA" dataDxfId="29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M47" totalsRowCount="1" headerRowDxfId="295" totalsRowDxfId="294">
  <autoFilter ref="C5:M46" xr:uid="{00000000-0009-0000-0100-00002F000000}"/>
  <tableColumns count="11">
    <tableColumn id="1" xr3:uid="{00000000-0010-0000-1900-000001000000}" name="NOME" totalsRowFunction="count" dataDxfId="293"/>
    <tableColumn id="2" xr3:uid="{00000000-0010-0000-1900-000002000000}" name="IDADE" dataDxfId="292"/>
    <tableColumn id="3" xr3:uid="{00000000-0010-0000-1900-000003000000}" name="EXAME" dataDxfId="291"/>
    <tableColumn id="4" xr3:uid="{00000000-0010-0000-1900-000004000000}" name="CONVÊNIO" dataDxfId="290"/>
    <tableColumn id="10" xr3:uid="{00000000-0010-0000-1900-00000A000000}" name="GUIA CONVÊNIO" dataDxfId="289"/>
    <tableColumn id="9" xr3:uid="{00000000-0010-0000-1900-000009000000}" name="VALOR" dataDxfId="288">
      <calculatedColumnFormula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calculatedColumnFormula>
    </tableColumn>
    <tableColumn id="5" xr3:uid="{00000000-0010-0000-1900-000005000000}" name="MÉDICA" dataDxfId="287">
      <calculatedColumnFormula>IF(Tabela8I4445464748[[#This Row],[EXAME]]&lt;&gt;"","Dra. Ilca","")</calculatedColumnFormula>
    </tableColumn>
    <tableColumn id="6" xr3:uid="{00000000-0010-0000-1900-000006000000}" name="TELEFONE" dataDxfId="286"/>
    <tableColumn id="7" xr3:uid="{00000000-0010-0000-1900-000007000000}" name="CONFIRMAÇÃO" dataDxfId="285"/>
    <tableColumn id="11" xr3:uid="{00000000-0010-0000-1900-00000B000000}" name="COMPARECEU?" dataDxfId="284"/>
    <tableColumn id="8" xr3:uid="{00000000-0010-0000-1900-000008000000}" name="FILA DE ESPERA" dataDxfId="28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M47" totalsRowCount="1" headerRowDxfId="280" totalsRowDxfId="279">
  <autoFilter ref="C5:M46" xr:uid="{00000000-0009-0000-0100-000030000000}"/>
  <tableColumns count="11">
    <tableColumn id="1" xr3:uid="{00000000-0010-0000-1A00-000001000000}" name="NOME" totalsRowFunction="count" dataDxfId="278"/>
    <tableColumn id="2" xr3:uid="{00000000-0010-0000-1A00-000002000000}" name="IDADE" dataDxfId="277"/>
    <tableColumn id="3" xr3:uid="{00000000-0010-0000-1A00-000003000000}" name="EXAME" dataDxfId="276"/>
    <tableColumn id="4" xr3:uid="{00000000-0010-0000-1A00-000004000000}" name="CONVÊNIO" dataDxfId="275"/>
    <tableColumn id="10" xr3:uid="{00000000-0010-0000-1A00-00000A000000}" name="GUIA CONVÊNIO" dataDxfId="274"/>
    <tableColumn id="9" xr3:uid="{00000000-0010-0000-1A00-000009000000}" name="VALOR" dataDxfId="273">
      <calculatedColumnFormula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calculatedColumnFormula>
    </tableColumn>
    <tableColumn id="5" xr3:uid="{00000000-0010-0000-1A00-000005000000}" name="MÉDICA" dataDxfId="272">
      <calculatedColumnFormula>IF(Tabela8I444546474849[[#This Row],[EXAME]]&lt;&gt;"","Dra. Ilca","")</calculatedColumnFormula>
    </tableColumn>
    <tableColumn id="6" xr3:uid="{00000000-0010-0000-1A00-000006000000}" name="TELEFONE" dataDxfId="271"/>
    <tableColumn id="7" xr3:uid="{00000000-0010-0000-1A00-000007000000}" name="CONFIRMAÇÃO" dataDxfId="270"/>
    <tableColumn id="11" xr3:uid="{00000000-0010-0000-1A00-00000B000000}" name="COMPARECEU?" dataDxfId="269"/>
    <tableColumn id="8" xr3:uid="{00000000-0010-0000-1A00-000008000000}" name="FILA DE ESPERA" dataDxfId="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B000000}" name="Tabela8I21" displayName="Tabela8I21" ref="C5:M47" totalsRowCount="1" headerRowDxfId="265" totalsRowDxfId="264">
  <autoFilter ref="C5:M46" xr:uid="{00000000-0009-0000-0100-000014000000}"/>
  <tableColumns count="11">
    <tableColumn id="1" xr3:uid="{00000000-0010-0000-1B00-000001000000}" name="NOME" totalsRowFunction="count" dataDxfId="263"/>
    <tableColumn id="2" xr3:uid="{00000000-0010-0000-1B00-000002000000}" name="IDADE" dataDxfId="262"/>
    <tableColumn id="3" xr3:uid="{00000000-0010-0000-1B00-000003000000}" name="EXAME" dataDxfId="261"/>
    <tableColumn id="4" xr3:uid="{00000000-0010-0000-1B00-000004000000}" name="CONVÊNIO" dataDxfId="260"/>
    <tableColumn id="10" xr3:uid="{00000000-0010-0000-1B00-00000A000000}" name="GUIA CONVÊNIO" dataDxfId="259"/>
    <tableColumn id="9" xr3:uid="{00000000-0010-0000-1B00-000009000000}" name="VALOR" dataDxfId="258">
      <calculatedColumnFormula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calculatedColumnFormula>
    </tableColumn>
    <tableColumn id="5" xr3:uid="{00000000-0010-0000-1B00-000005000000}" name="MÉDICA" dataDxfId="257">
      <calculatedColumnFormula>IF(Tabela8I21[[#This Row],[EXAME]]&lt;&gt;"","Dra. Ilca","")</calculatedColumnFormula>
    </tableColumn>
    <tableColumn id="6" xr3:uid="{00000000-0010-0000-1B00-000006000000}" name="TELEFONE" dataDxfId="256"/>
    <tableColumn id="7" xr3:uid="{00000000-0010-0000-1B00-000007000000}" name="CONFIRMAÇÃO" dataDxfId="255"/>
    <tableColumn id="11" xr3:uid="{00000000-0010-0000-1B00-00000B000000}" name="COMPARECEU?" dataDxfId="254"/>
    <tableColumn id="8" xr3:uid="{00000000-0010-0000-1B00-000008000000}" name="FILA DE ESPERA" dataDxfId="25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C000000}" name="Tabela8I2122" displayName="Tabela8I2122" ref="C5:M47" totalsRowCount="1" headerRowDxfId="250" totalsRowDxfId="249">
  <autoFilter ref="C5:M46" xr:uid="{00000000-0009-0000-0100-000015000000}"/>
  <tableColumns count="11">
    <tableColumn id="1" xr3:uid="{00000000-0010-0000-1C00-000001000000}" name="NOME" totalsRowFunction="count" dataDxfId="248"/>
    <tableColumn id="2" xr3:uid="{00000000-0010-0000-1C00-000002000000}" name="IDADE" dataDxfId="247"/>
    <tableColumn id="3" xr3:uid="{00000000-0010-0000-1C00-000003000000}" name="EXAME" dataDxfId="246"/>
    <tableColumn id="4" xr3:uid="{00000000-0010-0000-1C00-000004000000}" name="CONVÊNIO" dataDxfId="245"/>
    <tableColumn id="10" xr3:uid="{00000000-0010-0000-1C00-00000A000000}" name="GUIA CONVÊNIO" dataDxfId="244"/>
    <tableColumn id="9" xr3:uid="{00000000-0010-0000-1C00-000009000000}" name="VALOR" dataDxfId="243">
      <calculatedColumnFormula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calculatedColumnFormula>
    </tableColumn>
    <tableColumn id="5" xr3:uid="{00000000-0010-0000-1C00-000005000000}" name="MÉDICA" dataDxfId="242">
      <calculatedColumnFormula>IF(Tabela8I2122[[#This Row],[EXAME]]&lt;&gt;"","Dra. Ilca","")</calculatedColumnFormula>
    </tableColumn>
    <tableColumn id="6" xr3:uid="{00000000-0010-0000-1C00-000006000000}" name="TELEFONE" dataDxfId="241"/>
    <tableColumn id="7" xr3:uid="{00000000-0010-0000-1C00-000007000000}" name="CONFIRMAÇÃO" dataDxfId="240"/>
    <tableColumn id="11" xr3:uid="{00000000-0010-0000-1C00-00000B000000}" name="COMPARECEU?" dataDxfId="239"/>
    <tableColumn id="8" xr3:uid="{00000000-0010-0000-1C00-000008000000}" name="FILA DE ESPERA" dataDxfId="23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D000000}" name="Tabela8I212223" displayName="Tabela8I212223" ref="C5:M47" totalsRowCount="1" headerRowDxfId="235" totalsRowDxfId="234">
  <autoFilter ref="C5:M46" xr:uid="{00000000-0009-0000-0100-000016000000}"/>
  <tableColumns count="11">
    <tableColumn id="1" xr3:uid="{00000000-0010-0000-1D00-000001000000}" name="NOME" totalsRowFunction="count" dataDxfId="233"/>
    <tableColumn id="2" xr3:uid="{00000000-0010-0000-1D00-000002000000}" name="IDADE" dataDxfId="232"/>
    <tableColumn id="3" xr3:uid="{00000000-0010-0000-1D00-000003000000}" name="EXAME" dataDxfId="231"/>
    <tableColumn id="4" xr3:uid="{00000000-0010-0000-1D00-000004000000}" name="CONVÊNIO" dataDxfId="230"/>
    <tableColumn id="10" xr3:uid="{00000000-0010-0000-1D00-00000A000000}" name="GUIA CONVÊNIO" dataDxfId="229"/>
    <tableColumn id="9" xr3:uid="{00000000-0010-0000-1D00-000009000000}" name="VALOR" dataDxfId="228">
      <calculatedColumnFormula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calculatedColumnFormula>
    </tableColumn>
    <tableColumn id="5" xr3:uid="{00000000-0010-0000-1D00-000005000000}" name="MÉDICA" dataDxfId="227">
      <calculatedColumnFormula>IF(Tabela8I212223[[#This Row],[EXAME]]&lt;&gt;"","Dra. Ilca","")</calculatedColumnFormula>
    </tableColumn>
    <tableColumn id="6" xr3:uid="{00000000-0010-0000-1D00-000006000000}" name="TELEFONE" dataDxfId="226"/>
    <tableColumn id="7" xr3:uid="{00000000-0010-0000-1D00-000007000000}" name="CONFIRMAÇÃO" dataDxfId="225"/>
    <tableColumn id="11" xr3:uid="{00000000-0010-0000-1D00-00000B000000}" name="COMPARECEU?" dataDxfId="224"/>
    <tableColumn id="8" xr3:uid="{00000000-0010-0000-1D00-000008000000}" name="FILA DE ESPERA" dataDxfId="22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M47" totalsRowCount="1" headerRowDxfId="220" totalsRowDxfId="219">
  <autoFilter ref="C5:M46" xr:uid="{00000000-0009-0000-0100-000017000000}"/>
  <tableColumns count="11">
    <tableColumn id="1" xr3:uid="{00000000-0010-0000-1E00-000001000000}" name="NOME" totalsRowFunction="count" dataDxfId="218"/>
    <tableColumn id="2" xr3:uid="{00000000-0010-0000-1E00-000002000000}" name="IDADE" dataDxfId="217"/>
    <tableColumn id="3" xr3:uid="{00000000-0010-0000-1E00-000003000000}" name="EXAME" dataDxfId="216"/>
    <tableColumn id="4" xr3:uid="{00000000-0010-0000-1E00-000004000000}" name="CONVÊNIO" dataDxfId="215"/>
    <tableColumn id="10" xr3:uid="{00000000-0010-0000-1E00-00000A000000}" name="GUIA CONVÊNIO" dataDxfId="214"/>
    <tableColumn id="9" xr3:uid="{00000000-0010-0000-1E00-000009000000}" name="VALOR" dataDxfId="213">
      <calculatedColumnFormula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calculatedColumnFormula>
    </tableColumn>
    <tableColumn id="5" xr3:uid="{00000000-0010-0000-1E00-000005000000}" name="MÉDICA" dataDxfId="212">
      <calculatedColumnFormula>IF(Tabela8I21222324[[#This Row],[EXAME]]&lt;&gt;"","Dra. Ilca","")</calculatedColumnFormula>
    </tableColumn>
    <tableColumn id="6" xr3:uid="{00000000-0010-0000-1E00-000006000000}" name="TELEFONE" dataDxfId="211"/>
    <tableColumn id="7" xr3:uid="{00000000-0010-0000-1E00-000007000000}" name="CONFIRMAÇÃO" dataDxfId="210"/>
    <tableColumn id="11" xr3:uid="{00000000-0010-0000-1E00-00000B000000}" name="COMPARECEU?" dataDxfId="209"/>
    <tableColumn id="8" xr3:uid="{00000000-0010-0000-1E00-000008000000}" name="FILA DE ESPERA" dataDxfId="2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2000000}" name="Tabela8J14383940" displayName="Tabela8J14383940" ref="C5:M47" totalsRowCount="1" headerRowDxfId="610" totalsRowDxfId="609">
  <autoFilter ref="C5:M46" xr:uid="{00000000-0009-0000-0100-000027000000}"/>
  <tableColumns count="11">
    <tableColumn id="1" xr3:uid="{00000000-0010-0000-0200-000001000000}" name="NOME" totalsRowFunction="count" dataDxfId="608"/>
    <tableColumn id="2" xr3:uid="{00000000-0010-0000-0200-000002000000}" name="IDADE" dataDxfId="607"/>
    <tableColumn id="3" xr3:uid="{00000000-0010-0000-0200-000003000000}" name="EXAME" dataDxfId="606"/>
    <tableColumn id="4" xr3:uid="{00000000-0010-0000-0200-000004000000}" name="CONVÊNIO" dataDxfId="605"/>
    <tableColumn id="10" xr3:uid="{00000000-0010-0000-0200-00000A000000}" name="GUIA CONVÊNIO" dataDxfId="604"/>
    <tableColumn id="9" xr3:uid="{00000000-0010-0000-0200-000009000000}" name="VALOR" dataDxfId="603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calculatedColumnFormula>
    </tableColumn>
    <tableColumn id="5" xr3:uid="{00000000-0010-0000-0200-000005000000}" name="MÉDICA" dataDxfId="602">
      <calculatedColumnFormula>IF(Tabela8J14383940[[#This Row],[EXAME]]&lt;&gt;"","Dra. Joizeanne","")</calculatedColumnFormula>
    </tableColumn>
    <tableColumn id="6" xr3:uid="{00000000-0010-0000-0200-000006000000}" name="TELEFONE" dataDxfId="601"/>
    <tableColumn id="7" xr3:uid="{00000000-0010-0000-0200-000007000000}" name="CONFIRMAÇÃO" dataDxfId="600"/>
    <tableColumn id="16" xr3:uid="{00000000-0010-0000-0200-000010000000}" name="COMPARECEU?" dataDxfId="599"/>
    <tableColumn id="8" xr3:uid="{00000000-0010-0000-0200-000008000000}" name="FILA DE ESPERA" dataDxfId="59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M47" totalsRowCount="1" headerRowDxfId="205" totalsRowDxfId="204">
  <autoFilter ref="C5:M46" xr:uid="{00000000-0009-0000-0100-000018000000}"/>
  <tableColumns count="11">
    <tableColumn id="1" xr3:uid="{00000000-0010-0000-1F00-000001000000}" name="NOME" totalsRowFunction="count" dataDxfId="203"/>
    <tableColumn id="2" xr3:uid="{00000000-0010-0000-1F00-000002000000}" name="IDADE" dataDxfId="202"/>
    <tableColumn id="3" xr3:uid="{00000000-0010-0000-1F00-000003000000}" name="EXAME" dataDxfId="201"/>
    <tableColumn id="4" xr3:uid="{00000000-0010-0000-1F00-000004000000}" name="CONVÊNIO" dataDxfId="200"/>
    <tableColumn id="10" xr3:uid="{00000000-0010-0000-1F00-00000A000000}" name="GUIA CONVÊNIO" dataDxfId="199"/>
    <tableColumn id="9" xr3:uid="{00000000-0010-0000-1F00-000009000000}" name="VALOR" dataDxfId="198">
      <calculatedColumnFormula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calculatedColumnFormula>
    </tableColumn>
    <tableColumn id="5" xr3:uid="{00000000-0010-0000-1F00-000005000000}" name="MÉDICA" dataDxfId="197">
      <calculatedColumnFormula>IF(Tabela8I2122232425[[#This Row],[EXAME]]&lt;&gt;"","Dra. Ilca","")</calculatedColumnFormula>
    </tableColumn>
    <tableColumn id="6" xr3:uid="{00000000-0010-0000-1F00-000006000000}" name="TELEFONE" dataDxfId="196"/>
    <tableColumn id="7" xr3:uid="{00000000-0010-0000-1F00-000007000000}" name="CONFIRMAÇÃO" dataDxfId="195"/>
    <tableColumn id="11" xr3:uid="{00000000-0010-0000-1F00-00000B000000}" name="COMPARECEU?" dataDxfId="194"/>
    <tableColumn id="8" xr3:uid="{00000000-0010-0000-1F00-000008000000}" name="FILA DE ESPERA" dataDxfId="19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0000000}" name="Tabela8I212223242526" displayName="Tabela8I212223242526" ref="C5:M47" totalsRowCount="1" headerRowDxfId="190" totalsRowDxfId="189">
  <autoFilter ref="C5:M46" xr:uid="{00000000-0009-0000-0100-000019000000}"/>
  <tableColumns count="11">
    <tableColumn id="1" xr3:uid="{00000000-0010-0000-2000-000001000000}" name="NOME" totalsRowFunction="count" dataDxfId="188"/>
    <tableColumn id="2" xr3:uid="{00000000-0010-0000-2000-000002000000}" name="IDADE" dataDxfId="187"/>
    <tableColumn id="3" xr3:uid="{00000000-0010-0000-2000-000003000000}" name="EXAME" dataDxfId="186"/>
    <tableColumn id="4" xr3:uid="{00000000-0010-0000-2000-000004000000}" name="CONVÊNIO" dataDxfId="185"/>
    <tableColumn id="10" xr3:uid="{00000000-0010-0000-2000-00000A000000}" name="GUIA CONVÊNIO" dataDxfId="184"/>
    <tableColumn id="9" xr3:uid="{00000000-0010-0000-2000-000009000000}" name="VALOR" dataDxfId="183">
      <calculatedColumnFormula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calculatedColumnFormula>
    </tableColumn>
    <tableColumn id="5" xr3:uid="{00000000-0010-0000-2000-000005000000}" name="MÉDICA" dataDxfId="182">
      <calculatedColumnFormula>IF(Tabela8I212223242526[[#This Row],[EXAME]]&lt;&gt;"","Dra. Ilca","")</calculatedColumnFormula>
    </tableColumn>
    <tableColumn id="6" xr3:uid="{00000000-0010-0000-2000-000006000000}" name="TELEFONE" dataDxfId="181"/>
    <tableColumn id="7" xr3:uid="{00000000-0010-0000-2000-000007000000}" name="CONFIRMAÇÃO" dataDxfId="180"/>
    <tableColumn id="11" xr3:uid="{00000000-0010-0000-2000-00000B000000}" name="COMPARECEU?" dataDxfId="179"/>
    <tableColumn id="8" xr3:uid="{00000000-0010-0000-2000-000008000000}" name="FILA DE ESPERA" dataDxfId="17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1000000}" name="Tabela8I21222324252627" displayName="Tabela8I21222324252627" ref="C5:M47" totalsRowCount="1" headerRowDxfId="175" totalsRowDxfId="174">
  <autoFilter ref="C5:M46" xr:uid="{00000000-0009-0000-0100-00001A000000}"/>
  <tableColumns count="11">
    <tableColumn id="1" xr3:uid="{00000000-0010-0000-2100-000001000000}" name="NOME" totalsRowFunction="count" dataDxfId="173"/>
    <tableColumn id="2" xr3:uid="{00000000-0010-0000-2100-000002000000}" name="IDADE" dataDxfId="172"/>
    <tableColumn id="3" xr3:uid="{00000000-0010-0000-2100-000003000000}" name="EXAME" dataDxfId="171"/>
    <tableColumn id="4" xr3:uid="{00000000-0010-0000-2100-000004000000}" name="CONVÊNIO" dataDxfId="170"/>
    <tableColumn id="10" xr3:uid="{00000000-0010-0000-2100-00000A000000}" name="GUIA CONVÊNIO" dataDxfId="169"/>
    <tableColumn id="9" xr3:uid="{00000000-0010-0000-2100-000009000000}" name="VALOR" dataDxfId="168">
      <calculatedColumnFormula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calculatedColumnFormula>
    </tableColumn>
    <tableColumn id="5" xr3:uid="{00000000-0010-0000-2100-000005000000}" name="MÉDICA" dataDxfId="167">
      <calculatedColumnFormula>IF(Tabela8I21222324252627[[#This Row],[EXAME]]&lt;&gt;"","Dra. Ilca","")</calculatedColumnFormula>
    </tableColumn>
    <tableColumn id="6" xr3:uid="{00000000-0010-0000-2100-000006000000}" name="TELEFONE" dataDxfId="166"/>
    <tableColumn id="7" xr3:uid="{00000000-0010-0000-2100-000007000000}" name="CONFIRMAÇÃO" dataDxfId="165"/>
    <tableColumn id="11" xr3:uid="{00000000-0010-0000-2100-00000B000000}" name="COMPARECEU?" dataDxfId="164"/>
    <tableColumn id="8" xr3:uid="{00000000-0010-0000-2100-000008000000}" name="FILA DE ESPERA" dataDxfId="1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2000000}" name="Tabela8I2122232425262728" displayName="Tabela8I2122232425262728" ref="C5:M47" totalsRowCount="1" headerRowDxfId="160" totalsRowDxfId="159">
  <autoFilter ref="C5:M46" xr:uid="{00000000-0009-0000-0100-00001B000000}"/>
  <tableColumns count="11">
    <tableColumn id="1" xr3:uid="{00000000-0010-0000-2200-000001000000}" name="NOME" totalsRowFunction="count" dataDxfId="158"/>
    <tableColumn id="2" xr3:uid="{00000000-0010-0000-2200-000002000000}" name="IDADE" dataDxfId="157"/>
    <tableColumn id="3" xr3:uid="{00000000-0010-0000-2200-000003000000}" name="EXAME" dataDxfId="156"/>
    <tableColumn id="4" xr3:uid="{00000000-0010-0000-2200-000004000000}" name="CONVÊNIO" dataDxfId="155"/>
    <tableColumn id="10" xr3:uid="{00000000-0010-0000-2200-00000A000000}" name="GUIA CONVÊNIO" dataDxfId="154"/>
    <tableColumn id="9" xr3:uid="{00000000-0010-0000-2200-000009000000}" name="VALOR" dataDxfId="153">
      <calculatedColumnFormula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calculatedColumnFormula>
    </tableColumn>
    <tableColumn id="5" xr3:uid="{00000000-0010-0000-2200-000005000000}" name="MÉDICA" dataDxfId="152">
      <calculatedColumnFormula>IF(Tabela8I2122232425262728[[#This Row],[EXAME]]&lt;&gt;"","Dra. Ilca","")</calculatedColumnFormula>
    </tableColumn>
    <tableColumn id="6" xr3:uid="{00000000-0010-0000-2200-000006000000}" name="TELEFONE" dataDxfId="151"/>
    <tableColumn id="7" xr3:uid="{00000000-0010-0000-2200-000007000000}" name="CONFIRMAÇÃO" dataDxfId="150"/>
    <tableColumn id="11" xr3:uid="{00000000-0010-0000-2200-00000B000000}" name="COMPARECEU?" dataDxfId="149"/>
    <tableColumn id="8" xr3:uid="{00000000-0010-0000-2200-000008000000}" name="FILA DE ESPERA" dataDxfId="14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M47" totalsRowCount="1" headerRowDxfId="145" totalsRowDxfId="144">
  <autoFilter ref="C5:M46" xr:uid="{00000000-0009-0000-0100-00001C000000}"/>
  <tableColumns count="11">
    <tableColumn id="1" xr3:uid="{00000000-0010-0000-2300-000001000000}" name="NOME" totalsRowFunction="count" dataDxfId="143"/>
    <tableColumn id="2" xr3:uid="{00000000-0010-0000-2300-000002000000}" name="IDADE" dataDxfId="142"/>
    <tableColumn id="3" xr3:uid="{00000000-0010-0000-2300-000003000000}" name="EXAME" dataDxfId="141"/>
    <tableColumn id="4" xr3:uid="{00000000-0010-0000-2300-000004000000}" name="CONVÊNIO" dataDxfId="140"/>
    <tableColumn id="10" xr3:uid="{00000000-0010-0000-2300-00000A000000}" name="GUIA CONVÊNIO" dataDxfId="139"/>
    <tableColumn id="9" xr3:uid="{00000000-0010-0000-2300-000009000000}" name="VALOR" dataDxfId="138">
      <calculatedColumnFormula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calculatedColumnFormula>
    </tableColumn>
    <tableColumn id="5" xr3:uid="{00000000-0010-0000-2300-000005000000}" name="MÉDICA" dataDxfId="137">
      <calculatedColumnFormula>IF(Tabela8I212223242526272829[[#This Row],[EXAME]]&lt;&gt;"","Dra. Ilca","")</calculatedColumnFormula>
    </tableColumn>
    <tableColumn id="6" xr3:uid="{00000000-0010-0000-2300-000006000000}" name="TELEFONE" dataDxfId="136"/>
    <tableColumn id="7" xr3:uid="{00000000-0010-0000-2300-000007000000}" name="CONFIRMAÇÃO" dataDxfId="135"/>
    <tableColumn id="11" xr3:uid="{00000000-0010-0000-2300-00000B000000}" name="COMPARECEU?" dataDxfId="134"/>
    <tableColumn id="8" xr3:uid="{00000000-0010-0000-2300-000008000000}" name="FILA DE ESPERA" dataDxfId="13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M47" totalsRowCount="1" headerRowDxfId="130" totalsRowDxfId="129">
  <autoFilter ref="C5:M46" xr:uid="{00000000-0009-0000-0100-00001D000000}"/>
  <tableColumns count="11">
    <tableColumn id="1" xr3:uid="{00000000-0010-0000-2400-000001000000}" name="NOME" totalsRowFunction="count" dataDxfId="128"/>
    <tableColumn id="2" xr3:uid="{00000000-0010-0000-2400-000002000000}" name="IDADE" dataDxfId="127"/>
    <tableColumn id="3" xr3:uid="{00000000-0010-0000-2400-000003000000}" name="EXAME" dataDxfId="126"/>
    <tableColumn id="4" xr3:uid="{00000000-0010-0000-2400-000004000000}" name="CONVÊNIO" dataDxfId="125"/>
    <tableColumn id="10" xr3:uid="{00000000-0010-0000-2400-00000A000000}" name="GUIA CONVÊNIO" dataDxfId="124"/>
    <tableColumn id="9" xr3:uid="{00000000-0010-0000-2400-000009000000}" name="VALOR" dataDxfId="123">
      <calculatedColumnFormula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calculatedColumnFormula>
    </tableColumn>
    <tableColumn id="5" xr3:uid="{00000000-0010-0000-2400-000005000000}" name="MÉDICA" dataDxfId="122">
      <calculatedColumnFormula>IF(Tabela8I21222324252627282930[[#This Row],[EXAME]]&lt;&gt;"","Dra. Ilca","")</calculatedColumnFormula>
    </tableColumn>
    <tableColumn id="6" xr3:uid="{00000000-0010-0000-2400-000006000000}" name="TELEFONE" dataDxfId="121"/>
    <tableColumn id="7" xr3:uid="{00000000-0010-0000-2400-000007000000}" name="CONFIRMAÇÃO" dataDxfId="120"/>
    <tableColumn id="11" xr3:uid="{00000000-0010-0000-2400-00000B000000}" name="COMPARECEU?" dataDxfId="119"/>
    <tableColumn id="8" xr3:uid="{00000000-0010-0000-2400-000008000000}" name="FILA DE ESPERA" dataDxfId="11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5000000}" name="Tabela8I2122232425262728293031" displayName="Tabela8I2122232425262728293031" ref="C5:M47" totalsRowCount="1" headerRowDxfId="115" totalsRowDxfId="114">
  <autoFilter ref="C5:M46" xr:uid="{00000000-0009-0000-0100-00001E000000}"/>
  <tableColumns count="11">
    <tableColumn id="1" xr3:uid="{00000000-0010-0000-2500-000001000000}" name="NOME" totalsRowFunction="count" dataDxfId="113"/>
    <tableColumn id="2" xr3:uid="{00000000-0010-0000-2500-000002000000}" name="IDADE" dataDxfId="112"/>
    <tableColumn id="3" xr3:uid="{00000000-0010-0000-2500-000003000000}" name="EXAME" dataDxfId="111"/>
    <tableColumn id="4" xr3:uid="{00000000-0010-0000-2500-000004000000}" name="CONVÊNIO" dataDxfId="110"/>
    <tableColumn id="10" xr3:uid="{00000000-0010-0000-2500-00000A000000}" name="GUIA CONVÊNIO" dataDxfId="109"/>
    <tableColumn id="9" xr3:uid="{00000000-0010-0000-2500-000009000000}" name="VALOR" dataDxfId="108">
      <calculatedColumnFormula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calculatedColumnFormula>
    </tableColumn>
    <tableColumn id="5" xr3:uid="{00000000-0010-0000-2500-000005000000}" name="MÉDICA" dataDxfId="107">
      <calculatedColumnFormula>IF(Tabela8I2122232425262728293031[[#This Row],[EXAME]]&lt;&gt;"","Dra. Ilca","")</calculatedColumnFormula>
    </tableColumn>
    <tableColumn id="6" xr3:uid="{00000000-0010-0000-2500-000006000000}" name="TELEFONE" dataDxfId="106"/>
    <tableColumn id="7" xr3:uid="{00000000-0010-0000-2500-000007000000}" name="CONFIRMAÇÃO" dataDxfId="105"/>
    <tableColumn id="11" xr3:uid="{00000000-0010-0000-2500-00000B000000}" name="COMPARECEU?" dataDxfId="104"/>
    <tableColumn id="8" xr3:uid="{00000000-0010-0000-2500-000008000000}" name="FILA DE ESPERA" dataDxfId="10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6000000}" name="Tabela8I212223242526272829303132" displayName="Tabela8I212223242526272829303132" ref="C5:M47" totalsRowCount="1" headerRowDxfId="100" totalsRowDxfId="99">
  <autoFilter ref="C5:M46" xr:uid="{00000000-0009-0000-0100-00001F000000}"/>
  <tableColumns count="11">
    <tableColumn id="1" xr3:uid="{00000000-0010-0000-2600-000001000000}" name="NOME" totalsRowFunction="count" dataDxfId="98"/>
    <tableColumn id="2" xr3:uid="{00000000-0010-0000-2600-000002000000}" name="IDADE" dataDxfId="97"/>
    <tableColumn id="3" xr3:uid="{00000000-0010-0000-2600-000003000000}" name="EXAME" dataDxfId="96"/>
    <tableColumn id="4" xr3:uid="{00000000-0010-0000-2600-000004000000}" name="CONVÊNIO" dataDxfId="95"/>
    <tableColumn id="10" xr3:uid="{00000000-0010-0000-2600-00000A000000}" name="GUIA CONVÊNIO" dataDxfId="94"/>
    <tableColumn id="9" xr3:uid="{00000000-0010-0000-2600-000009000000}" name="VALOR" dataDxfId="93">
      <calculatedColumnFormula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calculatedColumnFormula>
    </tableColumn>
    <tableColumn id="5" xr3:uid="{00000000-0010-0000-2600-000005000000}" name="MÉDICA" dataDxfId="92">
      <calculatedColumnFormula>IF(Tabela8I212223242526272829303132[[#This Row],[EXAME]]&lt;&gt;"","Dra. Ilca","")</calculatedColumnFormula>
    </tableColumn>
    <tableColumn id="6" xr3:uid="{00000000-0010-0000-2600-000006000000}" name="TELEFONE" dataDxfId="91"/>
    <tableColumn id="7" xr3:uid="{00000000-0010-0000-2600-000007000000}" name="CONFIRMAÇÃO" dataDxfId="90"/>
    <tableColumn id="11" xr3:uid="{00000000-0010-0000-2600-00000B000000}" name="COMPARECEU?" dataDxfId="89"/>
    <tableColumn id="8" xr3:uid="{00000000-0010-0000-2600-000008000000}" name="FILA DE ESPERA" dataDxfId="8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7000000}" name="Tabela8I21222324252627282930313233" displayName="Tabela8I21222324252627282930313233" ref="C5:M47" totalsRowCount="1" headerRowDxfId="85" totalsRowDxfId="84">
  <autoFilter ref="C5:M46" xr:uid="{00000000-0009-0000-0100-000020000000}"/>
  <tableColumns count="11">
    <tableColumn id="1" xr3:uid="{00000000-0010-0000-2700-000001000000}" name="NOME" totalsRowFunction="count" dataDxfId="83"/>
    <tableColumn id="2" xr3:uid="{00000000-0010-0000-2700-000002000000}" name="IDADE" dataDxfId="82"/>
    <tableColumn id="3" xr3:uid="{00000000-0010-0000-2700-000003000000}" name="EXAME" dataDxfId="81"/>
    <tableColumn id="4" xr3:uid="{00000000-0010-0000-2700-000004000000}" name="CONVÊNIO" dataDxfId="80"/>
    <tableColumn id="10" xr3:uid="{00000000-0010-0000-2700-00000A000000}" name="GUIA CONVÊNIO" dataDxfId="79"/>
    <tableColumn id="9" xr3:uid="{00000000-0010-0000-2700-000009000000}" name="VALOR" dataDxfId="78">
      <calculatedColumnFormula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calculatedColumnFormula>
    </tableColumn>
    <tableColumn id="5" xr3:uid="{00000000-0010-0000-2700-000005000000}" name="MÉDICA" dataDxfId="77">
      <calculatedColumnFormula>IF(Tabela8I21222324252627282930313233[[#This Row],[EXAME]]&lt;&gt;"","Dra. Ilca","")</calculatedColumnFormula>
    </tableColumn>
    <tableColumn id="6" xr3:uid="{00000000-0010-0000-2700-000006000000}" name="TELEFONE" dataDxfId="76"/>
    <tableColumn id="7" xr3:uid="{00000000-0010-0000-2700-000007000000}" name="CONFIRMAÇÃO" dataDxfId="75"/>
    <tableColumn id="11" xr3:uid="{00000000-0010-0000-2700-00000B000000}" name="COMPARECEU?" dataDxfId="74"/>
    <tableColumn id="8" xr3:uid="{00000000-0010-0000-2700-000008000000}" name="FILA DE ESPERA" dataDxfId="7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M47" totalsRowCount="1" headerRowDxfId="70" totalsRowDxfId="69">
  <autoFilter ref="C5:M46" xr:uid="{00000000-0009-0000-0100-000021000000}"/>
  <tableColumns count="11">
    <tableColumn id="1" xr3:uid="{00000000-0010-0000-2800-000001000000}" name="NOME" totalsRowFunction="count" dataDxfId="68"/>
    <tableColumn id="2" xr3:uid="{00000000-0010-0000-2800-000002000000}" name="IDADE" dataDxfId="67"/>
    <tableColumn id="3" xr3:uid="{00000000-0010-0000-2800-000003000000}" name="EXAME" dataDxfId="66"/>
    <tableColumn id="4" xr3:uid="{00000000-0010-0000-2800-000004000000}" name="CONVÊNIO" dataDxfId="65"/>
    <tableColumn id="10" xr3:uid="{00000000-0010-0000-2800-00000A000000}" name="GUIA CONVÊNIO" dataDxfId="64"/>
    <tableColumn id="9" xr3:uid="{00000000-0010-0000-2800-000009000000}" name="VALOR" dataDxfId="63">
      <calculatedColumnFormula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calculatedColumnFormula>
    </tableColumn>
    <tableColumn id="5" xr3:uid="{00000000-0010-0000-2800-000005000000}" name="MÉDICA" dataDxfId="62">
      <calculatedColumnFormula>IF(Tabela8I2122232425262728293031323334[[#This Row],[EXAME]]&lt;&gt;"","Dra. Ilca","")</calculatedColumnFormula>
    </tableColumn>
    <tableColumn id="6" xr3:uid="{00000000-0010-0000-2800-000006000000}" name="TELEFONE" dataDxfId="61"/>
    <tableColumn id="7" xr3:uid="{00000000-0010-0000-2800-000007000000}" name="CONFIRMAÇÃO" dataDxfId="60"/>
    <tableColumn id="11" xr3:uid="{00000000-0010-0000-2800-00000B000000}" name="COMPARECEU?" dataDxfId="59"/>
    <tableColumn id="8" xr3:uid="{00000000-0010-0000-2800-000008000000}" name="FILA DE ESPERA" dataDxfId="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M47" totalsRowCount="1" headerRowDxfId="595" totalsRowDxfId="594">
  <autoFilter ref="C5:M46" xr:uid="{00000000-0009-0000-0100-000028000000}"/>
  <tableColumns count="11">
    <tableColumn id="1" xr3:uid="{00000000-0010-0000-0300-000001000000}" name="NOME" totalsRowFunction="count" dataDxfId="593"/>
    <tableColumn id="2" xr3:uid="{00000000-0010-0000-0300-000002000000}" name="IDADE" dataDxfId="592"/>
    <tableColumn id="3" xr3:uid="{00000000-0010-0000-0300-000003000000}" name="EXAME" dataDxfId="591"/>
    <tableColumn id="4" xr3:uid="{00000000-0010-0000-0300-000004000000}" name="CONVÊNIO" dataDxfId="590"/>
    <tableColumn id="10" xr3:uid="{00000000-0010-0000-0300-00000A000000}" name="GUIA CONVÊNIO" dataDxfId="589"/>
    <tableColumn id="9" xr3:uid="{00000000-0010-0000-0300-000009000000}" name="VALOR" dataDxfId="588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calculatedColumnFormula>
    </tableColumn>
    <tableColumn id="5" xr3:uid="{00000000-0010-0000-0300-000005000000}" name="MÉDICA" dataDxfId="587">
      <calculatedColumnFormula>IF(Tabela8J1438394041[[#This Row],[EXAME]]&lt;&gt;"","Dra. Joizeanne","")</calculatedColumnFormula>
    </tableColumn>
    <tableColumn id="6" xr3:uid="{00000000-0010-0000-0300-000006000000}" name="TELEFONE" dataDxfId="586"/>
    <tableColumn id="7" xr3:uid="{00000000-0010-0000-0300-000007000000}" name="CONFIRMAÇÃO" dataDxfId="585"/>
    <tableColumn id="16" xr3:uid="{00000000-0010-0000-0300-000010000000}" name="COMPARECEU?" dataDxfId="584"/>
    <tableColumn id="8" xr3:uid="{00000000-0010-0000-0300-000008000000}" name="FILA DE ESPERA" dataDxfId="58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M47" totalsRowCount="1" headerRowDxfId="55" totalsRowDxfId="54">
  <autoFilter ref="C5:M46" xr:uid="{00000000-0009-0000-0100-000022000000}"/>
  <tableColumns count="11">
    <tableColumn id="1" xr3:uid="{00000000-0010-0000-2900-000001000000}" name="NOME" totalsRowFunction="count" dataDxfId="53"/>
    <tableColumn id="2" xr3:uid="{00000000-0010-0000-2900-000002000000}" name="IDADE" dataDxfId="52"/>
    <tableColumn id="3" xr3:uid="{00000000-0010-0000-2900-000003000000}" name="EXAME" dataDxfId="51"/>
    <tableColumn id="4" xr3:uid="{00000000-0010-0000-2900-000004000000}" name="CONVÊNIO" dataDxfId="50"/>
    <tableColumn id="10" xr3:uid="{00000000-0010-0000-2900-00000A000000}" name="GUIA CONVÊNIO" dataDxfId="49"/>
    <tableColumn id="9" xr3:uid="{00000000-0010-0000-2900-000009000000}" name="VALOR" dataDxfId="48">
      <calculatedColumnFormula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calculatedColumnFormula>
    </tableColumn>
    <tableColumn id="5" xr3:uid="{00000000-0010-0000-2900-000005000000}" name="MÉDICA" dataDxfId="47">
      <calculatedColumnFormula>IF(Tabela8I212223242526272829303132333435[[#This Row],[EXAME]]&lt;&gt;"","Dra. Ilca","")</calculatedColumnFormula>
    </tableColumn>
    <tableColumn id="6" xr3:uid="{00000000-0010-0000-2900-000006000000}" name="TELEFONE" dataDxfId="46"/>
    <tableColumn id="7" xr3:uid="{00000000-0010-0000-2900-000007000000}" name="CONFIRMAÇÃO" dataDxfId="45"/>
    <tableColumn id="11" xr3:uid="{00000000-0010-0000-2900-00000B000000}" name="COMPARECEU?" dataDxfId="44"/>
    <tableColumn id="8" xr3:uid="{00000000-0010-0000-2900-000008000000}" name="FILA DE ESPERA" dataDxfId="4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3" totalsRowShown="0" headerRowDxfId="42">
  <autoFilter ref="B2:E23" xr:uid="{00000000-0009-0000-0100-000003000000}"/>
  <tableColumns count="4">
    <tableColumn id="1" xr3:uid="{00000000-0010-0000-2C00-000001000000}" name="EXAME"/>
    <tableColumn id="2" xr3:uid="{00000000-0010-0000-2C00-000002000000}" name="VALOR PARTICULAR" dataDxfId="41"/>
    <tableColumn id="3" xr3:uid="{00000000-0010-0000-2C00-000003000000}" name="CONVÊNIO"/>
    <tableColumn id="4" xr3:uid="{00000000-0010-0000-2C00-000004000000}" name="VALOR CONVÊNIO" dataDxfId="4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M47" totalsRowCount="1" headerRowDxfId="580" totalsRowDxfId="579">
  <autoFilter ref="C5:M46" xr:uid="{00000000-0009-0000-0100-000029000000}"/>
  <tableColumns count="11">
    <tableColumn id="1" xr3:uid="{00000000-0010-0000-0400-000001000000}" name="NOME" totalsRowFunction="count" dataDxfId="578"/>
    <tableColumn id="2" xr3:uid="{00000000-0010-0000-0400-000002000000}" name="IDADE" dataDxfId="577"/>
    <tableColumn id="3" xr3:uid="{00000000-0010-0000-0400-000003000000}" name="EXAME" dataDxfId="576"/>
    <tableColumn id="4" xr3:uid="{00000000-0010-0000-0400-000004000000}" name="CONVÊNIO" dataDxfId="575"/>
    <tableColumn id="10" xr3:uid="{00000000-0010-0000-0400-00000A000000}" name="GUIA CONVÊNIO" dataDxfId="574"/>
    <tableColumn id="9" xr3:uid="{00000000-0010-0000-0400-000009000000}" name="VALOR" dataDxfId="573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calculatedColumnFormula>
    </tableColumn>
    <tableColumn id="5" xr3:uid="{00000000-0010-0000-0400-000005000000}" name="MÉDICA" dataDxfId="572">
      <calculatedColumnFormula>IF(Tabela8J143839404142[[#This Row],[EXAME]]&lt;&gt;"","Dra. Joizeanne","")</calculatedColumnFormula>
    </tableColumn>
    <tableColumn id="6" xr3:uid="{00000000-0010-0000-0400-000006000000}" name="TELEFONE" dataDxfId="571"/>
    <tableColumn id="7" xr3:uid="{00000000-0010-0000-0400-000007000000}" name="CONFIRMAÇÃO" dataDxfId="570"/>
    <tableColumn id="16" xr3:uid="{00000000-0010-0000-0400-000010000000}" name="COMPARECEU?" dataDxfId="569"/>
    <tableColumn id="8" xr3:uid="{00000000-0010-0000-0400-000008000000}" name="FILA DE ESPERA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M47" totalsRowCount="1" headerRowDxfId="565" totalsRowDxfId="564">
  <autoFilter ref="C5:M46" xr:uid="{00000000-0009-0000-0100-000004000000}"/>
  <tableColumns count="11">
    <tableColumn id="1" xr3:uid="{00000000-0010-0000-0500-000001000000}" name="NOME" totalsRowFunction="count" dataDxfId="563"/>
    <tableColumn id="2" xr3:uid="{00000000-0010-0000-0500-000002000000}" name="IDADE" dataDxfId="562"/>
    <tableColumn id="3" xr3:uid="{00000000-0010-0000-0500-000003000000}" name="EXAME" dataDxfId="561"/>
    <tableColumn id="4" xr3:uid="{00000000-0010-0000-0500-000004000000}" name="CONVÊNIO" dataDxfId="560"/>
    <tableColumn id="10" xr3:uid="{00000000-0010-0000-0500-00000A000000}" name="GUIA CONVÊNIO" dataDxfId="559"/>
    <tableColumn id="9" xr3:uid="{00000000-0010-0000-0500-000009000000}" name="VALOR" dataDxfId="558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calculatedColumnFormula>
    </tableColumn>
    <tableColumn id="5" xr3:uid="{00000000-0010-0000-0500-000005000000}" name="MÉDICA" dataDxfId="557">
      <calculatedColumnFormula>IF(Tabela8J5[[#This Row],[EXAME]]&lt;&gt;"","Dra. Joizeanne","")</calculatedColumnFormula>
    </tableColumn>
    <tableColumn id="6" xr3:uid="{00000000-0010-0000-0500-000006000000}" name="TELEFONE" dataDxfId="556"/>
    <tableColumn id="7" xr3:uid="{00000000-0010-0000-0500-000007000000}" name="CONFIRMAÇÃO" dataDxfId="555"/>
    <tableColumn id="12" xr3:uid="{00000000-0010-0000-0500-00000C000000}" name="COMPARECEU?" dataDxfId="554"/>
    <tableColumn id="8" xr3:uid="{00000000-0010-0000-0500-000008000000}" name="FILA DE ESPERA" dataDxfId="5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a8J567" displayName="Tabela8J567" ref="C5:M47" totalsRowCount="1" headerRowDxfId="550" totalsRowDxfId="549">
  <autoFilter ref="C5:M46" xr:uid="{00000000-0009-0000-0100-000006000000}"/>
  <tableColumns count="11">
    <tableColumn id="1" xr3:uid="{00000000-0010-0000-0600-000001000000}" name="NOME" totalsRowFunction="count" dataDxfId="548"/>
    <tableColumn id="2" xr3:uid="{00000000-0010-0000-0600-000002000000}" name="IDADE" dataDxfId="547"/>
    <tableColumn id="3" xr3:uid="{00000000-0010-0000-0600-000003000000}" name="EXAME" dataDxfId="546"/>
    <tableColumn id="4" xr3:uid="{00000000-0010-0000-0600-000004000000}" name="CONVÊNIO" dataDxfId="545"/>
    <tableColumn id="10" xr3:uid="{00000000-0010-0000-0600-00000A000000}" name="GUIA CONVÊNIO" dataDxfId="544"/>
    <tableColumn id="9" xr3:uid="{00000000-0010-0000-0600-000009000000}" name="VALOR" dataDxfId="543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calculatedColumnFormula>
    </tableColumn>
    <tableColumn id="5" xr3:uid="{00000000-0010-0000-0600-000005000000}" name="MÉDICA" dataDxfId="542">
      <calculatedColumnFormula>IF(Tabela8J567[[#This Row],[EXAME]]&lt;&gt;"","Dra. Joizeanne","")</calculatedColumnFormula>
    </tableColumn>
    <tableColumn id="6" xr3:uid="{00000000-0010-0000-0600-000006000000}" name="TELEFONE" dataDxfId="541"/>
    <tableColumn id="7" xr3:uid="{00000000-0010-0000-0600-000007000000}" name="CONFIRMAÇÃO" dataDxfId="540"/>
    <tableColumn id="12" xr3:uid="{00000000-0010-0000-0600-00000C000000}" name="COMPARECEU?" dataDxfId="539"/>
    <tableColumn id="8" xr3:uid="{00000000-0010-0000-0600-000008000000}" name="FILA DE ESPERA" dataDxfId="5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ela8J56789101112131415" displayName="Tabela8J56789101112131415" ref="C5:M47" totalsRowCount="1" headerRowDxfId="535" totalsRowDxfId="534">
  <autoFilter ref="C5:M46" xr:uid="{00000000-0009-0000-0100-00000E000000}"/>
  <tableColumns count="11">
    <tableColumn id="1" xr3:uid="{00000000-0010-0000-0700-000001000000}" name="NOME" totalsRowFunction="count" dataDxfId="533"/>
    <tableColumn id="2" xr3:uid="{00000000-0010-0000-0700-000002000000}" name="IDADE" dataDxfId="532"/>
    <tableColumn id="3" xr3:uid="{00000000-0010-0000-0700-000003000000}" name="EXAME" dataDxfId="531"/>
    <tableColumn id="4" xr3:uid="{00000000-0010-0000-0700-000004000000}" name="CONVÊNIO" dataDxfId="530"/>
    <tableColumn id="10" xr3:uid="{00000000-0010-0000-0700-00000A000000}" name="GUIA CONVÊNIO" dataDxfId="529"/>
    <tableColumn id="9" xr3:uid="{00000000-0010-0000-0700-000009000000}" name="VALOR" dataDxfId="528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calculatedColumnFormula>
    </tableColumn>
    <tableColumn id="5" xr3:uid="{00000000-0010-0000-0700-000005000000}" name="MÉDICA" dataDxfId="527">
      <calculatedColumnFormula>IF(Tabela8J56789101112131415[[#This Row],[EXAME]]&lt;&gt;"","Dra. Joizeanne","")</calculatedColumnFormula>
    </tableColumn>
    <tableColumn id="6" xr3:uid="{00000000-0010-0000-0700-000006000000}" name="TELEFONE" dataDxfId="526"/>
    <tableColumn id="7" xr3:uid="{00000000-0010-0000-0700-000007000000}" name="CONFIRMAÇÃO" dataDxfId="525"/>
    <tableColumn id="11" xr3:uid="{00000000-0010-0000-0700-00000B000000}" name="COMPARECEU?" dataDxfId="524"/>
    <tableColumn id="8" xr3:uid="{00000000-0010-0000-0700-000008000000}" name="FILA DE ESPERA" dataDxfId="5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M47" totalsRowCount="1" headerRowDxfId="520" totalsRowDxfId="519">
  <autoFilter ref="C5:M46" xr:uid="{00000000-0009-0000-0100-00000F000000}"/>
  <tableColumns count="11">
    <tableColumn id="1" xr3:uid="{00000000-0010-0000-0800-000001000000}" name="NOME" totalsRowFunction="count" dataDxfId="518"/>
    <tableColumn id="2" xr3:uid="{00000000-0010-0000-0800-000002000000}" name="IDADE" dataDxfId="517"/>
    <tableColumn id="3" xr3:uid="{00000000-0010-0000-0800-000003000000}" name="EXAME" dataDxfId="516"/>
    <tableColumn id="4" xr3:uid="{00000000-0010-0000-0800-000004000000}" name="CONVÊNIO" dataDxfId="515"/>
    <tableColumn id="10" xr3:uid="{00000000-0010-0000-0800-00000A000000}" name="GUIA CONVÊNIO" dataDxfId="514"/>
    <tableColumn id="9" xr3:uid="{00000000-0010-0000-0800-000009000000}" name="VALOR" dataDxfId="513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calculatedColumnFormula>
    </tableColumn>
    <tableColumn id="5" xr3:uid="{00000000-0010-0000-0800-000005000000}" name="MÉDICA" dataDxfId="512">
      <calculatedColumnFormula>IF(Tabela8J5678910111213141516[[#This Row],[EXAME]]&lt;&gt;"","Dra. Joizeanne","")</calculatedColumnFormula>
    </tableColumn>
    <tableColumn id="6" xr3:uid="{00000000-0010-0000-0800-000006000000}" name="TELEFONE" dataDxfId="511"/>
    <tableColumn id="7" xr3:uid="{00000000-0010-0000-0800-000007000000}" name="CONFIRMAÇÃO" dataDxfId="510"/>
    <tableColumn id="11" xr3:uid="{00000000-0010-0000-0800-00000B000000}" name="COMPARECEU?" dataDxfId="509"/>
    <tableColumn id="8" xr3:uid="{00000000-0010-0000-0800-000008000000}" name="FILA DE ESPERA" dataDxfId="5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>
      <selection activeCell="I22" sqref="I22"/>
    </sheetView>
  </sheetViews>
  <sheetFormatPr defaultRowHeight="1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>
      <c r="A2" s="6"/>
      <c r="B2" s="6"/>
      <c r="C2" s="6"/>
      <c r="D2" s="7" t="s">
        <v>0</v>
      </c>
      <c r="E2" s="6"/>
      <c r="F2" s="6"/>
      <c r="G2" s="14" t="str">
        <f>IF(C5=1,"JANEIRO",IF(C5=2,"FEVEREIRO",IF(C5=3,"MARÇO",IF(C5=4,"ABRIL",IF(C5=5,"MAIO",IF(C5=6,"JUNHO",IF(C5=7,"JULHO",IF(C5=8,"AGOSTO",IF(C5=9,"SETEMBRO",IF(C5=10,"OUTUBRO",IF(C5=11,"NOVEMBRO",IF(C5=12,"DEZEMBRO",""))))))))))))</f>
        <v>FEVEREIRO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>
      <c r="B5" s="3" t="s">
        <v>1</v>
      </c>
      <c r="C5" s="2">
        <v>2</v>
      </c>
      <c r="D5" s="3" t="s">
        <v>2</v>
      </c>
      <c r="E5" s="37">
        <v>2023</v>
      </c>
      <c r="F5" s="35" t="s">
        <v>3</v>
      </c>
      <c r="G5" s="35"/>
      <c r="H5" s="35" t="str">
        <f>IF(I8=B8,B9,IF(I8=C8,C9,IF(I8=D8,D9,IF(I8=E8,E9,IF(I8=F8,F9,IF(I8=G8,G9,IF(I8=H8,H9,"")))))))</f>
        <v>QUARTA-FEIRA</v>
      </c>
    </row>
    <row r="6" spans="1:16" hidden="1"/>
    <row r="7" spans="1:16" hidden="1">
      <c r="B7" t="s">
        <v>4</v>
      </c>
      <c r="I7" t="s">
        <v>5</v>
      </c>
      <c r="J7" t="s">
        <v>6</v>
      </c>
    </row>
    <row r="8" spans="1:16" hidden="1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4</v>
      </c>
      <c r="J8" s="1">
        <f>DATE(E5,C5,31)</f>
        <v>44988</v>
      </c>
    </row>
    <row r="9" spans="1:16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>
        <f t="shared" si="0"/>
        <v>1</v>
      </c>
      <c r="F10" s="5">
        <f t="shared" si="0"/>
        <v>2</v>
      </c>
      <c r="G10" s="5">
        <f t="shared" si="0"/>
        <v>3</v>
      </c>
      <c r="H10" s="5">
        <f t="shared" si="0"/>
        <v>4</v>
      </c>
    </row>
    <row r="11" spans="1:16">
      <c r="B11" s="19"/>
      <c r="C11" t="str">
        <f t="shared" ref="C11:E11" si="1">IF(C10="","","Dra. Joizeanne")</f>
        <v/>
      </c>
      <c r="D11" s="36" t="str">
        <f t="shared" si="1"/>
        <v/>
      </c>
      <c r="E11" s="38" t="str">
        <f t="shared" si="1"/>
        <v>Dra. Joizeanne</v>
      </c>
      <c r="F11" s="39" t="str">
        <f>IF(F10="","","Dra. Joizeanne")</f>
        <v>Dra. Joizeanne</v>
      </c>
      <c r="G11" s="40" t="str">
        <f t="shared" ref="G11" si="2">IF(G10="","","Dra. Joizeanne")</f>
        <v>Dra. Joizeanne</v>
      </c>
      <c r="H11" s="19"/>
    </row>
    <row r="12" spans="1:16">
      <c r="B12" s="19"/>
      <c r="C12" t="str">
        <f t="shared" ref="C12:E12" si="3">IF(C10="","","Dra. Ilca")</f>
        <v/>
      </c>
      <c r="D12" s="36" t="str">
        <f t="shared" si="3"/>
        <v/>
      </c>
      <c r="E12" s="38" t="str">
        <f t="shared" si="3"/>
        <v>Dra. Ilca</v>
      </c>
      <c r="F12" s="39" t="str">
        <f>IF(F10="","","Dra. Ilca")</f>
        <v>Dra. Ilca</v>
      </c>
      <c r="G12" s="40" t="str">
        <f t="shared" ref="G12" si="4">IF(G10="","","Dra. Ilca")</f>
        <v>Dra. Ilca</v>
      </c>
      <c r="H12" s="19"/>
    </row>
    <row r="13" spans="1:16">
      <c r="B13" s="20"/>
      <c r="C13" s="20"/>
      <c r="D13" s="20"/>
      <c r="E13" s="26"/>
      <c r="F13" s="26"/>
      <c r="G13" s="20"/>
      <c r="H13" s="20"/>
    </row>
    <row r="14" spans="1:16">
      <c r="B14" s="5">
        <f>IFERROR(IF(H10&gt;=28,"",H10+1),"")</f>
        <v>5</v>
      </c>
      <c r="C14" s="5">
        <f>IFERROR(IF(B14&gt;=28,"",B14+1),"")</f>
        <v>6</v>
      </c>
      <c r="D14" s="5">
        <f t="shared" ref="D14:H14" si="5">IFERROR(IF(C14&gt;=28,"",C14+1),"")</f>
        <v>7</v>
      </c>
      <c r="E14" s="5">
        <f t="shared" si="5"/>
        <v>8</v>
      </c>
      <c r="F14" s="5">
        <f t="shared" si="5"/>
        <v>9</v>
      </c>
      <c r="G14" s="5">
        <f t="shared" si="5"/>
        <v>10</v>
      </c>
      <c r="H14" s="5">
        <f t="shared" si="5"/>
        <v>11</v>
      </c>
    </row>
    <row r="15" spans="1:16">
      <c r="B15" s="19"/>
      <c r="C15" s="41" t="str">
        <f t="shared" ref="C15" si="6">IF(C14="","","Dra. Joizeanne")</f>
        <v>Dra. Joizeanne</v>
      </c>
      <c r="D15" s="42" t="str">
        <f t="shared" ref="D15" si="7">IF(D14="","","Dra. Joizeanne")</f>
        <v>Dra. Joizeanne</v>
      </c>
      <c r="E15" s="42" t="str">
        <f t="shared" ref="E15" si="8">IF(E14="","","Dra. Joizeanne")</f>
        <v>Dra. Joizeanne</v>
      </c>
      <c r="F15" s="42" t="str">
        <f>IF(F14="","","Dra. Joizeanne")</f>
        <v>Dra. Joizeanne</v>
      </c>
      <c r="G15" s="42" t="str">
        <f t="shared" ref="G15" si="9">IF(G14="","","Dra. Joizeanne")</f>
        <v>Dra. Joizeanne</v>
      </c>
      <c r="H15" s="19"/>
    </row>
    <row r="16" spans="1:16">
      <c r="B16" s="19"/>
      <c r="C16" s="41" t="str">
        <f t="shared" ref="C16:E16" si="10">IF(C14="","","Dra. Ilca")</f>
        <v>Dra. Ilca</v>
      </c>
      <c r="D16" s="42" t="str">
        <f t="shared" si="10"/>
        <v>Dra. Ilca</v>
      </c>
      <c r="E16" s="42" t="str">
        <f t="shared" si="10"/>
        <v>Dra. Ilca</v>
      </c>
      <c r="F16" s="42" t="str">
        <f>IF(F14="","","Dra. Ilca")</f>
        <v>Dra. Ilca</v>
      </c>
      <c r="G16" s="42" t="str">
        <f t="shared" ref="G16" si="11">IF(G14="","","Dra. Ilca")</f>
        <v>Dra. Ilca</v>
      </c>
      <c r="H16" s="19"/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5">
        <f>IFERROR(IF(H14&gt;=28,"",H14+1),"")</f>
        <v>12</v>
      </c>
      <c r="C18" s="5">
        <f>IFERROR(IF(B18&gt;=28,"",B18+1),"")</f>
        <v>13</v>
      </c>
      <c r="D18" s="5">
        <f t="shared" ref="D18:H18" si="12">IFERROR(IF(C18&gt;=28,"",C18+1),"")</f>
        <v>14</v>
      </c>
      <c r="E18" s="5">
        <f t="shared" si="12"/>
        <v>15</v>
      </c>
      <c r="F18" s="5">
        <f t="shared" si="12"/>
        <v>16</v>
      </c>
      <c r="G18" s="5">
        <f t="shared" si="12"/>
        <v>17</v>
      </c>
      <c r="H18" s="5">
        <f t="shared" si="12"/>
        <v>18</v>
      </c>
    </row>
    <row r="19" spans="2:8">
      <c r="B19" s="19"/>
      <c r="C19" s="41" t="str">
        <f t="shared" ref="C19" si="13">IF(C18="","","Dra. Joizeanne")</f>
        <v>Dra. Joizeanne</v>
      </c>
      <c r="D19" s="42" t="str">
        <f t="shared" ref="D19" si="14">IF(D18="","","Dra. Joizeanne")</f>
        <v>Dra. Joizeanne</v>
      </c>
      <c r="E19" s="42" t="str">
        <f t="shared" ref="E19" si="15">IF(E18="","","Dra. Joizeanne")</f>
        <v>Dra. Joizeanne</v>
      </c>
      <c r="F19" s="42" t="str">
        <f>IF(F18="","","Dra. Joizeanne")</f>
        <v>Dra. Joizeanne</v>
      </c>
      <c r="G19" s="42" t="str">
        <f t="shared" ref="G19" si="16">IF(G18="","","Dra. Joizeanne")</f>
        <v>Dra. Joizeanne</v>
      </c>
      <c r="H19" s="19"/>
    </row>
    <row r="20" spans="2:8">
      <c r="B20" s="19"/>
      <c r="C20" s="41" t="str">
        <f t="shared" ref="C20:E20" si="17">IF(C18="","","Dra. Ilca")</f>
        <v>Dra. Ilca</v>
      </c>
      <c r="D20" s="42" t="str">
        <f t="shared" si="17"/>
        <v>Dra. Ilca</v>
      </c>
      <c r="E20" s="42" t="str">
        <f t="shared" si="17"/>
        <v>Dra. Ilca</v>
      </c>
      <c r="F20" s="42" t="str">
        <f>IF(F18="","","Dra. Ilca")</f>
        <v>Dra. Ilca</v>
      </c>
      <c r="G20" s="42" t="str">
        <f t="shared" ref="G20" si="18">IF(G18="","","Dra. Ilca")</f>
        <v>Dra. Ilca</v>
      </c>
      <c r="H20" s="19"/>
    </row>
    <row r="21" spans="2:8">
      <c r="B21" s="20"/>
      <c r="C21" s="20"/>
      <c r="D21" s="26"/>
      <c r="E21" s="20"/>
      <c r="F21" s="20"/>
      <c r="G21" s="27"/>
      <c r="H21" s="20"/>
    </row>
    <row r="22" spans="2:8">
      <c r="B22" s="5">
        <f>IFERROR(IF(H18&gt;=28,"",H18+1),"")</f>
        <v>19</v>
      </c>
      <c r="C22" s="5">
        <f>IFERROR(IF(B22&gt;=28,"",B22+1),"")</f>
        <v>20</v>
      </c>
      <c r="D22" s="5">
        <f t="shared" ref="D22:H22" si="19">IFERROR(IF(C22&gt;=28,"",C22+1),"")</f>
        <v>21</v>
      </c>
      <c r="E22" s="5">
        <f t="shared" si="19"/>
        <v>22</v>
      </c>
      <c r="F22" s="5">
        <f t="shared" si="19"/>
        <v>23</v>
      </c>
      <c r="G22" s="5">
        <f t="shared" si="19"/>
        <v>24</v>
      </c>
      <c r="H22" s="5">
        <f t="shared" si="19"/>
        <v>25</v>
      </c>
    </row>
    <row r="23" spans="2:8">
      <c r="B23" s="24"/>
      <c r="C23" s="42" t="str">
        <f t="shared" ref="C23" si="20">IF(C22="","","Dra. Joizeanne")</f>
        <v>Dra. Joizeanne</v>
      </c>
      <c r="D23" s="42" t="str">
        <f t="shared" ref="D23" si="21">IF(D22="","","Dra. Joizeanne")</f>
        <v>Dra. Joizeanne</v>
      </c>
      <c r="E23" s="42" t="str">
        <f t="shared" ref="E23" si="22">IF(E22="","","Dra. Joizeanne")</f>
        <v>Dra. Joizeanne</v>
      </c>
      <c r="F23" s="42" t="str">
        <f>IF(F22="","","Dra. Joizeanne")</f>
        <v>Dra. Joizeanne</v>
      </c>
      <c r="G23" s="42" t="str">
        <f t="shared" ref="G23" si="23">IF(G22="","","Dra. Joizeanne")</f>
        <v>Dra. Joizeanne</v>
      </c>
      <c r="H23" s="19"/>
    </row>
    <row r="24" spans="2:8">
      <c r="B24" s="24"/>
      <c r="C24" s="42" t="str">
        <f t="shared" ref="C24:E24" si="24">IF(C22="","","Dra. Ilca")</f>
        <v>Dra. Ilca</v>
      </c>
      <c r="D24" s="42" t="str">
        <f t="shared" si="24"/>
        <v>Dra. Ilca</v>
      </c>
      <c r="E24" s="42" t="str">
        <f t="shared" si="24"/>
        <v>Dra. Ilca</v>
      </c>
      <c r="F24" s="42" t="str">
        <f>IF(F22="","","Dra. Ilca")</f>
        <v>Dra. Ilca</v>
      </c>
      <c r="G24" s="42" t="str">
        <f t="shared" ref="G24" si="25">IF(G22="","","Dra. Ilca")</f>
        <v>Dra. Ilca</v>
      </c>
      <c r="H24" s="19"/>
    </row>
    <row r="25" spans="2:8">
      <c r="B25" s="20"/>
      <c r="C25" s="26"/>
      <c r="D25" s="20"/>
      <c r="E25" s="27"/>
      <c r="F25" s="20"/>
      <c r="G25" s="20"/>
      <c r="H25" s="20"/>
    </row>
    <row r="26" spans="2:8">
      <c r="B26" s="5">
        <f>IFERROR(IF(H22&gt;=28,"",H22+1),"")</f>
        <v>26</v>
      </c>
      <c r="C26" s="5">
        <f>IFERROR(IF(B26&gt;=28,"",B26+1),"")</f>
        <v>27</v>
      </c>
      <c r="D26" s="5">
        <f t="shared" ref="D26:H26" si="26">IFERROR(IF(C26&gt;=28,"",C26+1),"")</f>
        <v>28</v>
      </c>
      <c r="E26" s="5" t="str">
        <f t="shared" si="26"/>
        <v/>
      </c>
      <c r="F26" s="5" t="str">
        <f t="shared" si="26"/>
        <v/>
      </c>
      <c r="G26" s="5" t="str">
        <f t="shared" si="26"/>
        <v/>
      </c>
      <c r="H26" s="5" t="str">
        <f t="shared" si="26"/>
        <v/>
      </c>
    </row>
    <row r="27" spans="2:8">
      <c r="B27" s="19"/>
      <c r="C27" s="41" t="str">
        <f t="shared" ref="C27" si="27">IF(C26="","","Dra. Joizeanne")</f>
        <v>Dra. Joizeanne</v>
      </c>
      <c r="D27" s="43" t="str">
        <f t="shared" ref="D27" si="28">IF(D26="","","Dra. Joizeanne")</f>
        <v>Dra. Joizeanne</v>
      </c>
      <c r="E27" s="19" t="str">
        <f t="shared" ref="E27" si="29">IF(E26="","","Dra. Joizeanne")</f>
        <v/>
      </c>
      <c r="F27" s="19" t="str">
        <f>IF(F26="","","Dra. Joizeanne")</f>
        <v/>
      </c>
      <c r="G27" s="25" t="str">
        <f t="shared" ref="G27" si="30">IF(G26="","","Dra. Joizeanne")</f>
        <v/>
      </c>
      <c r="H27" s="19"/>
    </row>
    <row r="28" spans="2:8">
      <c r="B28" s="19"/>
      <c r="C28" s="41" t="str">
        <f t="shared" ref="C28:E28" si="31">IF(C26="","","Dra. Ilca")</f>
        <v>Dra. Ilca</v>
      </c>
      <c r="D28" s="43" t="str">
        <f t="shared" si="31"/>
        <v>Dra. Ilca</v>
      </c>
      <c r="E28" s="19" t="str">
        <f t="shared" si="31"/>
        <v/>
      </c>
      <c r="F28" s="19" t="str">
        <f>IF(F26="","","Dra. Ilca")</f>
        <v/>
      </c>
      <c r="G28" s="25" t="str">
        <f t="shared" ref="G28" si="32">IF(G26="","","Dra. Ilca")</f>
        <v/>
      </c>
      <c r="H28" s="19"/>
    </row>
    <row r="29" spans="2:8">
      <c r="B29" s="20"/>
      <c r="C29" s="20"/>
      <c r="D29" s="20"/>
      <c r="E29" s="26"/>
      <c r="F29" s="20"/>
      <c r="G29" s="27"/>
      <c r="H29" s="20"/>
    </row>
    <row r="30" spans="2:8">
      <c r="B30" s="5" t="str">
        <f>IFERROR(IF(H26&gt;=31,"",IF(AND(DAY(J8)=1,H26&gt;=30),"",H26+1)),"")</f>
        <v/>
      </c>
      <c r="C30" s="5" t="str">
        <f>IFERROR(IF(B30&gt;=31,"",IF(AND(DAY($J$8)=1,B30&gt;=30),"",B30+1)),"")</f>
        <v/>
      </c>
      <c r="D30" s="5" t="str">
        <f t="shared" ref="D30:H30" si="33">IFERROR(IF(C30&gt;=31,"",IF(AND(DAY($J$8)=1,C30&gt;=30),"",C30+1)),"")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>
      <c r="B31" s="19"/>
      <c r="C31" s="19" t="str">
        <f t="shared" ref="C31" si="34">IF(C30="","","Dra. Joizeanne")</f>
        <v/>
      </c>
      <c r="D31" s="19" t="str">
        <f t="shared" ref="D31" si="35">IF(D30="","","Dra. Joizeanne")</f>
        <v/>
      </c>
      <c r="E31" s="19" t="str">
        <f t="shared" ref="E31" si="36">IF(E30="","","Dra. Joizeanne")</f>
        <v/>
      </c>
      <c r="F31" s="19" t="str">
        <f>IF(F30="","","Dra. Joizeanne")</f>
        <v/>
      </c>
      <c r="G31" s="19" t="str">
        <f t="shared" ref="G31" si="37">IF(G30="","","Dra. Joizeanne")</f>
        <v/>
      </c>
      <c r="H31" s="19"/>
    </row>
    <row r="32" spans="2:8">
      <c r="B32" s="19"/>
      <c r="C32" s="19" t="str">
        <f t="shared" ref="C32:E32" si="38">IF(C30="","","Dra. Ilca")</f>
        <v/>
      </c>
      <c r="D32" s="19" t="str">
        <f t="shared" si="38"/>
        <v/>
      </c>
      <c r="E32" s="19" t="str">
        <f t="shared" si="38"/>
        <v/>
      </c>
      <c r="F32" s="19" t="str">
        <f>IF(F30="","","Dra. Ilca")</f>
        <v/>
      </c>
      <c r="G32" s="19" t="str">
        <f t="shared" ref="G32" si="39">IF(G30="","","Dra. Ilca")</f>
        <v/>
      </c>
      <c r="H32" s="19"/>
    </row>
    <row r="33" spans="2:8">
      <c r="B33" s="20"/>
      <c r="C33" s="20"/>
      <c r="D33" s="20"/>
      <c r="E33" s="20"/>
      <c r="F33" s="20"/>
      <c r="G33" s="20"/>
      <c r="H33" s="20"/>
    </row>
  </sheetData>
  <sheetProtection sheet="1" objects="1" scenarios="1"/>
  <phoneticPr fontId="4" type="noConversion"/>
  <hyperlinks>
    <hyperlink ref="E11" location="'1J'!A1" display="'1J'!A1" xr:uid="{35CE4371-4F47-4701-AA57-5E2604FFFEF6}"/>
    <hyperlink ref="E12" location="'1I'!A1" display="'1I'!A1" xr:uid="{988A54F5-F638-469A-A7C9-0D0755205B94}"/>
    <hyperlink ref="F11" location="'2J'!A1" display="'2J'!A1" xr:uid="{E01312BD-AE37-439A-A1A1-641EFB92A9DC}"/>
    <hyperlink ref="F12" location="'2I'!A1" display="'2I'!A1" xr:uid="{118B6DCD-A77F-4911-9949-714E947E40DD}"/>
    <hyperlink ref="G11" location="'3J'!A1" display="'3J'!A1" xr:uid="{C1C782CE-1708-4F8C-9C1B-50C9AAA33969}"/>
    <hyperlink ref="G12" location="'3I'!A1" display="'3I'!A1" xr:uid="{43543E09-E1F8-4537-AEB9-EB1703145B56}"/>
    <hyperlink ref="C15" location="'6J'!A1" display="'6J'!A1" xr:uid="{F0F4ACCF-EFAD-4189-AC55-34B08F488B7A}"/>
    <hyperlink ref="C16" location="'6I'!A1" display="'6I'!A1" xr:uid="{7F7B0CF6-F437-46FE-944E-888729DCFCE0}"/>
    <hyperlink ref="D15" location="'7J'!A1" display="'7J'!A1" xr:uid="{F23442F1-D10E-4ED7-800A-4DAA97D95CDC}"/>
    <hyperlink ref="D16" location="'7I'!A1" display="'7I'!A1" xr:uid="{87DB929C-1699-4DBF-83FB-99BC57904E44}"/>
    <hyperlink ref="E15" location="'8J'!A1" display="'8J'!A1" xr:uid="{A0738F9B-37FD-4724-9BB2-5B5E3D1F663D}"/>
    <hyperlink ref="E16" location="'8I'!A1" display="'8I'!A1" xr:uid="{9D5E5D88-6CC9-482A-85A8-1323875A344B}"/>
    <hyperlink ref="F15" location="'9J'!A1" display="'9J'!A1" xr:uid="{95B128FD-53DA-424E-976B-FB61EEE40058}"/>
    <hyperlink ref="F16" location="'9I'!A1" display="'9I'!A1" xr:uid="{48C05A15-26B9-4DB1-AB51-153F30C7562B}"/>
    <hyperlink ref="G15" location="'10J'!A1" display="'10J'!A1" xr:uid="{99BC2836-2117-44C1-9E3A-3C022B5ACE8A}"/>
    <hyperlink ref="G16" location="'10I'!A1" display="'10I'!A1" xr:uid="{777B4720-5837-4EF9-B35C-299252958258}"/>
    <hyperlink ref="C19" location="'13J'!A1" display="'13J'!A1" xr:uid="{CB814ACF-AB6B-4706-BA5D-DDA664214D8E}"/>
    <hyperlink ref="C20" location="'13I'!A1" display="'13I'!A1" xr:uid="{448F7A90-503D-48E2-BD18-186E2C349DB2}"/>
    <hyperlink ref="D19" location="'14J'!A1" display="'14J'!A1" xr:uid="{15ACB6E5-5EBE-4B1A-BA53-D0CADF0F78CA}"/>
    <hyperlink ref="D20" location="'14I'!A1" display="'14I'!A1" xr:uid="{708E46F5-87D5-4F87-B29B-F4A4485ABD7E}"/>
    <hyperlink ref="E19" location="'15J'!A1" display="'15J'!A1" xr:uid="{7CF96560-9C4A-4DD4-9D6F-807397CC4F6D}"/>
    <hyperlink ref="E20" location="'15I'!A1" display="'15I'!A1" xr:uid="{0A945AE8-7DC3-493A-8526-918D8CF6AF22}"/>
    <hyperlink ref="F19" location="'16J'!A1" display="'16J'!A1" xr:uid="{9B05FAE2-651E-4E50-A5E9-489DB821FB74}"/>
    <hyperlink ref="F20" location="'16I'!A1" display="'16I'!A1" xr:uid="{D2D9EC02-3165-4CD9-A80C-C01DA50064F0}"/>
    <hyperlink ref="G19" location="'17J'!A1" display="'17J'!A1" xr:uid="{B42AA5B7-AFDB-4C2D-8D4A-A59398A8AD89}"/>
    <hyperlink ref="G20" location="'17I'!A1" display="'17I'!A1" xr:uid="{3E34EDCA-E8CE-480F-852C-D47F8C758B47}"/>
    <hyperlink ref="C23" location="'20J'!A1" display="'20J'!A1" xr:uid="{B3012BD6-C04C-4487-929B-BAF4101E8212}"/>
    <hyperlink ref="C24" location="'20I'!A1" display="'20I'!A1" xr:uid="{B585381F-6996-4E46-8538-1D623E544E7B}"/>
    <hyperlink ref="D23" location="'21J'!A1" display="'21J'!A1" xr:uid="{C7BA1CAA-C4D6-484B-A0C7-04B57A2EBE61}"/>
    <hyperlink ref="D24" location="'21I'!A1" display="'21I'!A1" xr:uid="{75D150F8-27A2-4C6C-99A7-AA57A6AB2539}"/>
    <hyperlink ref="E23" location="'22J'!A1" display="'22J'!A1" xr:uid="{12F21532-565B-473B-BFAD-E839D83BC562}"/>
    <hyperlink ref="E24" location="'22I'!A1" display="'22I'!A1" xr:uid="{53AF4032-DD71-4A01-AEEE-F0BD87B92B03}"/>
    <hyperlink ref="F23" location="'23J'!A1" display="'23J'!A1" xr:uid="{9537349A-17EB-43B6-9B4A-5E5FD047408A}"/>
    <hyperlink ref="F24" location="'23I'!A1" display="'23I'!A1" xr:uid="{A53A5375-E117-41C1-8AB9-072EF23B73B3}"/>
    <hyperlink ref="G23" location="'24J'!A1" display="'24J'!A1" xr:uid="{7075D4FE-E183-4A0D-98CA-9FFB6D92F663}"/>
    <hyperlink ref="G24" location="'24I'!A1" display="'24I'!A1" xr:uid="{9B26D056-1F55-4074-BC38-AFF98D24EC87}"/>
    <hyperlink ref="C27" location="'27J'!A1" display="'27J'!A1" xr:uid="{1C6B0B2E-8350-4DFF-B0C2-6B8AC359D187}"/>
    <hyperlink ref="C28" location="'27I'!A1" display="'27I'!A1" xr:uid="{2C0F1FD9-AB59-45B8-8E9E-4051671772C9}"/>
    <hyperlink ref="D27" location="'28J'!A1" display="'28J'!A1" xr:uid="{244D407A-B3D3-4335-A944-685956A22966}"/>
    <hyperlink ref="D28" location="'28I'!A1" display="'28I'!A1" xr:uid="{15C87FEE-54DF-45BB-9070-C1EBDD89F8B0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58E7344F-226D-4A42-81BD-68D891DFFDAD}">
            <xm:f>'1J'!$C$47&gt;=10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43" id="{A3694049-680B-4B9B-BE0A-758B0DAF4AE3}">
            <xm:f>'1I'!$C$47&gt;=12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42" id="{5D73DAFC-F052-4DF1-BFC2-879AB9B24E63}">
            <xm:f>'2J'!$C$47&gt;=10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1" id="{513C0050-E9BC-4A4D-817D-610FF0DAFAA6}">
            <xm:f>'2I'!$C$47&gt;=12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40" id="{0CE37160-B756-43C3-9496-BC5387225F79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39" id="{271ADD6F-1D30-41E9-A214-5A6805BEF680}">
            <xm:f>'3I'!$C$47&gt;=12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38" id="{5BBFA32D-F2D7-4DFF-B305-BD45CE01331C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37" id="{212E03C0-DFC3-4EE6-A32C-2CDEA4EC2E62}">
            <xm:f>'6I'!$C$47&gt;=12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6" id="{8614544C-F5A6-4B8B-8DD3-11132A540BE5}">
            <xm:f>'7J'!$C$47&gt;=10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5" id="{7251C990-64BB-4CAD-89E8-083D819CD9F0}">
            <xm:f>'7I'!$C$47&gt;=12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4" id="{BAEA8D2A-B5DB-4641-BD8F-01C1DAF59276}">
            <xm:f>'8J'!$C$47&gt;=10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3" id="{037608A7-62F2-4F20-A054-91FAF8A27376}">
            <xm:f>'8I'!$C$47&gt;=12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2" id="{FB05072E-A9F6-4D88-8533-0AFF395A88A4}">
            <xm:f>'9J'!$C$47&gt;=10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1" id="{8E8E64CC-BF75-4130-BC8E-8F4B827CA446}">
            <xm:f>'9I'!$C$47&gt;=12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0" id="{A5172CC8-6275-4C6E-8DE6-FD9FAA683FCB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29" id="{CC0B2C67-7471-434B-98B1-A9F38BB74D4F}">
            <xm:f>'10I'!$C$47&gt;=12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28" id="{65C48A78-FC93-4DA4-9BBA-CEFBDE2C4F2A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27" id="{D2540CE7-DF92-464A-A72F-A12AA2D0242E}">
            <xm:f>'13I'!$C$47&gt;=12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6" id="{61068BC0-A300-40E8-8D7F-C32E62DD57A0}">
            <xm:f>'14J'!$C$47&gt;=10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25" id="{2E414C2E-8F62-47BF-B10C-62BEF381BF0A}">
            <xm:f>'14I'!$C$47&gt;=12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24" id="{20F7754F-EB86-4AC3-B99A-44D8B95E962C}">
            <xm:f>'15J'!$C$47&gt;=10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23" id="{FB23B003-365D-4B7D-A424-7599769020CB}">
            <xm:f>'15I'!$C$47&gt;=12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8" id="{DF364D95-69E7-47AF-B627-682218630984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2" id="{45435B8C-9976-456D-8EE0-E6CB9F26F59A}">
            <xm:f>'16J'!$C$47&gt;=10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21" id="{5A3D529A-7846-47DD-8CD2-9F4EC26C471C}">
            <xm:f>'16I'!$C$47&gt;=12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20" id="{776665DF-2CA9-4093-B8DC-850890250302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19" id="{342494CC-9A8C-4575-95CE-0A31C82588B4}">
            <xm:f>'17I'!$C$47&gt;=12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7" id="{E1011A64-F80F-467C-AA82-67FE2B23B226}">
            <xm:f>'20I'!$C$47&gt;=12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6" id="{35699479-48DE-4A27-AEBC-33F7FACB82CC}">
            <xm:f>'21J'!$C$47&gt;=10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5" id="{AD59E3C7-9338-40C9-9818-B35E8AFFDAFD}">
            <xm:f>'21I'!$C$47&gt;=12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14" id="{952FDB67-BAE9-48D1-AC0F-74247681CC86}">
            <xm:f>'22J'!$C$47&gt;=10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13" id="{66CFDEFF-468A-4610-BD6E-D8C5056C2E9C}">
            <xm:f>'22I'!$C$47&gt;=12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12" id="{DC4D61A1-A9F0-4F73-98A9-C5CC77E0351F}">
            <xm:f>'23J'!$C$47&gt;=10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11" id="{2E2856BD-07C3-42E0-8A3E-5EBD8D77DABE}">
            <xm:f>'23I'!$C$47&gt;=12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10" id="{33C8B650-317F-4F27-B212-E31D3C5D99F6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9" id="{949A0A49-CE9C-4B9A-8791-35EFCAD1C705}">
            <xm:f>'24I'!$C$47&gt;=12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8" id="{49913735-AA6B-442E-9C78-6DEEB288AD6B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7" id="{7C5B9E9D-95E3-4235-9EFC-77B2837C0603}">
            <xm:f>'27I'!$C$47&gt;=12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6" id="{7EE4E4A4-393F-4312-B1B7-7EBD349C300A}">
            <xm:f>'28J'!$C$47&gt;=10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5" id="{AB990EC4-487B-41A5-B57C-E4334E2A0232}">
            <xm:f>'28I'!$C$47&gt;=12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44970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6" t="str">
        <f>IF(Tabela8J5678910111213141516[[#This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7" t="str">
        <f>IF(Tabela8J5678910111213141516[[#This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8" t="str">
        <f>IF(Tabela8J5678910111213141516[[#This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9" t="str">
        <f>IF(Tabela8J5678910111213141516[[#This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0" t="str">
        <f>IF(Tabela8J5678910111213141516[[#This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1" t="str">
        <f>IF(Tabela8J5678910111213141516[[#This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2" t="str">
        <f>IF(Tabela8J5678910111213141516[[#This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3" t="str">
        <f>IF(Tabela8J5678910111213141516[[#This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4" t="str">
        <f>IF(Tabela8J5678910111213141516[[#This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5" t="str">
        <f>IF(Tabela8J5678910111213141516[[#This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6" t="str">
        <f>IF(Tabela8J5678910111213141516[[#This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7" t="str">
        <f>IF(Tabela8J5678910111213141516[[#This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8" t="str">
        <f>IF(Tabela8J5678910111213141516[[#This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9" t="str">
        <f>IF(Tabela8J5678910111213141516[[#This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0" t="str">
        <f>IF(Tabela8J5678910111213141516[[#This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1" t="str">
        <f>IF(Tabela8J5678910111213141516[[#This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2" t="str">
        <f>IF(Tabela8J5678910111213141516[[#This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3" t="str">
        <f>IF(Tabela8J5678910111213141516[[#This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4" t="str">
        <f>IF(Tabela8J5678910111213141516[[#This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5" t="str">
        <f>IF(Tabela8J5678910111213141516[[#This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6" t="str">
        <f>IF(Tabela8J5678910111213141516[[#This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7" t="str">
        <f>IF(Tabela8J5678910111213141516[[#This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8" t="str">
        <f>IF(Tabela8J5678910111213141516[[#This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9" t="str">
        <f>IF(Tabela8J5678910111213141516[[#This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0" t="str">
        <f>IF(Tabela8J5678910111213141516[[#This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1" t="str">
        <f>IF(Tabela8J5678910111213141516[[#This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2" t="str">
        <f>IF(Tabela8J5678910111213141516[[#This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3" t="str">
        <f>IF(Tabela8J5678910111213141516[[#This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4" t="str">
        <f>IF(Tabela8J5678910111213141516[[#This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5" t="str">
        <f>IF(Tabela8J5678910111213141516[[#This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6" t="str">
        <f>IF(Tabela8J5678910111213141516[[#This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7" t="str">
        <f>IF(Tabela8J5678910111213141516[[#This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8" t="str">
        <f>IF(Tabela8J5678910111213141516[[#This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9" t="str">
        <f>IF(Tabela8J5678910111213141516[[#This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0" t="str">
        <f>IF(Tabela8J5678910111213141516[[#This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1" t="str">
        <f>IF(Tabela8J5678910111213141516[[#This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2" t="str">
        <f>IF(Tabela8J5678910111213141516[[#This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3" t="str">
        <f>IF(Tabela8J5678910111213141516[[#This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4" t="str">
        <f>IF(Tabela8J5678910111213141516[[#This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5" t="str">
        <f>IF(Tabela8J5678910111213141516[[#This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6" t="str">
        <f>IF(Tabela8J5678910111213141516[[#This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SUBTOTAL(103,Tabela8J5678910111213141516[NOME])</f>
        <v>0</v>
      </c>
    </row>
  </sheetData>
  <sheetProtection sheet="1" sort="0" autoFilter="0"/>
  <conditionalFormatting sqref="K6:L46">
    <cfRule type="containsText" dxfId="522" priority="1" operator="containsText" text="Não confirmado">
      <formula>NOT(ISERROR(SEARCH("Não confirmado",K6)))</formula>
    </cfRule>
    <cfRule type="containsText" dxfId="5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900-000000000000}">
      <formula1>"Confirmado, Não confirmado"</formula1>
    </dataValidation>
    <dataValidation type="list" allowBlank="1" showInputMessage="1" showErrorMessage="1" sqref="M6:M44" xr:uid="{00000000-0002-0000-0900-000001000000}">
      <formula1>"Sim"</formula1>
    </dataValidation>
    <dataValidation type="list" allowBlank="1" showInputMessage="1" showErrorMessage="1" sqref="F6:F46" xr:uid="{00000000-0002-0000-0900-000002000000}">
      <formula1>"UNIMED, PARTICULAR, FUSEX, AMOR SAÚDE, SUS, CORTESIA"</formula1>
    </dataValidation>
    <dataValidation type="list" allowBlank="1" showInputMessage="1" showErrorMessage="1" sqref="L6:L46" xr:uid="{00000000-0002-0000-09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44971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6" t="str">
        <f>IF(Tabela8J567891011121314151617[[#This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7" t="str">
        <f>IF(Tabela8J567891011121314151617[[#This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8" t="str">
        <f>IF(Tabela8J567891011121314151617[[#This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9" t="str">
        <f>IF(Tabela8J567891011121314151617[[#This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0" t="str">
        <f>IF(Tabela8J567891011121314151617[[#This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1" t="str">
        <f>IF(Tabela8J567891011121314151617[[#This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2" t="str">
        <f>IF(Tabela8J567891011121314151617[[#This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3" t="str">
        <f>IF(Tabela8J567891011121314151617[[#This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4" t="str">
        <f>IF(Tabela8J567891011121314151617[[#This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5" t="str">
        <f>IF(Tabela8J567891011121314151617[[#This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6" t="str">
        <f>IF(Tabela8J567891011121314151617[[#This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7" t="str">
        <f>IF(Tabela8J567891011121314151617[[#This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8" t="str">
        <f>IF(Tabela8J567891011121314151617[[#This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9" t="str">
        <f>IF(Tabela8J567891011121314151617[[#This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0" t="str">
        <f>IF(Tabela8J567891011121314151617[[#This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1" t="str">
        <f>IF(Tabela8J567891011121314151617[[#This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2" t="str">
        <f>IF(Tabela8J567891011121314151617[[#This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3" t="str">
        <f>IF(Tabela8J567891011121314151617[[#This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4" t="str">
        <f>IF(Tabela8J567891011121314151617[[#This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5" t="str">
        <f>IF(Tabela8J567891011121314151617[[#This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6" t="str">
        <f>IF(Tabela8J567891011121314151617[[#This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7" t="str">
        <f>IF(Tabela8J567891011121314151617[[#This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8" t="str">
        <f>IF(Tabela8J567891011121314151617[[#This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9" t="str">
        <f>IF(Tabela8J567891011121314151617[[#This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0" t="str">
        <f>IF(Tabela8J567891011121314151617[[#This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1" t="str">
        <f>IF(Tabela8J567891011121314151617[[#This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2" t="str">
        <f>IF(Tabela8J567891011121314151617[[#This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3" t="str">
        <f>IF(Tabela8J567891011121314151617[[#This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4" t="str">
        <f>IF(Tabela8J567891011121314151617[[#This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5" t="str">
        <f>IF(Tabela8J567891011121314151617[[#This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6" t="str">
        <f>IF(Tabela8J567891011121314151617[[#This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7" t="str">
        <f>IF(Tabela8J567891011121314151617[[#This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8" t="str">
        <f>IF(Tabela8J567891011121314151617[[#This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9" t="str">
        <f>IF(Tabela8J567891011121314151617[[#This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0" t="str">
        <f>IF(Tabela8J567891011121314151617[[#This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1" t="str">
        <f>IF(Tabela8J567891011121314151617[[#This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2" t="str">
        <f>IF(Tabela8J567891011121314151617[[#This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3" t="str">
        <f>IF(Tabela8J567891011121314151617[[#This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4" t="str">
        <f>IF(Tabela8J567891011121314151617[[#This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5" t="str">
        <f>IF(Tabela8J567891011121314151617[[#This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6" t="str">
        <f>IF(Tabela8J567891011121314151617[[#This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SUBTOTAL(103,Tabela8J567891011121314151617[NOME])</f>
        <v>0</v>
      </c>
    </row>
  </sheetData>
  <sheetProtection sheet="1" sort="0" autoFilter="0"/>
  <conditionalFormatting sqref="K6:L46">
    <cfRule type="containsText" dxfId="507" priority="1" operator="containsText" text="Não confirmado">
      <formula>NOT(ISERROR(SEARCH("Não confirmado",K6)))</formula>
    </cfRule>
    <cfRule type="containsText" dxfId="5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A00-000000000000}">
      <formula1>"UNIMED, PARTICULAR, FUSEX, AMOR SAÚDE, SUS, CORTESIA"</formula1>
    </dataValidation>
    <dataValidation type="list" allowBlank="1" showInputMessage="1" showErrorMessage="1" sqref="M6:M44" xr:uid="{00000000-0002-0000-0A00-000001000000}">
      <formula1>"Sim"</formula1>
    </dataValidation>
    <dataValidation type="list" allowBlank="1" showInputMessage="1" showErrorMessage="1" sqref="K6:K46" xr:uid="{00000000-0002-0000-0A00-000002000000}">
      <formula1>"Confirmado, Não confirmado"</formula1>
    </dataValidation>
    <dataValidation type="list" allowBlank="1" showInputMessage="1" showErrorMessage="1" sqref="L6:L46" xr:uid="{00000000-0002-0000-0A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/>
  <dimension ref="A1:AD47"/>
  <sheetViews>
    <sheetView showGridLines="0" showRowColHeaders="0" zoomScale="80" zoomScaleNormal="80" workbookViewId="0">
      <pane xSplit="2" ySplit="5" topLeftCell="C30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15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44972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6" t="str">
        <f>IF(Tabela8J56[[#This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7" t="str">
        <f>IF(Tabela8J56[[#This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8" t="str">
        <f>IF(Tabela8J56[[#This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9" t="str">
        <f>IF(Tabela8J56[[#This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0" t="str">
        <f>IF(Tabela8J56[[#This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1" t="str">
        <f>IF(Tabela8J56[[#This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2" t="str">
        <f>IF(Tabela8J56[[#This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3" t="str">
        <f>IF(Tabela8J56[[#This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4" t="str">
        <f>IF(Tabela8J56[[#This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5" t="str">
        <f>IF(Tabela8J56[[#This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6" t="str">
        <f>IF(Tabela8J56[[#This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7" t="str">
        <f>IF(Tabela8J56[[#This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8" t="str">
        <f>IF(Tabela8J56[[#This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9" t="str">
        <f>IF(Tabela8J56[[#This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0" t="str">
        <f>IF(Tabela8J56[[#This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1" t="str">
        <f>IF(Tabela8J56[[#This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2" t="str">
        <f>IF(Tabela8J56[[#This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3" t="str">
        <f>IF(Tabela8J56[[#This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4" t="str">
        <f>IF(Tabela8J56[[#This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5" t="str">
        <f>IF(Tabela8J56[[#This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6" t="str">
        <f>IF(Tabela8J56[[#This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7" t="str">
        <f>IF(Tabela8J56[[#This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8" t="str">
        <f>IF(Tabela8J56[[#This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9" t="str">
        <f>IF(Tabela8J56[[#This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0" t="str">
        <f>IF(Tabela8J56[[#This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1" t="str">
        <f>IF(Tabela8J56[[#This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2" t="str">
        <f>IF(Tabela8J56[[#This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3" t="str">
        <f>IF(Tabela8J56[[#This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4" t="str">
        <f>IF(Tabela8J56[[#This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5" t="str">
        <f>IF(Tabela8J56[[#This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6" t="str">
        <f>IF(Tabela8J56[[#This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7" t="str">
        <f>IF(Tabela8J56[[#This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8" t="str">
        <f>IF(Tabela8J56[[#This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9" t="str">
        <f>IF(Tabela8J56[[#This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0" t="str">
        <f>IF(Tabela8J56[[#This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1" t="str">
        <f>IF(Tabela8J56[[#This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2" t="str">
        <f>IF(Tabela8J56[[#This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3" t="str">
        <f>IF(Tabela8J56[[#This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4" t="str">
        <f>IF(Tabela8J56[[#This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5" t="str">
        <f>IF(Tabela8J56[[#This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6" t="str">
        <f>IF(Tabela8J56[[#This Row],[EXAME]]&lt;&gt;"","Dra. Joizeanne","")</f>
        <v/>
      </c>
      <c r="J46" s="13"/>
      <c r="K46" s="12"/>
      <c r="L46" s="12"/>
      <c r="M46" s="12"/>
    </row>
    <row r="47" spans="2:13">
      <c r="C47">
        <f>SUBTOTAL(103,Tabela8J56[NOME])</f>
        <v>0</v>
      </c>
    </row>
  </sheetData>
  <sheetProtection sheet="1" sort="0" autoFilter="0"/>
  <conditionalFormatting sqref="K6:L46">
    <cfRule type="containsText" dxfId="492" priority="1" operator="containsText" text="Não confirmado">
      <formula>NOT(ISERROR(SEARCH("Não confirmado",K6)))</formula>
    </cfRule>
    <cfRule type="containsText" dxfId="4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B00-000000000000}">
      <formula1>"Confirmado, Não confirmado"</formula1>
    </dataValidation>
    <dataValidation type="list" allowBlank="1" showInputMessage="1" showErrorMessage="1" sqref="M6:M44" xr:uid="{00000000-0002-0000-0B00-000001000000}">
      <formula1>"Sim"</formula1>
    </dataValidation>
    <dataValidation type="list" allowBlank="1" showInputMessage="1" showErrorMessage="1" sqref="F6:F46" xr:uid="{00000000-0002-0000-0B00-000002000000}">
      <formula1>"UNIMED, PARTICULAR, FUSEX, AMOR SAÚDE, SUS, CORTESIA"</formula1>
    </dataValidation>
    <dataValidation type="list" allowBlank="1" showInputMessage="1" showErrorMessage="1" sqref="L6:L46" xr:uid="{00000000-0002-0000-0B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44973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6" t="str">
        <f>IF(Tabela8J56789101112131415161718[[#This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7" t="str">
        <f>IF(Tabela8J56789101112131415161718[[#This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8" t="str">
        <f>IF(Tabela8J56789101112131415161718[[#This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9" t="str">
        <f>IF(Tabela8J56789101112131415161718[[#This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0" t="str">
        <f>IF(Tabela8J56789101112131415161718[[#This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1" t="str">
        <f>IF(Tabela8J56789101112131415161718[[#This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2" t="str">
        <f>IF(Tabela8J56789101112131415161718[[#This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3" t="str">
        <f>IF(Tabela8J56789101112131415161718[[#This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4" t="str">
        <f>IF(Tabela8J56789101112131415161718[[#This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5" t="str">
        <f>IF(Tabela8J56789101112131415161718[[#This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6" t="str">
        <f>IF(Tabela8J56789101112131415161718[[#This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7" t="str">
        <f>IF(Tabela8J56789101112131415161718[[#This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8" t="str">
        <f>IF(Tabela8J56789101112131415161718[[#This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9" t="str">
        <f>IF(Tabela8J56789101112131415161718[[#This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0" t="str">
        <f>IF(Tabela8J56789101112131415161718[[#This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1" t="str">
        <f>IF(Tabela8J56789101112131415161718[[#This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2" t="str">
        <f>IF(Tabela8J56789101112131415161718[[#This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3" t="str">
        <f>IF(Tabela8J56789101112131415161718[[#This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4" t="str">
        <f>IF(Tabela8J56789101112131415161718[[#This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5" t="str">
        <f>IF(Tabela8J56789101112131415161718[[#This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6" t="str">
        <f>IF(Tabela8J56789101112131415161718[[#This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7" t="str">
        <f>IF(Tabela8J56789101112131415161718[[#This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8" t="str">
        <f>IF(Tabela8J56789101112131415161718[[#This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9" t="str">
        <f>IF(Tabela8J56789101112131415161718[[#This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0" t="str">
        <f>IF(Tabela8J56789101112131415161718[[#This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1" t="str">
        <f>IF(Tabela8J56789101112131415161718[[#This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2" t="str">
        <f>IF(Tabela8J56789101112131415161718[[#This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3" t="str">
        <f>IF(Tabela8J56789101112131415161718[[#This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4" t="str">
        <f>IF(Tabela8J56789101112131415161718[[#This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5" t="str">
        <f>IF(Tabela8J56789101112131415161718[[#This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6" t="str">
        <f>IF(Tabela8J56789101112131415161718[[#This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7" t="str">
        <f>IF(Tabela8J56789101112131415161718[[#This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8" t="str">
        <f>IF(Tabela8J56789101112131415161718[[#This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9" t="str">
        <f>IF(Tabela8J56789101112131415161718[[#This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0" t="str">
        <f>IF(Tabela8J56789101112131415161718[[#This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1" t="str">
        <f>IF(Tabela8J56789101112131415161718[[#This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2" t="str">
        <f>IF(Tabela8J56789101112131415161718[[#This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3" t="str">
        <f>IF(Tabela8J56789101112131415161718[[#This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4" t="str">
        <f>IF(Tabela8J56789101112131415161718[[#This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5" t="str">
        <f>IF(Tabela8J56789101112131415161718[[#This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6" t="str">
        <f>IF(Tabela8J56789101112131415161718[[#This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SUBTOTAL(103,Tabela8J56789101112131415161718[NOME])</f>
        <v>0</v>
      </c>
    </row>
  </sheetData>
  <sheetProtection sheet="1" sort="0" autoFilter="0"/>
  <conditionalFormatting sqref="K6:L46">
    <cfRule type="containsText" dxfId="477" priority="1" operator="containsText" text="Não confirmado">
      <formula>NOT(ISERROR(SEARCH("Não confirmado",K6)))</formula>
    </cfRule>
    <cfRule type="containsText" dxfId="4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C00-000000000000}">
      <formula1>"Confirmado, Não confirmado"</formula1>
    </dataValidation>
    <dataValidation type="list" allowBlank="1" showInputMessage="1" showErrorMessage="1" sqref="M6:M44" xr:uid="{00000000-0002-0000-0C00-000001000000}">
      <formula1>"Sim"</formula1>
    </dataValidation>
    <dataValidation type="list" allowBlank="1" showInputMessage="1" showErrorMessage="1" sqref="F6:F46" xr:uid="{00000000-0002-0000-0C00-000002000000}">
      <formula1>"UNIMED, PARTICULAR, FUSEX, AMOR SAÚDE, SUS, CORTESIA"</formula1>
    </dataValidation>
    <dataValidation type="list" allowBlank="1" showInputMessage="1" showErrorMessage="1" sqref="L6:L46" xr:uid="{00000000-0002-0000-0C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44974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6" t="str">
        <f>IF(Tabela8J5678910111213141516171819[[#This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7" t="str">
        <f>IF(Tabela8J5678910111213141516171819[[#This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8" t="str">
        <f>IF(Tabela8J5678910111213141516171819[[#This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9" t="str">
        <f>IF(Tabela8J5678910111213141516171819[[#This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0" t="str">
        <f>IF(Tabela8J5678910111213141516171819[[#This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1" t="str">
        <f>IF(Tabela8J5678910111213141516171819[[#This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2" t="str">
        <f>IF(Tabela8J5678910111213141516171819[[#This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3" t="str">
        <f>IF(Tabela8J5678910111213141516171819[[#This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4" t="str">
        <f>IF(Tabela8J5678910111213141516171819[[#This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5" t="str">
        <f>IF(Tabela8J5678910111213141516171819[[#This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6" t="str">
        <f>IF(Tabela8J5678910111213141516171819[[#This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7" t="str">
        <f>IF(Tabela8J5678910111213141516171819[[#This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8" t="str">
        <f>IF(Tabela8J5678910111213141516171819[[#This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9" t="str">
        <f>IF(Tabela8J5678910111213141516171819[[#This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0" t="str">
        <f>IF(Tabela8J5678910111213141516171819[[#This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1" t="str">
        <f>IF(Tabela8J5678910111213141516171819[[#This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2" t="str">
        <f>IF(Tabela8J5678910111213141516171819[[#This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3" t="str">
        <f>IF(Tabela8J5678910111213141516171819[[#This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4" t="str">
        <f>IF(Tabela8J5678910111213141516171819[[#This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5" t="str">
        <f>IF(Tabela8J5678910111213141516171819[[#This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6" t="str">
        <f>IF(Tabela8J5678910111213141516171819[[#This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7" t="str">
        <f>IF(Tabela8J5678910111213141516171819[[#This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8" t="str">
        <f>IF(Tabela8J5678910111213141516171819[[#This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9" t="str">
        <f>IF(Tabela8J5678910111213141516171819[[#This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0" t="str">
        <f>IF(Tabela8J5678910111213141516171819[[#This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1" t="str">
        <f>IF(Tabela8J5678910111213141516171819[[#This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2" t="str">
        <f>IF(Tabela8J5678910111213141516171819[[#This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3" t="str">
        <f>IF(Tabela8J5678910111213141516171819[[#This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4" t="str">
        <f>IF(Tabela8J5678910111213141516171819[[#This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5" t="str">
        <f>IF(Tabela8J5678910111213141516171819[[#This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6" t="str">
        <f>IF(Tabela8J5678910111213141516171819[[#This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7" t="str">
        <f>IF(Tabela8J5678910111213141516171819[[#This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8" t="str">
        <f>IF(Tabela8J5678910111213141516171819[[#This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9" t="str">
        <f>IF(Tabela8J5678910111213141516171819[[#This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0" t="str">
        <f>IF(Tabela8J5678910111213141516171819[[#This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1" t="str">
        <f>IF(Tabela8J5678910111213141516171819[[#This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2" t="str">
        <f>IF(Tabela8J5678910111213141516171819[[#This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3" t="str">
        <f>IF(Tabela8J5678910111213141516171819[[#This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4" t="str">
        <f>IF(Tabela8J5678910111213141516171819[[#This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5" t="str">
        <f>IF(Tabela8J5678910111213141516171819[[#This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6" t="str">
        <f>IF(Tabela8J5678910111213141516171819[[#This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SUBTOTAL(103,Tabela8J5678910111213141516171819[NOME])</f>
        <v>0</v>
      </c>
    </row>
  </sheetData>
  <sheetProtection sheet="1" sort="0" autoFilter="0"/>
  <conditionalFormatting sqref="K6:L46">
    <cfRule type="containsText" dxfId="462" priority="1" operator="containsText" text="Não confirmado">
      <formula>NOT(ISERROR(SEARCH("Não confirmado",K6)))</formula>
    </cfRule>
    <cfRule type="containsText" dxfId="4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D00-000000000000}">
      <formula1>"UNIMED, PARTICULAR, FUSEX, AMOR SAÚDE, SUS, CORTESIA"</formula1>
    </dataValidation>
    <dataValidation type="list" allowBlank="1" showInputMessage="1" showErrorMessage="1" sqref="M6:M44" xr:uid="{00000000-0002-0000-0D00-000001000000}">
      <formula1>"Sim"</formula1>
    </dataValidation>
    <dataValidation type="list" allowBlank="1" showInputMessage="1" showErrorMessage="1" sqref="K6:K46" xr:uid="{00000000-0002-0000-0D00-000002000000}">
      <formula1>"Confirmado, Não confirmado"</formula1>
    </dataValidation>
    <dataValidation type="list" allowBlank="1" showInputMessage="1" showErrorMessage="1" sqref="L6:L46" xr:uid="{00000000-0002-0000-0D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/>
  <dimension ref="A1:AD47"/>
  <sheetViews>
    <sheetView showGridLines="0" showRowColHeaders="0" zoomScale="80" zoomScaleNormal="80" workbookViewId="0">
      <pane xSplit="2" ySplit="5" topLeftCell="C30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20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44977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6" t="str">
        <f>IF(Tabela8J567891011121314151617181920[[#This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7" t="str">
        <f>IF(Tabela8J567891011121314151617181920[[#This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8" t="str">
        <f>IF(Tabela8J567891011121314151617181920[[#This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9" t="str">
        <f>IF(Tabela8J567891011121314151617181920[[#This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0" t="str">
        <f>IF(Tabela8J567891011121314151617181920[[#This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1" t="str">
        <f>IF(Tabela8J567891011121314151617181920[[#This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2" t="str">
        <f>IF(Tabela8J567891011121314151617181920[[#This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3" t="str">
        <f>IF(Tabela8J567891011121314151617181920[[#This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4" t="str">
        <f>IF(Tabela8J567891011121314151617181920[[#This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5" t="str">
        <f>IF(Tabela8J567891011121314151617181920[[#This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6" t="str">
        <f>IF(Tabela8J567891011121314151617181920[[#This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7" t="str">
        <f>IF(Tabela8J567891011121314151617181920[[#This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8" t="str">
        <f>IF(Tabela8J567891011121314151617181920[[#This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9" t="str">
        <f>IF(Tabela8J567891011121314151617181920[[#This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0" t="str">
        <f>IF(Tabela8J567891011121314151617181920[[#This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1" t="str">
        <f>IF(Tabela8J567891011121314151617181920[[#This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2" t="str">
        <f>IF(Tabela8J567891011121314151617181920[[#This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3" t="str">
        <f>IF(Tabela8J567891011121314151617181920[[#This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4" t="str">
        <f>IF(Tabela8J567891011121314151617181920[[#This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5" t="str">
        <f>IF(Tabela8J567891011121314151617181920[[#This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6" t="str">
        <f>IF(Tabela8J567891011121314151617181920[[#This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7" t="str">
        <f>IF(Tabela8J567891011121314151617181920[[#This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8" t="str">
        <f>IF(Tabela8J567891011121314151617181920[[#This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9" t="str">
        <f>IF(Tabela8J567891011121314151617181920[[#This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0" t="str">
        <f>IF(Tabela8J567891011121314151617181920[[#This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1" t="str">
        <f>IF(Tabela8J567891011121314151617181920[[#This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2" t="str">
        <f>IF(Tabela8J567891011121314151617181920[[#This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3" t="str">
        <f>IF(Tabela8J567891011121314151617181920[[#This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4" t="str">
        <f>IF(Tabela8J567891011121314151617181920[[#This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5" t="str">
        <f>IF(Tabela8J567891011121314151617181920[[#This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6" t="str">
        <f>IF(Tabela8J567891011121314151617181920[[#This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7" t="str">
        <f>IF(Tabela8J567891011121314151617181920[[#This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8" t="str">
        <f>IF(Tabela8J567891011121314151617181920[[#This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9" t="str">
        <f>IF(Tabela8J567891011121314151617181920[[#This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0" t="str">
        <f>IF(Tabela8J567891011121314151617181920[[#This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1" t="str">
        <f>IF(Tabela8J567891011121314151617181920[[#This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2" t="str">
        <f>IF(Tabela8J567891011121314151617181920[[#This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3" t="str">
        <f>IF(Tabela8J567891011121314151617181920[[#This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4" t="str">
        <f>IF(Tabela8J567891011121314151617181920[[#This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5" t="str">
        <f>IF(Tabela8J567891011121314151617181920[[#This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6" t="str">
        <f>IF(Tabela8J567891011121314151617181920[[#This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SUBTOTAL(103,Tabela8J567891011121314151617181920[NOME])</f>
        <v>0</v>
      </c>
    </row>
  </sheetData>
  <sheetProtection sheet="1" sort="0" autoFilter="0"/>
  <conditionalFormatting sqref="K6:L46">
    <cfRule type="containsText" dxfId="447" priority="1" operator="containsText" text="Não confirmado">
      <formula>NOT(ISERROR(SEARCH("Não confirmado",K6)))</formula>
    </cfRule>
    <cfRule type="containsText" dxfId="4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E00-000000000000}">
      <formula1>"Confirmado, Não confirmado"</formula1>
    </dataValidation>
    <dataValidation type="list" allowBlank="1" showInputMessage="1" showErrorMessage="1" sqref="M6:M44" xr:uid="{00000000-0002-0000-0E00-000001000000}">
      <formula1>"Sim"</formula1>
    </dataValidation>
    <dataValidation type="list" allowBlank="1" showInputMessage="1" showErrorMessage="1" sqref="F6:F46" xr:uid="{00000000-0002-0000-0E00-000002000000}">
      <formula1>"UNIMED, PARTICULAR, FUSEX, AMOR SAÚDE, SUS, CORTESIA"</formula1>
    </dataValidation>
    <dataValidation type="list" allowBlank="1" showInputMessage="1" showErrorMessage="1" sqref="L6:L46" xr:uid="{00000000-0002-0000-0E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44978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6" t="str">
        <f>IF(Tabela8J567891011121314151617181936[[#This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7" t="str">
        <f>IF(Tabela8J567891011121314151617181936[[#This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8" t="str">
        <f>IF(Tabela8J567891011121314151617181936[[#This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9" t="str">
        <f>IF(Tabela8J567891011121314151617181936[[#This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0" t="str">
        <f>IF(Tabela8J567891011121314151617181936[[#This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1" t="str">
        <f>IF(Tabela8J567891011121314151617181936[[#This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2" t="str">
        <f>IF(Tabela8J567891011121314151617181936[[#This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3" t="str">
        <f>IF(Tabela8J567891011121314151617181936[[#This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4" t="str">
        <f>IF(Tabela8J567891011121314151617181936[[#This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5" t="str">
        <f>IF(Tabela8J567891011121314151617181936[[#This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6" t="str">
        <f>IF(Tabela8J567891011121314151617181936[[#This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7" t="str">
        <f>IF(Tabela8J567891011121314151617181936[[#This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8" t="str">
        <f>IF(Tabela8J567891011121314151617181936[[#This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19" t="str">
        <f>IF(Tabela8J567891011121314151617181936[[#This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0" t="str">
        <f>IF(Tabela8J567891011121314151617181936[[#This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1" t="str">
        <f>IF(Tabela8J567891011121314151617181936[[#This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2" t="str">
        <f>IF(Tabela8J567891011121314151617181936[[#This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3" t="str">
        <f>IF(Tabela8J567891011121314151617181936[[#This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4" t="str">
        <f>IF(Tabela8J567891011121314151617181936[[#This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5" t="str">
        <f>IF(Tabela8J567891011121314151617181936[[#This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6" t="str">
        <f>IF(Tabela8J567891011121314151617181936[[#This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7" t="str">
        <f>IF(Tabela8J567891011121314151617181936[[#This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8" t="str">
        <f>IF(Tabela8J567891011121314151617181936[[#This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29" t="str">
        <f>IF(Tabela8J567891011121314151617181936[[#This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0" t="str">
        <f>IF(Tabela8J567891011121314151617181936[[#This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1" t="str">
        <f>IF(Tabela8J567891011121314151617181936[[#This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2" t="str">
        <f>IF(Tabela8J567891011121314151617181936[[#This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3" t="str">
        <f>IF(Tabela8J567891011121314151617181936[[#This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4" t="str">
        <f>IF(Tabela8J567891011121314151617181936[[#This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5" t="str">
        <f>IF(Tabela8J567891011121314151617181936[[#This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6" t="str">
        <f>IF(Tabela8J567891011121314151617181936[[#This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7" t="str">
        <f>IF(Tabela8J567891011121314151617181936[[#This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8" t="str">
        <f>IF(Tabela8J567891011121314151617181936[[#This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39" t="str">
        <f>IF(Tabela8J567891011121314151617181936[[#This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0" t="str">
        <f>IF(Tabela8J567891011121314151617181936[[#This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1" t="str">
        <f>IF(Tabela8J567891011121314151617181936[[#This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2" t="str">
        <f>IF(Tabela8J567891011121314151617181936[[#This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3" t="str">
        <f>IF(Tabela8J567891011121314151617181936[[#This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4" t="str">
        <f>IF(Tabela8J567891011121314151617181936[[#This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5" t="str">
        <f>IF(Tabela8J567891011121314151617181936[[#This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I46" t="str">
        <f>IF(Tabela8J567891011121314151617181936[[#This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SUBTOTAL(103,Tabela8J567891011121314151617181936[NOME])</f>
        <v>0</v>
      </c>
    </row>
  </sheetData>
  <sheetProtection sheet="1" sort="0" autoFilter="0"/>
  <conditionalFormatting sqref="K6:L46">
    <cfRule type="containsText" dxfId="432" priority="1" operator="containsText" text="Não confirmado">
      <formula>NOT(ISERROR(SEARCH("Não confirmado",K6)))</formula>
    </cfRule>
    <cfRule type="containsText" dxfId="4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F00-000000000000}">
      <formula1>"Confirmado, Não confirmado"</formula1>
    </dataValidation>
    <dataValidation type="list" allowBlank="1" showInputMessage="1" showErrorMessage="1" sqref="M6:M44" xr:uid="{00000000-0002-0000-0F00-000001000000}">
      <formula1>"Sim"</formula1>
    </dataValidation>
    <dataValidation type="list" allowBlank="1" showInputMessage="1" showErrorMessage="1" sqref="F6:F46" xr:uid="{00000000-0002-0000-0F00-000002000000}">
      <formula1>"UNIMED, PARTICULAR, FUSEX, AMOR SAÚDE, SUS, CORTESIA"</formula1>
    </dataValidation>
    <dataValidation type="list" allowBlank="1" showInputMessage="1" showErrorMessage="1" sqref="L6:L46" xr:uid="{00000000-0002-0000-0F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22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44979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6" t="str">
        <f>IF(Tabela8J5678[[#This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7" t="str">
        <f>IF(Tabela8J5678[[#This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8" t="str">
        <f>IF(Tabela8J5678[[#This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9" t="str">
        <f>IF(Tabela8J5678[[#This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0" t="str">
        <f>IF(Tabela8J5678[[#This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1" t="str">
        <f>IF(Tabela8J5678[[#This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2" t="str">
        <f>IF(Tabela8J5678[[#This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3" t="str">
        <f>IF(Tabela8J5678[[#This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4" t="str">
        <f>IF(Tabela8J5678[[#This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5" t="str">
        <f>IF(Tabela8J5678[[#This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6" t="str">
        <f>IF(Tabela8J5678[[#This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7" t="str">
        <f>IF(Tabela8J5678[[#This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8" t="str">
        <f>IF(Tabela8J5678[[#This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9" t="str">
        <f>IF(Tabela8J5678[[#This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0" t="str">
        <f>IF(Tabela8J5678[[#This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1" t="str">
        <f>IF(Tabela8J5678[[#This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2" t="str">
        <f>IF(Tabela8J5678[[#This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3" t="str">
        <f>IF(Tabela8J5678[[#This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4" t="str">
        <f>IF(Tabela8J5678[[#This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5" t="str">
        <f>IF(Tabela8J5678[[#This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6" t="str">
        <f>IF(Tabela8J5678[[#This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7" t="str">
        <f>IF(Tabela8J5678[[#This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8" t="str">
        <f>IF(Tabela8J5678[[#This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9" t="str">
        <f>IF(Tabela8J5678[[#This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0" t="str">
        <f>IF(Tabela8J5678[[#This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1" t="str">
        <f>IF(Tabela8J5678[[#This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2" t="str">
        <f>IF(Tabela8J5678[[#This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3" t="str">
        <f>IF(Tabela8J5678[[#This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4" t="str">
        <f>IF(Tabela8J5678[[#This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5" t="str">
        <f>IF(Tabela8J5678[[#This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6" t="str">
        <f>IF(Tabela8J5678[[#This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7" t="str">
        <f>IF(Tabela8J5678[[#This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8" t="str">
        <f>IF(Tabela8J5678[[#This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9" t="str">
        <f>IF(Tabela8J5678[[#This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0" t="str">
        <f>IF(Tabela8J5678[[#This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1" t="str">
        <f>IF(Tabela8J5678[[#This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2" t="str">
        <f>IF(Tabela8J5678[[#This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3" t="str">
        <f>IF(Tabela8J5678[[#This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4" t="str">
        <f>IF(Tabela8J5678[[#This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5" t="str">
        <f>IF(Tabela8J5678[[#This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6" t="str">
        <f>IF(Tabela8J5678[[#This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SUBTOTAL(103,Tabela8J5678[NOME])</f>
        <v>0</v>
      </c>
    </row>
  </sheetData>
  <sheetProtection sheet="1" sort="0" autoFilter="0"/>
  <conditionalFormatting sqref="K6:L46">
    <cfRule type="containsText" dxfId="417" priority="1" operator="containsText" text="Não confirmado">
      <formula>NOT(ISERROR(SEARCH("Não confirmado",K6)))</formula>
    </cfRule>
    <cfRule type="containsText" dxfId="4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000-000000000000}">
      <formula1>"Confirmado, Não confirmado"</formula1>
    </dataValidation>
    <dataValidation type="list" allowBlank="1" showInputMessage="1" showErrorMessage="1" sqref="M6:M44" xr:uid="{00000000-0002-0000-1000-000001000000}">
      <formula1>"Sim"</formula1>
    </dataValidation>
    <dataValidation type="list" allowBlank="1" showInputMessage="1" showErrorMessage="1" sqref="F6:F46" xr:uid="{00000000-0002-0000-1000-000002000000}">
      <formula1>"UNIMED, PARTICULAR, FUSEX, AMOR SAÚDE, SUS, CORTESIA"</formula1>
    </dataValidation>
    <dataValidation type="list" allowBlank="1" showInputMessage="1" showErrorMessage="1" sqref="L6:L46" xr:uid="{00000000-0002-0000-10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A1:AD47"/>
  <sheetViews>
    <sheetView showGridLines="0" showRowColHeaders="0" zoomScale="80" zoomScaleNormal="80" workbookViewId="0">
      <pane xSplit="2" ySplit="5" topLeftCell="C24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44980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6" t="str">
        <f>IF(Tabela8J56789[[#This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7" t="str">
        <f>IF(Tabela8J56789[[#This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8" t="str">
        <f>IF(Tabela8J56789[[#This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9" t="str">
        <f>IF(Tabela8J56789[[#This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0" t="str">
        <f>IF(Tabela8J56789[[#This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1" t="str">
        <f>IF(Tabela8J56789[[#This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2" t="str">
        <f>IF(Tabela8J56789[[#This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3" t="str">
        <f>IF(Tabela8J56789[[#This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4" t="str">
        <f>IF(Tabela8J56789[[#This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5" t="str">
        <f>IF(Tabela8J56789[[#This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6" t="str">
        <f>IF(Tabela8J56789[[#This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7" t="str">
        <f>IF(Tabela8J56789[[#This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8" t="str">
        <f>IF(Tabela8J56789[[#This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9" t="str">
        <f>IF(Tabela8J56789[[#This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0" t="str">
        <f>IF(Tabela8J56789[[#This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1" t="str">
        <f>IF(Tabela8J56789[[#This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2" t="str">
        <f>IF(Tabela8J56789[[#This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3" t="str">
        <f>IF(Tabela8J56789[[#This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4" t="str">
        <f>IF(Tabela8J56789[[#This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5" t="str">
        <f>IF(Tabela8J56789[[#This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6" t="str">
        <f>IF(Tabela8J56789[[#This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7" t="str">
        <f>IF(Tabela8J56789[[#This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8" t="str">
        <f>IF(Tabela8J56789[[#This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9" t="str">
        <f>IF(Tabela8J56789[[#This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0" t="str">
        <f>IF(Tabela8J56789[[#This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1" t="str">
        <f>IF(Tabela8J56789[[#This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2" t="str">
        <f>IF(Tabela8J56789[[#This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3" t="str">
        <f>IF(Tabela8J56789[[#This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4" t="str">
        <f>IF(Tabela8J56789[[#This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5" t="str">
        <f>IF(Tabela8J56789[[#This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6" t="str">
        <f>IF(Tabela8J56789[[#This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7" t="str">
        <f>IF(Tabela8J56789[[#This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8" t="str">
        <f>IF(Tabela8J56789[[#This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9" t="str">
        <f>IF(Tabela8J56789[[#This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0" t="str">
        <f>IF(Tabela8J56789[[#This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1" t="str">
        <f>IF(Tabela8J56789[[#This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2" t="str">
        <f>IF(Tabela8J56789[[#This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3" t="str">
        <f>IF(Tabela8J56789[[#This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4" t="str">
        <f>IF(Tabela8J56789[[#This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5" t="str">
        <f>IF(Tabela8J56789[[#This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6" t="str">
        <f>IF(Tabela8J56789[[#This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SUBTOTAL(103,Tabela8J56789[NOME])</f>
        <v>0</v>
      </c>
    </row>
  </sheetData>
  <sheetProtection sheet="1" sort="0" autoFilter="0"/>
  <conditionalFormatting sqref="K6:L46">
    <cfRule type="containsText" dxfId="402" priority="1" operator="containsText" text="Não confirmado">
      <formula>NOT(ISERROR(SEARCH("Não confirmado",K6)))</formula>
    </cfRule>
    <cfRule type="containsText" dxfId="4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100-000000000000}">
      <formula1>"UNIMED, PARTICULAR, FUSEX, AMOR SAÚDE, SUS, CORTESIA"</formula1>
    </dataValidation>
    <dataValidation type="list" allowBlank="1" showInputMessage="1" showErrorMessage="1" sqref="M6:M44" xr:uid="{00000000-0002-0000-1100-000001000000}">
      <formula1>"Sim"</formula1>
    </dataValidation>
    <dataValidation type="list" allowBlank="1" showInputMessage="1" showErrorMessage="1" sqref="K6:K46" xr:uid="{00000000-0002-0000-1100-000002000000}">
      <formula1>"Confirmado, Não confirmado"</formula1>
    </dataValidation>
    <dataValidation type="list" allowBlank="1" showInputMessage="1" showErrorMessage="1" sqref="L6:L46" xr:uid="{00000000-0002-0000-11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A1:AD47"/>
  <sheetViews>
    <sheetView showGridLines="0" showRowColHeaders="0" zoomScale="80" zoomScaleNormal="80" workbookViewId="0">
      <pane xSplit="2" ySplit="5" topLeftCell="C29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44981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6" t="str">
        <f>IF(Tabela8J5678910[[#This Row],[EXAME]]&lt;&gt;"","Dra. Joizeanne","")</f>
        <v/>
      </c>
      <c r="J6" s="13"/>
      <c r="K6" s="12"/>
      <c r="L6" s="12"/>
      <c r="M6" s="12"/>
    </row>
    <row r="7" spans="1:30" ht="16.5">
      <c r="B7" s="9">
        <v>0.34375</v>
      </c>
      <c r="C7" s="31"/>
      <c r="D7" s="12"/>
      <c r="E7" s="12"/>
      <c r="F7" s="12"/>
      <c r="G7" s="12"/>
      <c r="H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7" t="str">
        <f>IF(Tabela8J5678910[[#This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8" t="str">
        <f>IF(Tabela8J5678910[[#This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9" t="str">
        <f>IF(Tabela8J5678910[[#This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0" t="str">
        <f>IF(Tabela8J5678910[[#This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1" t="str">
        <f>IF(Tabela8J5678910[[#This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2" t="str">
        <f>IF(Tabela8J5678910[[#This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3" t="str">
        <f>IF(Tabela8J5678910[[#This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4" t="str">
        <f>IF(Tabela8J5678910[[#This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5" t="str">
        <f>IF(Tabela8J5678910[[#This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6" t="str">
        <f>IF(Tabela8J5678910[[#This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7" t="str">
        <f>IF(Tabela8J5678910[[#This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8" t="str">
        <f>IF(Tabela8J5678910[[#This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9" t="str">
        <f>IF(Tabela8J5678910[[#This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0" t="str">
        <f>IF(Tabela8J5678910[[#This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1" t="str">
        <f>IF(Tabela8J5678910[[#This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2" t="str">
        <f>IF(Tabela8J5678910[[#This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3" t="str">
        <f>IF(Tabela8J5678910[[#This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4" t="str">
        <f>IF(Tabela8J5678910[[#This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5" t="str">
        <f>IF(Tabela8J5678910[[#This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6" t="str">
        <f>IF(Tabela8J5678910[[#This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7" t="str">
        <f>IF(Tabela8J5678910[[#This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8" t="str">
        <f>IF(Tabela8J5678910[[#This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9" t="str">
        <f>IF(Tabela8J5678910[[#This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0" t="str">
        <f>IF(Tabela8J5678910[[#This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1" t="str">
        <f>IF(Tabela8J5678910[[#This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2" t="str">
        <f>IF(Tabela8J5678910[[#This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3" t="str">
        <f>IF(Tabela8J5678910[[#This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4" t="str">
        <f>IF(Tabela8J5678910[[#This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5" t="str">
        <f>IF(Tabela8J5678910[[#This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6" t="str">
        <f>IF(Tabela8J5678910[[#This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7" t="str">
        <f>IF(Tabela8J5678910[[#This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8" t="str">
        <f>IF(Tabela8J5678910[[#This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9" t="str">
        <f>IF(Tabela8J5678910[[#This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0" t="str">
        <f>IF(Tabela8J5678910[[#This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1" t="str">
        <f>IF(Tabela8J5678910[[#This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2" t="str">
        <f>IF(Tabela8J5678910[[#This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3" t="str">
        <f>IF(Tabela8J5678910[[#This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4" t="str">
        <f>IF(Tabela8J5678910[[#This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5" t="str">
        <f>IF(Tabela8J5678910[[#This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6" t="str">
        <f>IF(Tabela8J5678910[[#This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SUBTOTAL(103,Tabela8J5678910[NOME])</f>
        <v>0</v>
      </c>
    </row>
  </sheetData>
  <sheetProtection sheet="1" sort="0" autoFilter="0"/>
  <conditionalFormatting sqref="K6:L46">
    <cfRule type="containsText" dxfId="387" priority="1" operator="containsText" text="Não confirmado">
      <formula>NOT(ISERROR(SEARCH("Não confirmado",K6)))</formula>
    </cfRule>
    <cfRule type="containsText" dxfId="3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200-000000000000}">
      <formula1>"Confirmado, Não confirmado"</formula1>
    </dataValidation>
    <dataValidation type="list" allowBlank="1" showInputMessage="1" showErrorMessage="1" sqref="M6:M44" xr:uid="{00000000-0002-0000-1200-000001000000}">
      <formula1>"Sim"</formula1>
    </dataValidation>
    <dataValidation type="list" allowBlank="1" showInputMessage="1" showErrorMessage="1" sqref="F6:F46" xr:uid="{00000000-0002-0000-1200-000002000000}">
      <formula1>"UNIMED, PARTICULAR, FUSEX, AMOR SAÚDE, SUS, CORTESIA"</formula1>
    </dataValidation>
    <dataValidation type="list" allowBlank="1" showInputMessage="1" showErrorMessage="1" sqref="L6:L46" xr:uid="{00000000-0002-0000-12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44958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6" t="str">
        <f>IF(Tabela8J1438[[#This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7" t="str">
        <f>IF(Tabela8J1438[[#This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8" t="str">
        <f>IF(Tabela8J1438[[#This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9" t="str">
        <f>IF(Tabela8J1438[[#This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0" t="str">
        <f>IF(Tabela8J1438[[#This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1" t="str">
        <f>IF(Tabela8J1438[[#This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2" t="str">
        <f>IF(Tabela8J1438[[#This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3" t="str">
        <f>IF(Tabela8J1438[[#This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4" t="str">
        <f>IF(Tabela8J1438[[#This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5" t="str">
        <f>IF(Tabela8J1438[[#This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6" t="str">
        <f>IF(Tabela8J1438[[#This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7" t="str">
        <f>IF(Tabela8J1438[[#This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8" t="str">
        <f>IF(Tabela8J1438[[#This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9" t="str">
        <f>IF(Tabela8J1438[[#This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0" t="str">
        <f>IF(Tabela8J1438[[#This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1" t="str">
        <f>IF(Tabela8J1438[[#This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2" t="str">
        <f>IF(Tabela8J1438[[#This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3" t="str">
        <f>IF(Tabela8J1438[[#This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4" t="str">
        <f>IF(Tabela8J1438[[#This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5" t="str">
        <f>IF(Tabela8J1438[[#This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6" t="str">
        <f>IF(Tabela8J1438[[#This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7" t="str">
        <f>IF(Tabela8J1438[[#This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8" t="str">
        <f>IF(Tabela8J1438[[#This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9" t="str">
        <f>IF(Tabela8J1438[[#This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0" t="str">
        <f>IF(Tabela8J1438[[#This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1" t="str">
        <f>IF(Tabela8J1438[[#This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2" t="str">
        <f>IF(Tabela8J1438[[#This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3" t="str">
        <f>IF(Tabela8J1438[[#This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4" t="str">
        <f>IF(Tabela8J1438[[#This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5" t="str">
        <f>IF(Tabela8J1438[[#This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6" t="str">
        <f>IF(Tabela8J1438[[#This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7" t="str">
        <f>IF(Tabela8J1438[[#This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8" t="str">
        <f>IF(Tabela8J1438[[#This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9" t="str">
        <f>IF(Tabela8J1438[[#This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0" t="str">
        <f>IF(Tabela8J1438[[#This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1" t="str">
        <f>IF(Tabela8J1438[[#This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2" t="str">
        <f>IF(Tabela8J1438[[#This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3" t="str">
        <f>IF(Tabela8J1438[[#This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4" t="str">
        <f>IF(Tabela8J1438[[#This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5" t="str">
        <f>IF(Tabela8J1438[[#This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6" t="str">
        <f>IF(Tabela8J1438[[#This Row],[EXAME]]&lt;&gt;"","Dra. Joizeanne","")</f>
        <v/>
      </c>
      <c r="J46" s="13"/>
    </row>
    <row r="47" spans="2:13">
      <c r="C47">
        <f>SUBTOTAL(103,Tabela8J1438[NOME])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42" priority="1" operator="containsText" text="Não confirmado">
      <formula>NOT(ISERROR(SEARCH("Não confirmado",K6)))</formula>
    </cfRule>
    <cfRule type="containsText" dxfId="6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100-000000000000}">
      <formula1>"Sim"</formula1>
    </dataValidation>
    <dataValidation type="list" allowBlank="1" showInputMessage="1" showErrorMessage="1" sqref="F6:F46" xr:uid="{00000000-0002-0000-0100-000001000000}">
      <formula1>"UNIMED, PARTICULAR, FUSEX, AMOR SAÚDE, SUS, CORTESIA"</formula1>
    </dataValidation>
    <dataValidation type="list" allowBlank="1" showInputMessage="1" showErrorMessage="1" sqref="K6:K46" xr:uid="{00000000-0002-0000-0100-000002000000}">
      <formula1>"Confirmado, Não confirmado"</formula1>
    </dataValidation>
    <dataValidation type="list" allowBlank="1" showInputMessage="1" showErrorMessage="1" sqref="L6:L46" xr:uid="{00000000-0002-0000-01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D47"/>
  <sheetViews>
    <sheetView showGridLines="0" showRowColHeaders="0" zoomScale="80" zoomScaleNormal="80" workbookViewId="0">
      <pane xSplit="2" ySplit="5" topLeftCell="C30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44984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6" t="str">
        <f>IF(Tabela8J567891011[[#This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7" t="str">
        <f>IF(Tabela8J567891011[[#This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8" t="str">
        <f>IF(Tabela8J567891011[[#This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9" t="str">
        <f>IF(Tabela8J567891011[[#This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0" t="str">
        <f>IF(Tabela8J567891011[[#This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1" t="str">
        <f>IF(Tabela8J567891011[[#This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2" t="str">
        <f>IF(Tabela8J567891011[[#This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3" t="str">
        <f>IF(Tabela8J567891011[[#This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4" t="str">
        <f>IF(Tabela8J567891011[[#This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5" t="str">
        <f>IF(Tabela8J567891011[[#This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6" t="str">
        <f>IF(Tabela8J567891011[[#This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7" t="str">
        <f>IF(Tabela8J567891011[[#This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8" t="str">
        <f>IF(Tabela8J567891011[[#This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9" t="str">
        <f>IF(Tabela8J567891011[[#This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0" t="str">
        <f>IF(Tabela8J567891011[[#This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1" t="str">
        <f>IF(Tabela8J567891011[[#This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2" t="str">
        <f>IF(Tabela8J567891011[[#This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3" t="str">
        <f>IF(Tabela8J567891011[[#This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4" t="str">
        <f>IF(Tabela8J567891011[[#This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5" t="str">
        <f>IF(Tabela8J567891011[[#This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6" t="str">
        <f>IF(Tabela8J567891011[[#This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7" t="str">
        <f>IF(Tabela8J567891011[[#This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8" t="str">
        <f>IF(Tabela8J567891011[[#This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9" t="str">
        <f>IF(Tabela8J567891011[[#This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0" t="str">
        <f>IF(Tabela8J567891011[[#This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1" t="str">
        <f>IF(Tabela8J567891011[[#This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2" t="str">
        <f>IF(Tabela8J567891011[[#This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3" t="str">
        <f>IF(Tabela8J567891011[[#This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4" t="str">
        <f>IF(Tabela8J567891011[[#This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5" t="str">
        <f>IF(Tabela8J567891011[[#This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6" t="str">
        <f>IF(Tabela8J567891011[[#This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7" t="str">
        <f>IF(Tabela8J567891011[[#This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8" t="str">
        <f>IF(Tabela8J567891011[[#This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9" t="str">
        <f>IF(Tabela8J567891011[[#This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0" t="str">
        <f>IF(Tabela8J567891011[[#This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1" t="str">
        <f>IF(Tabela8J567891011[[#This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2" t="str">
        <f>IF(Tabela8J567891011[[#This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3" t="str">
        <f>IF(Tabela8J567891011[[#This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4" t="str">
        <f>IF(Tabela8J567891011[[#This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5" t="str">
        <f>IF(Tabela8J567891011[[#This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6" t="str">
        <f>IF(Tabela8J567891011[[#This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SUBTOTAL(103,Tabela8J567891011[NOME])</f>
        <v>0</v>
      </c>
    </row>
  </sheetData>
  <sheetProtection sheet="1" sort="0" autoFilter="0"/>
  <conditionalFormatting sqref="K6:L46">
    <cfRule type="containsText" dxfId="372" priority="1" operator="containsText" text="Não confirmado">
      <formula>NOT(ISERROR(SEARCH("Não confirmado",K6)))</formula>
    </cfRule>
    <cfRule type="containsText" dxfId="3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300-000000000000}">
      <formula1>"UNIMED, PARTICULAR, FUSEX, AMOR SAÚDE, SUS, CORTESIA"</formula1>
    </dataValidation>
    <dataValidation type="list" allowBlank="1" showInputMessage="1" showErrorMessage="1" sqref="M6:M44" xr:uid="{00000000-0002-0000-1300-000001000000}">
      <formula1>"Sim"</formula1>
    </dataValidation>
    <dataValidation type="list" allowBlank="1" showInputMessage="1" showErrorMessage="1" sqref="K6:K46" xr:uid="{00000000-0002-0000-1300-000002000000}">
      <formula1>"Confirmado, Não confirmado"</formula1>
    </dataValidation>
    <dataValidation type="list" allowBlank="1" showInputMessage="1" showErrorMessage="1" sqref="L6:L46" xr:uid="{00000000-0002-0000-13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D47"/>
  <sheetViews>
    <sheetView showGridLines="0" showRowColHeaders="0" zoomScale="80" zoomScaleNormal="80" workbookViewId="0">
      <pane xSplit="2" ySplit="5" topLeftCell="C30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44985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6" t="str">
        <f>IF(Tabela8J56789101112[[#This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7" t="str">
        <f>IF(Tabela8J56789101112[[#This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8" t="str">
        <f>IF(Tabela8J56789101112[[#This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9" t="str">
        <f>IF(Tabela8J56789101112[[#This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0" t="str">
        <f>IF(Tabela8J56789101112[[#This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1" t="str">
        <f>IF(Tabela8J56789101112[[#This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2" t="str">
        <f>IF(Tabela8J56789101112[[#This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3" t="str">
        <f>IF(Tabela8J56789101112[[#This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4" t="str">
        <f>IF(Tabela8J56789101112[[#This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5" t="str">
        <f>IF(Tabela8J56789101112[[#This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6" t="str">
        <f>IF(Tabela8J56789101112[[#This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7" t="str">
        <f>IF(Tabela8J56789101112[[#This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8" t="str">
        <f>IF(Tabela8J56789101112[[#This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9" t="str">
        <f>IF(Tabela8J56789101112[[#This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0" t="str">
        <f>IF(Tabela8J56789101112[[#This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1" t="str">
        <f>IF(Tabela8J56789101112[[#This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2" t="str">
        <f>IF(Tabela8J56789101112[[#This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3" t="str">
        <f>IF(Tabela8J56789101112[[#This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4" t="str">
        <f>IF(Tabela8J56789101112[[#This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5" t="str">
        <f>IF(Tabela8J56789101112[[#This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6" t="str">
        <f>IF(Tabela8J56789101112[[#This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7" t="str">
        <f>IF(Tabela8J56789101112[[#This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8" t="str">
        <f>IF(Tabela8J56789101112[[#This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9" t="str">
        <f>IF(Tabela8J56789101112[[#This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0" t="str">
        <f>IF(Tabela8J56789101112[[#This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1" t="str">
        <f>IF(Tabela8J56789101112[[#This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2" t="str">
        <f>IF(Tabela8J56789101112[[#This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3" t="str">
        <f>IF(Tabela8J56789101112[[#This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4" t="str">
        <f>IF(Tabela8J56789101112[[#This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5" t="str">
        <f>IF(Tabela8J56789101112[[#This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6" t="str">
        <f>IF(Tabela8J56789101112[[#This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7" t="str">
        <f>IF(Tabela8J56789101112[[#This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8" t="str">
        <f>IF(Tabela8J56789101112[[#This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9" t="str">
        <f>IF(Tabela8J56789101112[[#This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0" t="str">
        <f>IF(Tabela8J56789101112[[#This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1" t="str">
        <f>IF(Tabela8J56789101112[[#This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2" t="str">
        <f>IF(Tabela8J56789101112[[#This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3" t="str">
        <f>IF(Tabela8J56789101112[[#This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4" t="str">
        <f>IF(Tabela8J56789101112[[#This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5" t="str">
        <f>IF(Tabela8J56789101112[[#This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6" t="str">
        <f>IF(Tabela8J56789101112[[#This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SUBTOTAL(103,Tabela8J56789101112[NOME])</f>
        <v>0</v>
      </c>
    </row>
  </sheetData>
  <sheetProtection sheet="1" sort="0" autoFilter="0"/>
  <conditionalFormatting sqref="K6:L46">
    <cfRule type="containsText" dxfId="357" priority="1" operator="containsText" text="Não confirmado">
      <formula>NOT(ISERROR(SEARCH("Não confirmado",K6)))</formula>
    </cfRule>
    <cfRule type="containsText" dxfId="3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400-000000000000}">
      <formula1>"Confirmado, Não confirmado"</formula1>
    </dataValidation>
    <dataValidation type="list" allowBlank="1" showInputMessage="1" showErrorMessage="1" sqref="M6:M44" xr:uid="{00000000-0002-0000-1400-000001000000}">
      <formula1>"Sim"</formula1>
    </dataValidation>
    <dataValidation type="list" allowBlank="1" showInputMessage="1" showErrorMessage="1" sqref="F6:F46" xr:uid="{00000000-0002-0000-1400-000002000000}">
      <formula1>"UNIMED, PARTICULAR, FUSEX, AMOR SAÚDE, SUS, CORTESIA"</formula1>
    </dataValidation>
    <dataValidation type="list" allowBlank="1" showInputMessage="1" showErrorMessage="1" sqref="L6:L46" xr:uid="{00000000-0002-0000-14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9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44958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6" t="str">
        <f>IF(Tabela8I4445[[#This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7" t="str">
        <f>IF(Tabela8I4445[[#This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8" t="str">
        <f>IF(Tabela8I4445[[#This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9" t="str">
        <f>IF(Tabela8I4445[[#This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0" t="str">
        <f>IF(Tabela8I4445[[#This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1" t="str">
        <f>IF(Tabela8I4445[[#This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2" t="str">
        <f>IF(Tabela8I4445[[#This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3" t="str">
        <f>IF(Tabela8I4445[[#This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4" t="str">
        <f>IF(Tabela8I4445[[#This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5" t="str">
        <f>IF(Tabela8I4445[[#This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6" t="str">
        <f>IF(Tabela8I4445[[#This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7" t="str">
        <f>IF(Tabela8I4445[[#This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8" t="str">
        <f>IF(Tabela8I4445[[#This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9" t="str">
        <f>IF(Tabela8I4445[[#This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0" t="str">
        <f>IF(Tabela8I4445[[#This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1" t="str">
        <f>IF(Tabela8I4445[[#This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2" t="str">
        <f>IF(Tabela8I4445[[#This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3" t="str">
        <f>IF(Tabela8I4445[[#This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4" t="str">
        <f>IF(Tabela8I4445[[#This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5" t="str">
        <f>IF(Tabela8I4445[[#This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6" t="str">
        <f>IF(Tabela8I4445[[#This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7" t="str">
        <f>IF(Tabela8I4445[[#This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8" t="str">
        <f>IF(Tabela8I4445[[#This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9" t="str">
        <f>IF(Tabela8I4445[[#This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0" t="str">
        <f>IF(Tabela8I4445[[#This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1" t="str">
        <f>IF(Tabela8I4445[[#This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2" t="str">
        <f>IF(Tabela8I4445[[#This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3" t="str">
        <f>IF(Tabela8I4445[[#This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4" t="str">
        <f>IF(Tabela8I4445[[#This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5" t="str">
        <f>IF(Tabela8I4445[[#This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6" t="str">
        <f>IF(Tabela8I4445[[#This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7" t="str">
        <f>IF(Tabela8I4445[[#This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8" t="str">
        <f>IF(Tabela8I4445[[#This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9" t="str">
        <f>IF(Tabela8I4445[[#This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0" t="str">
        <f>IF(Tabela8I4445[[#This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1" t="str">
        <f>IF(Tabela8I4445[[#This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2" t="str">
        <f>IF(Tabela8I4445[[#This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3" t="str">
        <f>IF(Tabela8I4445[[#This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4" t="str">
        <f>IF(Tabela8I4445[[#This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5" t="str">
        <f>IF(Tabela8I4445[[#This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6" t="str">
        <f>IF(Tabela8I4445[[#This Row],[EXAME]]&lt;&gt;"","Dra. Ilca","")</f>
        <v/>
      </c>
      <c r="J46" s="13"/>
      <c r="K46" s="12"/>
      <c r="L46" s="12"/>
      <c r="M46" s="12"/>
    </row>
    <row r="47" spans="2:13">
      <c r="C47">
        <f>SUBTOTAL(103,Tabela8I4445[NOME])</f>
        <v>0</v>
      </c>
    </row>
  </sheetData>
  <sheetProtection sheet="1" sort="0" autoFilter="0"/>
  <conditionalFormatting sqref="K6:L46">
    <cfRule type="containsText" dxfId="342" priority="1" operator="containsText" text="Não confirmado">
      <formula>NOT(ISERROR(SEARCH("Não confirmado",K6)))</formula>
    </cfRule>
    <cfRule type="containsText" dxfId="3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700-000000000000}">
      <formula1>"UNIMED, PARTICULAR, FUSEX, AMOR SAÚDE, SUS, CORTESIA"</formula1>
    </dataValidation>
    <dataValidation type="list" allowBlank="1" showInputMessage="1" showErrorMessage="1" sqref="M6:M44" xr:uid="{00000000-0002-0000-1700-000001000000}">
      <formula1>"Sim"</formula1>
    </dataValidation>
    <dataValidation type="list" allowBlank="1" showInputMessage="1" showErrorMessage="1" sqref="K6:K46" xr:uid="{00000000-0002-0000-1700-000002000000}">
      <formula1>"Confirmado, Não confirmado"</formula1>
    </dataValidation>
    <dataValidation type="list" allowBlank="1" showInputMessage="1" showErrorMessage="1" sqref="L6:L46" xr:uid="{00000000-0002-0000-17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10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44959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6" t="str">
        <f>IF(Tabela8I444546[[#This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7" t="str">
        <f>IF(Tabela8I444546[[#This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8" t="str">
        <f>IF(Tabela8I444546[[#This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9" t="str">
        <f>IF(Tabela8I444546[[#This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0" t="str">
        <f>IF(Tabela8I444546[[#This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1" t="str">
        <f>IF(Tabela8I444546[[#This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2" t="str">
        <f>IF(Tabela8I444546[[#This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3" t="str">
        <f>IF(Tabela8I444546[[#This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4" t="str">
        <f>IF(Tabela8I444546[[#This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5" t="str">
        <f>IF(Tabela8I444546[[#This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6" t="str">
        <f>IF(Tabela8I444546[[#This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7" t="str">
        <f>IF(Tabela8I444546[[#This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8" t="str">
        <f>IF(Tabela8I444546[[#This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9" t="str">
        <f>IF(Tabela8I444546[[#This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0" t="str">
        <f>IF(Tabela8I444546[[#This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1" t="str">
        <f>IF(Tabela8I444546[[#This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2" t="str">
        <f>IF(Tabela8I444546[[#This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3" t="str">
        <f>IF(Tabela8I444546[[#This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4" t="str">
        <f>IF(Tabela8I444546[[#This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5" t="str">
        <f>IF(Tabela8I444546[[#This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6" t="str">
        <f>IF(Tabela8I444546[[#This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7" t="str">
        <f>IF(Tabela8I444546[[#This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8" t="str">
        <f>IF(Tabela8I444546[[#This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9" t="str">
        <f>IF(Tabela8I444546[[#This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0" t="str">
        <f>IF(Tabela8I444546[[#This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1" t="str">
        <f>IF(Tabela8I444546[[#This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2" t="str">
        <f>IF(Tabela8I444546[[#This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3" t="str">
        <f>IF(Tabela8I444546[[#This Row],[EXAME]]&lt;&gt;"","Dra. Ilca","")</f>
        <v/>
      </c>
      <c r="J33" s="28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4" t="str">
        <f>IF(Tabela8I444546[[#This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5" t="str">
        <f>IF(Tabela8I444546[[#This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6" t="str">
        <f>IF(Tabela8I444546[[#This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7" t="str">
        <f>IF(Tabela8I444546[[#This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8" t="str">
        <f>IF(Tabela8I444546[[#This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9" t="str">
        <f>IF(Tabela8I444546[[#This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0" t="str">
        <f>IF(Tabela8I444546[[#This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1" t="str">
        <f>IF(Tabela8I444546[[#This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2" t="str">
        <f>IF(Tabela8I444546[[#This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3" t="str">
        <f>IF(Tabela8I444546[[#This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4" t="str">
        <f>IF(Tabela8I444546[[#This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5" t="str">
        <f>IF(Tabela8I444546[[#This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6" t="str">
        <f>IF(Tabela8I444546[[#This Row],[EXAME]]&lt;&gt;"","Dra. Ilca","")</f>
        <v/>
      </c>
      <c r="J46" s="13"/>
      <c r="K46" s="12"/>
      <c r="L46" s="12"/>
      <c r="M46" s="12"/>
    </row>
    <row r="47" spans="2:13">
      <c r="C47">
        <f>SUBTOTAL(103,Tabela8I444546[NOME])</f>
        <v>0</v>
      </c>
    </row>
  </sheetData>
  <sheetProtection sheet="1" sort="0" autoFilter="0"/>
  <conditionalFormatting sqref="K6:L46">
    <cfRule type="containsText" dxfId="327" priority="1" operator="containsText" text="Não confirmado">
      <formula>NOT(ISERROR(SEARCH("Não confirmado",K6)))</formula>
    </cfRule>
    <cfRule type="containsText" dxfId="3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1800-000000000000}">
      <formula1>"Sim, Não"</formula1>
    </dataValidation>
    <dataValidation type="list" allowBlank="1" showInputMessage="1" showErrorMessage="1" sqref="K6:K46" xr:uid="{00000000-0002-0000-1800-000001000000}">
      <formula1>"Confirmado, Não confirmado"</formula1>
    </dataValidation>
    <dataValidation type="list" allowBlank="1" showInputMessage="1" showErrorMessage="1" sqref="M6:M44" xr:uid="{00000000-0002-0000-1800-000002000000}">
      <formula1>"Sim"</formula1>
    </dataValidation>
    <dataValidation type="list" allowBlank="1" showInputMessage="1" showErrorMessage="1" sqref="F6:F46" xr:uid="{00000000-0002-0000-1800-000003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8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44960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6" t="str">
        <f>IF(Tabela8I44454647[[#This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7" t="str">
        <f>IF(Tabela8I44454647[[#This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8" t="str">
        <f>IF(Tabela8I44454647[[#This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9" t="str">
        <f>IF(Tabela8I44454647[[#This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0" t="str">
        <f>IF(Tabela8I44454647[[#This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1" t="str">
        <f>IF(Tabela8I44454647[[#This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2" t="str">
        <f>IF(Tabela8I44454647[[#This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3" t="str">
        <f>IF(Tabela8I44454647[[#This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4" t="str">
        <f>IF(Tabela8I44454647[[#This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5" t="str">
        <f>IF(Tabela8I44454647[[#This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6" t="str">
        <f>IF(Tabela8I44454647[[#This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7" t="str">
        <f>IF(Tabela8I44454647[[#This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8" t="str">
        <f>IF(Tabela8I44454647[[#This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9" t="str">
        <f>IF(Tabela8I44454647[[#This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0" t="str">
        <f>IF(Tabela8I44454647[[#This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1" t="str">
        <f>IF(Tabela8I44454647[[#This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2" t="str">
        <f>IF(Tabela8I44454647[[#This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3" t="str">
        <f>IF(Tabela8I44454647[[#This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4" t="str">
        <f>IF(Tabela8I44454647[[#This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5" t="str">
        <f>IF(Tabela8I44454647[[#This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6" t="str">
        <f>IF(Tabela8I44454647[[#This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7" t="str">
        <f>IF(Tabela8I44454647[[#This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8" t="str">
        <f>IF(Tabela8I44454647[[#This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9" t="str">
        <f>IF(Tabela8I44454647[[#This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0" t="str">
        <f>IF(Tabela8I44454647[[#This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1" t="str">
        <f>IF(Tabela8I44454647[[#This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2" t="str">
        <f>IF(Tabela8I44454647[[#This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3" t="str">
        <f>IF(Tabela8I44454647[[#This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4" t="str">
        <f>IF(Tabela8I44454647[[#This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5" t="str">
        <f>IF(Tabela8I44454647[[#This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6" t="str">
        <f>IF(Tabela8I44454647[[#This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33"/>
      <c r="D37" s="12"/>
      <c r="E37" s="12"/>
      <c r="F37" s="12"/>
      <c r="G37" s="12"/>
      <c r="H3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7" t="str">
        <f>IF(Tabela8I44454647[[#This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8" t="str">
        <f>IF(Tabela8I44454647[[#This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9" t="str">
        <f>IF(Tabela8I44454647[[#This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0" t="str">
        <f>IF(Tabela8I44454647[[#This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1" t="str">
        <f>IF(Tabela8I44454647[[#This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2" t="str">
        <f>IF(Tabela8I44454647[[#This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3" t="str">
        <f>IF(Tabela8I44454647[[#This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4" t="str">
        <f>IF(Tabela8I44454647[[#This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5" t="str">
        <f>IF(Tabela8I44454647[[#This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6" t="str">
        <f>IF(Tabela8I44454647[[#This Row],[EXAME]]&lt;&gt;"","Dra. Ilca","")</f>
        <v/>
      </c>
      <c r="J46" s="13"/>
      <c r="K46" s="12"/>
      <c r="L46" s="12"/>
      <c r="M46" s="12"/>
    </row>
    <row r="47" spans="2:13">
      <c r="C47">
        <f>SUBTOTAL(103,Tabela8I44454647[NOME])</f>
        <v>0</v>
      </c>
    </row>
  </sheetData>
  <sheetProtection sheet="1" sort="0" autoFilter="0"/>
  <conditionalFormatting sqref="K6:L46">
    <cfRule type="containsText" dxfId="312" priority="1" operator="containsText" text="Não confirmado">
      <formula>NOT(ISERROR(SEARCH("Não confirmado",K6)))</formula>
    </cfRule>
    <cfRule type="containsText" dxfId="3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900-000000000000}">
      <formula1>"UNIMED, PARTICULAR, FUSEX, AMOR SAÚDE, SUS, CORTESIA"</formula1>
    </dataValidation>
    <dataValidation type="list" allowBlank="1" showInputMessage="1" showErrorMessage="1" sqref="M6:M44" xr:uid="{00000000-0002-0000-1900-000001000000}">
      <formula1>"Sim"</formula1>
    </dataValidation>
    <dataValidation type="list" allowBlank="1" showInputMessage="1" showErrorMessage="1" sqref="K6:K46" xr:uid="{00000000-0002-0000-1900-000002000000}">
      <formula1>"Confirmado, Não confirmado"</formula1>
    </dataValidation>
    <dataValidation type="list" allowBlank="1" showInputMessage="1" showErrorMessage="1" sqref="L6:L46" xr:uid="{00000000-0002-0000-1900-000003000000}">
      <formula1>"Sim, Não"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44963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6" t="str">
        <f>IF(Tabela8I4445464748[[#This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7" t="str">
        <f>IF(Tabela8I4445464748[[#This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8" t="str">
        <f>IF(Tabela8I4445464748[[#This Row],[EXAME]]&lt;&gt;"","Dra. Ilca","")</f>
        <v/>
      </c>
      <c r="J8" s="28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9" t="str">
        <f>IF(Tabela8I4445464748[[#This Row],[EXAME]]&lt;&gt;"","Dra. Ilca","")</f>
        <v/>
      </c>
      <c r="J9" s="13"/>
      <c r="K9" s="12"/>
      <c r="L9" s="12"/>
      <c r="M9" s="12"/>
    </row>
    <row r="10" spans="1:30" ht="18.75">
      <c r="B10" s="8">
        <v>0.375</v>
      </c>
      <c r="C10" s="12"/>
      <c r="D10" s="12"/>
      <c r="E10" s="12"/>
      <c r="F10" s="12"/>
      <c r="G10" s="12"/>
      <c r="H1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0" t="str">
        <f>IF(Tabela8I4445464748[[#This Row],[EXAME]]&lt;&gt;"","Dra. Ilca","")</f>
        <v/>
      </c>
      <c r="J10" s="30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1" t="str">
        <f>IF(Tabela8I4445464748[[#This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2" t="str">
        <f>IF(Tabela8I4445464748[[#This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3" t="str">
        <f>IF(Tabela8I4445464748[[#This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4" t="str">
        <f>IF(Tabela8I4445464748[[#This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5" t="str">
        <f>IF(Tabela8I4445464748[[#This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6" t="str">
        <f>IF(Tabela8I4445464748[[#This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7" t="str">
        <f>IF(Tabela8I4445464748[[#This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8" t="str">
        <f>IF(Tabela8I4445464748[[#This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9" t="str">
        <f>IF(Tabela8I4445464748[[#This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0" t="str">
        <f>IF(Tabela8I4445464748[[#This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1" t="str">
        <f>IF(Tabela8I4445464748[[#This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2" t="str">
        <f>IF(Tabela8I4445464748[[#This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3" t="str">
        <f>IF(Tabela8I4445464748[[#This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4" t="str">
        <f>IF(Tabela8I4445464748[[#This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5" t="str">
        <f>IF(Tabela8I4445464748[[#This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6" t="str">
        <f>IF(Tabela8I4445464748[[#This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7" t="str">
        <f>IF(Tabela8I4445464748[[#This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8" t="str">
        <f>IF(Tabela8I4445464748[[#This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9" t="str">
        <f>IF(Tabela8I4445464748[[#This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0" t="str">
        <f>IF(Tabela8I4445464748[[#This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1" t="str">
        <f>IF(Tabela8I4445464748[[#This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2" t="str">
        <f>IF(Tabela8I4445464748[[#This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3" t="str">
        <f>IF(Tabela8I4445464748[[#This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4" t="str">
        <f>IF(Tabela8I4445464748[[#This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5" t="str">
        <f>IF(Tabela8I4445464748[[#This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6" t="str">
        <f>IF(Tabela8I4445464748[[#This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7" t="str">
        <f>IF(Tabela8I4445464748[[#This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8" t="str">
        <f>IF(Tabela8I4445464748[[#This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9" t="str">
        <f>IF(Tabela8I4445464748[[#This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0" t="str">
        <f>IF(Tabela8I4445464748[[#This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1" t="str">
        <f>IF(Tabela8I4445464748[[#This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2" t="str">
        <f>IF(Tabela8I4445464748[[#This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3" t="str">
        <f>IF(Tabela8I4445464748[[#This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4" t="str">
        <f>IF(Tabela8I4445464748[[#This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5" t="str">
        <f>IF(Tabela8I4445464748[[#This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6" t="str">
        <f>IF(Tabela8I4445464748[[#This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SUBTOTAL(103,Tabela8I4445464748[NOME])</f>
        <v>0</v>
      </c>
    </row>
  </sheetData>
  <sheetProtection sheet="1" sort="0" autoFilter="0"/>
  <conditionalFormatting sqref="K6:L46">
    <cfRule type="containsText" dxfId="297" priority="1" operator="containsText" text="Não confirmado">
      <formula>NOT(ISERROR(SEARCH("Não confirmado",K6)))</formula>
    </cfRule>
    <cfRule type="containsText" dxfId="2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1A00-000000000000}">
      <formula1>"Sim, Não"</formula1>
    </dataValidation>
    <dataValidation type="list" allowBlank="1" showInputMessage="1" showErrorMessage="1" sqref="K6:K46" xr:uid="{00000000-0002-0000-1A00-000001000000}">
      <formula1>"Confirmado, Não confirmado"</formula1>
    </dataValidation>
    <dataValidation type="list" allowBlank="1" showInputMessage="1" showErrorMessage="1" sqref="M6:M44" xr:uid="{00000000-0002-0000-1A00-000002000000}">
      <formula1>"Sim"</formula1>
    </dataValidation>
    <dataValidation type="list" allowBlank="1" showInputMessage="1" showErrorMessage="1" sqref="F6:F46" xr:uid="{00000000-0002-0000-1A00-000003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44964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6" t="str">
        <f>IF(Tabela8I444546474849[[#This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7" t="str">
        <f>IF(Tabela8I444546474849[[#This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8" t="str">
        <f>IF(Tabela8I444546474849[[#This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9" t="str">
        <f>IF(Tabela8I444546474849[[#This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0" t="str">
        <f>IF(Tabela8I444546474849[[#This Row],[EXAME]]&lt;&gt;"","Dra. Ilca","")</f>
        <v/>
      </c>
      <c r="J10" s="28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1" t="str">
        <f>IF(Tabela8I444546474849[[#This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2" t="str">
        <f>IF(Tabela8I444546474849[[#This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3" t="str">
        <f>IF(Tabela8I444546474849[[#This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4" t="str">
        <f>IF(Tabela8I444546474849[[#This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5" t="str">
        <f>IF(Tabela8I444546474849[[#This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6" t="str">
        <f>IF(Tabela8I444546474849[[#This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7" t="str">
        <f>IF(Tabela8I444546474849[[#This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8" t="str">
        <f>IF(Tabela8I444546474849[[#This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9" t="str">
        <f>IF(Tabela8I444546474849[[#This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0" t="str">
        <f>IF(Tabela8I444546474849[[#This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1" t="str">
        <f>IF(Tabela8I444546474849[[#This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2" t="str">
        <f>IF(Tabela8I444546474849[[#This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3" t="str">
        <f>IF(Tabela8I444546474849[[#This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4" t="str">
        <f>IF(Tabela8I444546474849[[#This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5" t="str">
        <f>IF(Tabela8I444546474849[[#This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6" t="str">
        <f>IF(Tabela8I444546474849[[#This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7" t="str">
        <f>IF(Tabela8I444546474849[[#This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8" t="str">
        <f>IF(Tabela8I444546474849[[#This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9" t="str">
        <f>IF(Tabela8I444546474849[[#This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0" t="str">
        <f>IF(Tabela8I444546474849[[#This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1" t="str">
        <f>IF(Tabela8I444546474849[[#This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2" t="str">
        <f>IF(Tabela8I444546474849[[#This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3" t="str">
        <f>IF(Tabela8I444546474849[[#This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4" t="str">
        <f>IF(Tabela8I444546474849[[#This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5" t="str">
        <f>IF(Tabela8I444546474849[[#This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6" t="str">
        <f>IF(Tabela8I444546474849[[#This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7" t="str">
        <f>IF(Tabela8I444546474849[[#This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8" t="str">
        <f>IF(Tabela8I444546474849[[#This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9" t="str">
        <f>IF(Tabela8I444546474849[[#This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0" t="str">
        <f>IF(Tabela8I444546474849[[#This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1" t="str">
        <f>IF(Tabela8I444546474849[[#This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2" t="str">
        <f>IF(Tabela8I444546474849[[#This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3" t="str">
        <f>IF(Tabela8I444546474849[[#This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4" t="str">
        <f>IF(Tabela8I444546474849[[#This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5" t="str">
        <f>IF(Tabela8I444546474849[[#This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6" t="str">
        <f>IF(Tabela8I444546474849[[#This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SUBTOTAL(103,Tabela8I444546474849[NOME])</f>
        <v>0</v>
      </c>
    </row>
  </sheetData>
  <sheetProtection sheet="1" sort="0" autoFilter="0"/>
  <conditionalFormatting sqref="K6:L46">
    <cfRule type="containsText" dxfId="282" priority="1" operator="containsText" text="Não confirmado">
      <formula>NOT(ISERROR(SEARCH("Não confirmado",K6)))</formula>
    </cfRule>
    <cfRule type="containsText" dxfId="2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B00-000000000000}">
      <formula1>"UNIMED, PARTICULAR, FUSEX, AMOR SAÚDE, SUS, CORTESIA"</formula1>
    </dataValidation>
    <dataValidation type="list" allowBlank="1" showInputMessage="1" showErrorMessage="1" sqref="M6:M44" xr:uid="{00000000-0002-0000-1B00-000001000000}">
      <formula1>"Sim"</formula1>
    </dataValidation>
    <dataValidation type="list" allowBlank="1" showInputMessage="1" showErrorMessage="1" sqref="K6:K46" xr:uid="{00000000-0002-0000-1B00-000002000000}">
      <formula1>"Confirmado, Não confirmado"</formula1>
    </dataValidation>
    <dataValidation type="list" allowBlank="1" showInputMessage="1" showErrorMessage="1" sqref="L6:L46" xr:uid="{00000000-0002-0000-1B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7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44965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6" t="str">
        <f>IF(Tabela8I21[[#This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7" t="str">
        <f>IF(Tabela8I21[[#This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8" t="str">
        <f>IF(Tabela8I21[[#This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9" t="str">
        <f>IF(Tabela8I21[[#This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0" t="str">
        <f>IF(Tabela8I21[[#This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1" t="str">
        <f>IF(Tabela8I21[[#This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2" t="str">
        <f>IF(Tabela8I21[[#This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3" t="str">
        <f>IF(Tabela8I21[[#This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4" t="str">
        <f>IF(Tabela8I21[[#This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5" t="str">
        <f>IF(Tabela8I21[[#This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6" t="str">
        <f>IF(Tabela8I21[[#This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7" t="str">
        <f>IF(Tabela8I21[[#This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8" t="str">
        <f>IF(Tabela8I21[[#This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9" t="str">
        <f>IF(Tabela8I21[[#This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0" t="str">
        <f>IF(Tabela8I21[[#This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1" t="str">
        <f>IF(Tabela8I21[[#This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2" t="str">
        <f>IF(Tabela8I21[[#This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3" t="str">
        <f>IF(Tabela8I21[[#This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4" t="str">
        <f>IF(Tabela8I21[[#This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5" t="str">
        <f>IF(Tabela8I21[[#This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6" t="str">
        <f>IF(Tabela8I21[[#This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7" t="str">
        <f>IF(Tabela8I21[[#This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8" t="str">
        <f>IF(Tabela8I21[[#This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9" t="str">
        <f>IF(Tabela8I21[[#This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0" t="str">
        <f>IF(Tabela8I21[[#This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1" t="str">
        <f>IF(Tabela8I21[[#This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2" t="str">
        <f>IF(Tabela8I21[[#This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3" t="str">
        <f>IF(Tabela8I21[[#This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4" t="str">
        <f>IF(Tabela8I21[[#This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5" t="str">
        <f>IF(Tabela8I21[[#This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6" t="str">
        <f>IF(Tabela8I21[[#This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7" t="str">
        <f>IF(Tabela8I21[[#This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8" t="str">
        <f>IF(Tabela8I21[[#This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9" t="str">
        <f>IF(Tabela8I21[[#This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0" t="str">
        <f>IF(Tabela8I21[[#This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1" t="str">
        <f>IF(Tabela8I21[[#This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2" t="str">
        <f>IF(Tabela8I21[[#This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3" t="str">
        <f>IF(Tabela8I21[[#This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4" t="str">
        <f>IF(Tabela8I21[[#This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5" t="str">
        <f>IF(Tabela8I21[[#This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6" t="str">
        <f>IF(Tabela8I21[[#This Row],[EXAME]]&lt;&gt;"","Dra. Ilca","")</f>
        <v/>
      </c>
      <c r="J46" s="13"/>
      <c r="K46" s="12"/>
      <c r="L46" s="12"/>
      <c r="M46" s="12"/>
    </row>
    <row r="47" spans="2:13">
      <c r="C47">
        <f>SUBTOTAL(103,Tabela8I21[NOME])</f>
        <v>0</v>
      </c>
    </row>
  </sheetData>
  <sheetProtection sheet="1" sort="0" autoFilter="0"/>
  <conditionalFormatting sqref="K6:L46">
    <cfRule type="containsText" dxfId="267" priority="1" operator="containsText" text="Não confirmado">
      <formula>NOT(ISERROR(SEARCH("Não confirmado",K6)))</formula>
    </cfRule>
    <cfRule type="containsText" dxfId="2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C00-000000000000}">
      <formula1>"Confirmado, Não confirmado"</formula1>
    </dataValidation>
    <dataValidation type="list" allowBlank="1" showInputMessage="1" showErrorMessage="1" sqref="M6:M44" xr:uid="{00000000-0002-0000-1C00-000001000000}">
      <formula1>"Sim"</formula1>
    </dataValidation>
    <dataValidation type="list" allowBlank="1" showInputMessage="1" showErrorMessage="1" sqref="F6:F46" xr:uid="{00000000-0002-0000-1C00-000002000000}">
      <formula1>"UNIMED, PARTICULAR, FUSEX, AMOR SAÚDE, SUS, CORTESIA"</formula1>
    </dataValidation>
    <dataValidation type="list" allowBlank="1" showInputMessage="1" showErrorMessage="1" sqref="L6:L46" xr:uid="{00000000-0002-0000-1C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C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8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9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44966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6" t="str">
        <f>IF(Tabela8I2122[[#This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7" t="str">
        <f>IF(Tabela8I2122[[#This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8" t="str">
        <f>IF(Tabela8I2122[[#This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9" t="str">
        <f>IF(Tabela8I2122[[#This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0" t="str">
        <f>IF(Tabela8I2122[[#This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1" t="str">
        <f>IF(Tabela8I2122[[#This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2" t="str">
        <f>IF(Tabela8I2122[[#This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3" t="str">
        <f>IF(Tabela8I2122[[#This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4" t="str">
        <f>IF(Tabela8I2122[[#This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5" t="str">
        <f>IF(Tabela8I2122[[#This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6" t="str">
        <f>IF(Tabela8I2122[[#This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7" t="str">
        <f>IF(Tabela8I2122[[#This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8" t="str">
        <f>IF(Tabela8I2122[[#This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9" t="str">
        <f>IF(Tabela8I2122[[#This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0" t="str">
        <f>IF(Tabela8I2122[[#This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1" t="str">
        <f>IF(Tabela8I2122[[#This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2" t="str">
        <f>IF(Tabela8I2122[[#This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3" t="str">
        <f>IF(Tabela8I2122[[#This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4" t="str">
        <f>IF(Tabela8I2122[[#This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5" t="str">
        <f>IF(Tabela8I2122[[#This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6" t="str">
        <f>IF(Tabela8I2122[[#This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7" t="str">
        <f>IF(Tabela8I2122[[#This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8" t="str">
        <f>IF(Tabela8I2122[[#This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32"/>
      <c r="E29" s="12"/>
      <c r="F29" s="12"/>
      <c r="G29" s="12"/>
      <c r="H2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9" t="str">
        <f>IF(Tabela8I2122[[#This Row],[EXAME]]&lt;&gt;"","Dra. Ilca","")</f>
        <v/>
      </c>
      <c r="J29" s="28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0" t="str">
        <f>IF(Tabela8I2122[[#This Row],[EXAME]]&lt;&gt;"","Dra. Ilca","")</f>
        <v/>
      </c>
      <c r="J30" s="28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1" t="str">
        <f>IF(Tabela8I2122[[#This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34"/>
      <c r="D32" s="12"/>
      <c r="E32" s="12"/>
      <c r="F32" s="12"/>
      <c r="G32" s="12"/>
      <c r="H3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2" t="str">
        <f>IF(Tabela8I2122[[#This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3" t="str">
        <f>IF(Tabela8I2122[[#This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34"/>
      <c r="D34" s="12"/>
      <c r="E34" s="12"/>
      <c r="F34" s="12"/>
      <c r="G34" s="12"/>
      <c r="H3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4" t="str">
        <f>IF(Tabela8I2122[[#This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34"/>
      <c r="D35" s="12"/>
      <c r="E35" s="12"/>
      <c r="F35" s="12"/>
      <c r="G35" s="12"/>
      <c r="H3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5" t="str">
        <f>IF(Tabela8I2122[[#This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6" t="str">
        <f>IF(Tabela8I2122[[#This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7" t="str">
        <f>IF(Tabela8I2122[[#This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8" t="str">
        <f>IF(Tabela8I2122[[#This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9" t="str">
        <f>IF(Tabela8I2122[[#This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0" t="str">
        <f>IF(Tabela8I2122[[#This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1" t="str">
        <f>IF(Tabela8I2122[[#This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2" t="str">
        <f>IF(Tabela8I2122[[#This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3" t="str">
        <f>IF(Tabela8I2122[[#This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4" t="str">
        <f>IF(Tabela8I2122[[#This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5" t="str">
        <f>IF(Tabela8I2122[[#This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6" t="str">
        <f>IF(Tabela8I2122[[#This Row],[EXAME]]&lt;&gt;"","Dra. Ilca","")</f>
        <v/>
      </c>
      <c r="J46" s="13"/>
      <c r="K46" s="12"/>
      <c r="L46" s="12"/>
      <c r="M46" s="12"/>
    </row>
    <row r="47" spans="2:13">
      <c r="C47">
        <f>SUBTOTAL(103,Tabela8I2122[NOME])</f>
        <v>0</v>
      </c>
    </row>
  </sheetData>
  <sheetProtection sheet="1" sort="0" autoFilter="0"/>
  <conditionalFormatting sqref="K6:L46">
    <cfRule type="containsText" dxfId="252" priority="1" operator="containsText" text="Não confirmado">
      <formula>NOT(ISERROR(SEARCH("Não confirmado",K6)))</formula>
    </cfRule>
    <cfRule type="containsText" dxfId="2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D00-000000000000}">
      <formula1>"UNIMED, PARTICULAR, FUSEX, AMOR SAÚDE, SUS, CORTESIA"</formula1>
    </dataValidation>
    <dataValidation type="list" allowBlank="1" showInputMessage="1" showErrorMessage="1" sqref="M6:M44" xr:uid="{00000000-0002-0000-1D00-000001000000}">
      <formula1>"Sim"</formula1>
    </dataValidation>
    <dataValidation type="list" allowBlank="1" showInputMessage="1" showErrorMessage="1" sqref="K6:K46" xr:uid="{00000000-0002-0000-1D00-000002000000}">
      <formula1>"Confirmado, Não confirmado"</formula1>
    </dataValidation>
    <dataValidation type="list" allowBlank="1" showInputMessage="1" showErrorMessage="1" sqref="L6:L46" xr:uid="{00000000-0002-0000-1D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D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9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44967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6" t="str">
        <f>IF(Tabela8I212223[[#This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7" t="str">
        <f>IF(Tabela8I212223[[#This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8" t="str">
        <f>IF(Tabela8I212223[[#This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9" t="str">
        <f>IF(Tabela8I212223[[#This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0" t="str">
        <f>IF(Tabela8I212223[[#This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1" t="str">
        <f>IF(Tabela8I212223[[#This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2" t="str">
        <f>IF(Tabela8I212223[[#This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3" t="str">
        <f>IF(Tabela8I212223[[#This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4" t="str">
        <f>IF(Tabela8I212223[[#This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5" t="str">
        <f>IF(Tabela8I212223[[#This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6" t="str">
        <f>IF(Tabela8I212223[[#This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7" t="str">
        <f>IF(Tabela8I212223[[#This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8" t="str">
        <f>IF(Tabela8I212223[[#This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9" t="str">
        <f>IF(Tabela8I212223[[#This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0" t="str">
        <f>IF(Tabela8I212223[[#This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1" t="str">
        <f>IF(Tabela8I212223[[#This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2" t="str">
        <f>IF(Tabela8I212223[[#This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3" t="str">
        <f>IF(Tabela8I212223[[#This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4" t="str">
        <f>IF(Tabela8I212223[[#This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5" t="str">
        <f>IF(Tabela8I212223[[#This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6" t="str">
        <f>IF(Tabela8I212223[[#This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7" t="str">
        <f>IF(Tabela8I212223[[#This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8" t="str">
        <f>IF(Tabela8I212223[[#This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9" t="str">
        <f>IF(Tabela8I212223[[#This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0" t="str">
        <f>IF(Tabela8I212223[[#This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1" t="str">
        <f>IF(Tabela8I212223[[#This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2" t="str">
        <f>IF(Tabela8I212223[[#This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3" t="str">
        <f>IF(Tabela8I212223[[#This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4" t="str">
        <f>IF(Tabela8I212223[[#This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5" t="str">
        <f>IF(Tabela8I212223[[#This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6" t="str">
        <f>IF(Tabela8I212223[[#This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7" t="str">
        <f>IF(Tabela8I212223[[#This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8" t="str">
        <f>IF(Tabela8I212223[[#This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9" t="str">
        <f>IF(Tabela8I212223[[#This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0" t="str">
        <f>IF(Tabela8I212223[[#This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1" t="str">
        <f>IF(Tabela8I212223[[#This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2" t="str">
        <f>IF(Tabela8I212223[[#This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3" t="str">
        <f>IF(Tabela8I212223[[#This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4" t="str">
        <f>IF(Tabela8I212223[[#This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5" t="str">
        <f>IF(Tabela8I212223[[#This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6" t="str">
        <f>IF(Tabela8I212223[[#This Row],[EXAME]]&lt;&gt;"","Dra. Ilca","")</f>
        <v/>
      </c>
      <c r="J46" s="13"/>
      <c r="K46" s="12"/>
      <c r="L46" s="12"/>
      <c r="M46" s="12"/>
    </row>
    <row r="47" spans="2:13">
      <c r="C47">
        <f>SUBTOTAL(103,Tabela8I212223[NOME])</f>
        <v>0</v>
      </c>
    </row>
  </sheetData>
  <sheetProtection sheet="1" sort="0" autoFilter="0"/>
  <conditionalFormatting sqref="K6:L46">
    <cfRule type="containsText" dxfId="237" priority="1" operator="containsText" text="Não confirmado">
      <formula>NOT(ISERROR(SEARCH("Não confirmado",K6)))</formula>
    </cfRule>
    <cfRule type="containsText" dxfId="2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E00-000000000000}">
      <formula1>"Confirmado, Não confirmado"</formula1>
    </dataValidation>
    <dataValidation type="list" allowBlank="1" showInputMessage="1" showErrorMessage="1" sqref="M6:M44" xr:uid="{00000000-0002-0000-1E00-000001000000}">
      <formula1>"Sim"</formula1>
    </dataValidation>
    <dataValidation type="list" allowBlank="1" showInputMessage="1" showErrorMessage="1" sqref="F6:F46" xr:uid="{00000000-0002-0000-1E00-000002000000}">
      <formula1>"UNIMED, PARTICULAR, FUSEX, AMOR SAÚDE, SUS, CORTESIA"</formula1>
    </dataValidation>
    <dataValidation type="list" allowBlank="1" showInputMessage="1" showErrorMessage="1" sqref="L6:L46" xr:uid="{00000000-0002-0000-1E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E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I45" sqref="I45"/>
      <selection pane="bottomLeft" activeCell="I45" sqref="I45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44959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6" t="str">
        <f>IF(Tabela8J143839[[#This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7" t="str">
        <f>IF(Tabela8J143839[[#This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8" t="str">
        <f>IF(Tabela8J143839[[#This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9" t="str">
        <f>IF(Tabela8J143839[[#This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0" t="str">
        <f>IF(Tabela8J143839[[#This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1" t="str">
        <f>IF(Tabela8J143839[[#This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2" t="str">
        <f>IF(Tabela8J143839[[#This Row],[EXAME]]&lt;&gt;"","Dra. Joizeanne","")</f>
        <v/>
      </c>
      <c r="J12" s="28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3" t="str">
        <f>IF(Tabela8J143839[[#This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4" t="str">
        <f>IF(Tabela8J143839[[#This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5" t="str">
        <f>IF(Tabela8J143839[[#This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6" t="str">
        <f>IF(Tabela8J143839[[#This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7" t="str">
        <f>IF(Tabela8J143839[[#This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8" t="str">
        <f>IF(Tabela8J143839[[#This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9" t="str">
        <f>IF(Tabela8J143839[[#This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0" t="str">
        <f>IF(Tabela8J143839[[#This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1" t="str">
        <f>IF(Tabela8J143839[[#This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2" t="str">
        <f>IF(Tabela8J143839[[#This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3" t="str">
        <f>IF(Tabela8J143839[[#This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4" t="str">
        <f>IF(Tabela8J143839[[#This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5" t="str">
        <f>IF(Tabela8J143839[[#This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6" t="str">
        <f>IF(Tabela8J143839[[#This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7" t="str">
        <f>IF(Tabela8J143839[[#This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8" t="str">
        <f>IF(Tabela8J143839[[#This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9" t="str">
        <f>IF(Tabela8J143839[[#This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0" t="str">
        <f>IF(Tabela8J143839[[#This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1" t="str">
        <f>IF(Tabela8J143839[[#This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2" t="str">
        <f>IF(Tabela8J143839[[#This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3" t="str">
        <f>IF(Tabela8J143839[[#This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4" t="str">
        <f>IF(Tabela8J143839[[#This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5" t="str">
        <f>IF(Tabela8J143839[[#This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6" t="str">
        <f>IF(Tabela8J143839[[#This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7" t="str">
        <f>IF(Tabela8J143839[[#This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8" t="str">
        <f>IF(Tabela8J143839[[#This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9" t="str">
        <f>IF(Tabela8J143839[[#This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0" t="str">
        <f>IF(Tabela8J143839[[#This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1" t="str">
        <f>IF(Tabela8J143839[[#This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2" t="str">
        <f>IF(Tabela8J143839[[#This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3" t="str">
        <f>IF(Tabela8J143839[[#This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4" t="str">
        <f>IF(Tabela8J143839[[#This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5" t="str">
        <f>IF(Tabela8J143839[[#This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6" t="str">
        <f>IF(Tabela8J143839[[#This Row],[EXAME]]&lt;&gt;"","Dra. Joizeanne","")</f>
        <v/>
      </c>
      <c r="J46" s="13"/>
    </row>
    <row r="47" spans="2:13">
      <c r="C47">
        <f>SUBTOTAL(103,Tabela8J143839[NOME])</f>
        <v>0</v>
      </c>
      <c r="J47"/>
      <c r="K47"/>
      <c r="L47"/>
      <c r="M47"/>
    </row>
  </sheetData>
  <sheetProtection sheet="1" sort="0" autoFilter="0"/>
  <conditionalFormatting sqref="K6:L46">
    <cfRule type="containsText" dxfId="627" priority="1" operator="containsText" text="Não confirmado">
      <formula>NOT(ISERROR(SEARCH("Não confirmado",K6)))</formula>
    </cfRule>
    <cfRule type="containsText" dxfId="6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0200-000000000000}">
      <formula1>"Sim, Não"</formula1>
    </dataValidation>
    <dataValidation type="list" allowBlank="1" showInputMessage="1" showErrorMessage="1" sqref="K6:K46" xr:uid="{00000000-0002-0000-0200-000001000000}">
      <formula1>"Confirmado, Não confirmado"</formula1>
    </dataValidation>
    <dataValidation type="list" allowBlank="1" showInputMessage="1" showErrorMessage="1" sqref="F6:F46" xr:uid="{00000000-0002-0000-0200-000002000000}">
      <formula1>"UNIMED, PARTICULAR, FUSEX, AMOR SAÚDE, SUS, CORTESIA"</formula1>
    </dataValidation>
    <dataValidation type="list" allowBlank="1" showInputMessage="1" showErrorMessage="1" sqref="M6:M44" xr:uid="{00000000-0002-0000-0200-000003000000}">
      <formula1>"Sim"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44970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6" t="str">
        <f>IF(Tabela8I21222324[[#This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7" t="str">
        <f>IF(Tabela8I21222324[[#This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8" t="str">
        <f>IF(Tabela8I21222324[[#This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9" t="str">
        <f>IF(Tabela8I21222324[[#This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0" t="str">
        <f>IF(Tabela8I21222324[[#This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34"/>
      <c r="H1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1" t="str">
        <f>IF(Tabela8I21222324[[#This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2" t="str">
        <f>IF(Tabela8I21222324[[#This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3" t="str">
        <f>IF(Tabela8I21222324[[#This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4" t="str">
        <f>IF(Tabela8I21222324[[#This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5" t="str">
        <f>IF(Tabela8I21222324[[#This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6" t="str">
        <f>IF(Tabela8I21222324[[#This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7" t="str">
        <f>IF(Tabela8I21222324[[#This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8" t="str">
        <f>IF(Tabela8I21222324[[#This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9" t="str">
        <f>IF(Tabela8I21222324[[#This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0" t="str">
        <f>IF(Tabela8I21222324[[#This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1" t="str">
        <f>IF(Tabela8I21222324[[#This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2" t="str">
        <f>IF(Tabela8I21222324[[#This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3" t="str">
        <f>IF(Tabela8I21222324[[#This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4" t="str">
        <f>IF(Tabela8I21222324[[#This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5" t="str">
        <f>IF(Tabela8I21222324[[#This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6" t="str">
        <f>IF(Tabela8I21222324[[#This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7" t="str">
        <f>IF(Tabela8I21222324[[#This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8" t="str">
        <f>IF(Tabela8I21222324[[#This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9" t="str">
        <f>IF(Tabela8I21222324[[#This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0" t="str">
        <f>IF(Tabela8I21222324[[#This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1" t="str">
        <f>IF(Tabela8I21222324[[#This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2" t="str">
        <f>IF(Tabela8I21222324[[#This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3" t="str">
        <f>IF(Tabela8I21222324[[#This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4" t="str">
        <f>IF(Tabela8I21222324[[#This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5" t="str">
        <f>IF(Tabela8I21222324[[#This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6" t="str">
        <f>IF(Tabela8I21222324[[#This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7" t="str">
        <f>IF(Tabela8I21222324[[#This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8" t="str">
        <f>IF(Tabela8I21222324[[#This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9" t="str">
        <f>IF(Tabela8I21222324[[#This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0" t="str">
        <f>IF(Tabela8I21222324[[#This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1" t="str">
        <f>IF(Tabela8I21222324[[#This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2" t="str">
        <f>IF(Tabela8I21222324[[#This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3" t="str">
        <f>IF(Tabela8I21222324[[#This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4" t="str">
        <f>IF(Tabela8I21222324[[#This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5" t="str">
        <f>IF(Tabela8I21222324[[#This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6" t="str">
        <f>IF(Tabela8I21222324[[#This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SUBTOTAL(103,Tabela8I21222324[NOME])</f>
        <v>0</v>
      </c>
    </row>
  </sheetData>
  <sheetProtection sheet="1" sort="0" autoFilter="0"/>
  <conditionalFormatting sqref="K6:L46">
    <cfRule type="containsText" dxfId="222" priority="1" operator="containsText" text="Não confirmado">
      <formula>NOT(ISERROR(SEARCH("Não confirmado",K6)))</formula>
    </cfRule>
    <cfRule type="containsText" dxfId="2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F00-000000000000}">
      <formula1>"UNIMED, PARTICULAR, FUSEX, AMOR SAÚDE, SUS, CORTESIA"</formula1>
    </dataValidation>
    <dataValidation type="list" allowBlank="1" showInputMessage="1" showErrorMessage="1" sqref="M6:M44" xr:uid="{00000000-0002-0000-1F00-000001000000}">
      <formula1>"Sim"</formula1>
    </dataValidation>
    <dataValidation type="list" allowBlank="1" showInputMessage="1" showErrorMessage="1" sqref="K6:K46" xr:uid="{00000000-0002-0000-1F00-000002000000}">
      <formula1>"Confirmado, Não confirmado"</formula1>
    </dataValidation>
    <dataValidation type="list" allowBlank="1" showInputMessage="1" showErrorMessage="1" sqref="L6:L46" xr:uid="{00000000-0002-0000-1F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F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44971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6" t="str">
        <f>IF(Tabela8I2122232425[[#This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7" t="str">
        <f>IF(Tabela8I2122232425[[#This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8" t="str">
        <f>IF(Tabela8I2122232425[[#This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9" t="str">
        <f>IF(Tabela8I2122232425[[#This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0" t="str">
        <f>IF(Tabela8I2122232425[[#This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1" t="str">
        <f>IF(Tabela8I2122232425[[#This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2" t="str">
        <f>IF(Tabela8I2122232425[[#This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3" t="str">
        <f>IF(Tabela8I2122232425[[#This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4" t="str">
        <f>IF(Tabela8I2122232425[[#This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5" t="str">
        <f>IF(Tabela8I2122232425[[#This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6" t="str">
        <f>IF(Tabela8I2122232425[[#This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7" t="str">
        <f>IF(Tabela8I2122232425[[#This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8" t="str">
        <f>IF(Tabela8I2122232425[[#This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9" t="str">
        <f>IF(Tabela8I2122232425[[#This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0" t="str">
        <f>IF(Tabela8I2122232425[[#This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1" t="str">
        <f>IF(Tabela8I2122232425[[#This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2" t="str">
        <f>IF(Tabela8I2122232425[[#This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3" t="str">
        <f>IF(Tabela8I2122232425[[#This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4" t="str">
        <f>IF(Tabela8I2122232425[[#This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5" t="str">
        <f>IF(Tabela8I2122232425[[#This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6" t="str">
        <f>IF(Tabela8I2122232425[[#This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7" t="str">
        <f>IF(Tabela8I2122232425[[#This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8" t="str">
        <f>IF(Tabela8I2122232425[[#This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9" t="str">
        <f>IF(Tabela8I2122232425[[#This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0" t="str">
        <f>IF(Tabela8I2122232425[[#This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1" t="str">
        <f>IF(Tabela8I2122232425[[#This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2" t="str">
        <f>IF(Tabela8I2122232425[[#This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3" t="str">
        <f>IF(Tabela8I2122232425[[#This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4" t="str">
        <f>IF(Tabela8I2122232425[[#This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5" t="str">
        <f>IF(Tabela8I2122232425[[#This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6" t="str">
        <f>IF(Tabela8I2122232425[[#This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7" t="str">
        <f>IF(Tabela8I2122232425[[#This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8" t="str">
        <f>IF(Tabela8I2122232425[[#This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9" t="str">
        <f>IF(Tabela8I2122232425[[#This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0" t="str">
        <f>IF(Tabela8I2122232425[[#This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1" t="str">
        <f>IF(Tabela8I2122232425[[#This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2" t="str">
        <f>IF(Tabela8I2122232425[[#This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3" t="str">
        <f>IF(Tabela8I2122232425[[#This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4" t="str">
        <f>IF(Tabela8I2122232425[[#This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5" t="str">
        <f>IF(Tabela8I2122232425[[#This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6" t="str">
        <f>IF(Tabela8I2122232425[[#This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SUBTOTAL(103,Tabela8I2122232425[NOME])</f>
        <v>0</v>
      </c>
    </row>
  </sheetData>
  <sheetProtection sheet="1" sort="0" autoFilter="0"/>
  <conditionalFormatting sqref="K6:L46">
    <cfRule type="containsText" dxfId="207" priority="1" operator="containsText" text="Não confirmado">
      <formula>NOT(ISERROR(SEARCH("Não confirmado",K6)))</formula>
    </cfRule>
    <cfRule type="containsText" dxfId="2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000-000000000000}">
      <formula1>"Confirmado, Não confirmado"</formula1>
    </dataValidation>
    <dataValidation type="list" allowBlank="1" showInputMessage="1" showErrorMessage="1" sqref="M6:M44" xr:uid="{00000000-0002-0000-2000-000001000000}">
      <formula1>"Sim"</formula1>
    </dataValidation>
    <dataValidation type="list" allowBlank="1" showInputMessage="1" showErrorMessage="1" sqref="F6:F46" xr:uid="{00000000-0002-0000-2000-000002000000}">
      <formula1>"UNIMED, PARTICULAR, FUSEX, AMOR SAÚDE, SUS, CORTESIA"</formula1>
    </dataValidation>
    <dataValidation type="list" allowBlank="1" showInputMessage="1" showErrorMessage="1" sqref="L6:L46" xr:uid="{00000000-0002-0000-20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0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2"/>
  <dimension ref="A1:AD47"/>
  <sheetViews>
    <sheetView showGridLines="0" showRowColHeaders="0" zoomScale="80" zoomScaleNormal="80" workbookViewId="0">
      <pane xSplit="2" ySplit="5" topLeftCell="C23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15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44972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6" t="str">
        <f>IF(Tabela8I212223242526[[#This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7" t="str">
        <f>IF(Tabela8I212223242526[[#This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8" t="str">
        <f>IF(Tabela8I212223242526[[#This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9" t="str">
        <f>IF(Tabela8I212223242526[[#This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0" t="str">
        <f>IF(Tabela8I212223242526[[#This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1" t="str">
        <f>IF(Tabela8I212223242526[[#This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2" t="str">
        <f>IF(Tabela8I212223242526[[#This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3" t="str">
        <f>IF(Tabela8I212223242526[[#This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4" t="str">
        <f>IF(Tabela8I212223242526[[#This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5" t="str">
        <f>IF(Tabela8I212223242526[[#This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6" t="str">
        <f>IF(Tabela8I212223242526[[#This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7" t="str">
        <f>IF(Tabela8I212223242526[[#This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8" t="str">
        <f>IF(Tabela8I212223242526[[#This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9" t="str">
        <f>IF(Tabela8I212223242526[[#This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0" t="str">
        <f>IF(Tabela8I212223242526[[#This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1" t="str">
        <f>IF(Tabela8I212223242526[[#This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2" t="str">
        <f>IF(Tabela8I212223242526[[#This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3" t="str">
        <f>IF(Tabela8I212223242526[[#This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4" t="str">
        <f>IF(Tabela8I212223242526[[#This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5" t="str">
        <f>IF(Tabela8I212223242526[[#This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6" t="str">
        <f>IF(Tabela8I212223242526[[#This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7" t="str">
        <f>IF(Tabela8I212223242526[[#This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8" t="str">
        <f>IF(Tabela8I212223242526[[#This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9" t="str">
        <f>IF(Tabela8I212223242526[[#This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0" t="str">
        <f>IF(Tabela8I212223242526[[#This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1" t="str">
        <f>IF(Tabela8I212223242526[[#This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2" t="str">
        <f>IF(Tabela8I212223242526[[#This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3" t="str">
        <f>IF(Tabela8I212223242526[[#This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4" t="str">
        <f>IF(Tabela8I212223242526[[#This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5" t="str">
        <f>IF(Tabela8I212223242526[[#This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6" t="str">
        <f>IF(Tabela8I212223242526[[#This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7" t="str">
        <f>IF(Tabela8I212223242526[[#This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8" t="str">
        <f>IF(Tabela8I212223242526[[#This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9" t="str">
        <f>IF(Tabela8I212223242526[[#This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0" t="str">
        <f>IF(Tabela8I212223242526[[#This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1" t="str">
        <f>IF(Tabela8I212223242526[[#This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2" t="str">
        <f>IF(Tabela8I212223242526[[#This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3" t="str">
        <f>IF(Tabela8I212223242526[[#This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4" t="str">
        <f>IF(Tabela8I212223242526[[#This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5" t="str">
        <f>IF(Tabela8I212223242526[[#This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6" t="str">
        <f>IF(Tabela8I212223242526[[#This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SUBTOTAL(103,Tabela8I212223242526[NOME])</f>
        <v>0</v>
      </c>
    </row>
  </sheetData>
  <sheetProtection sheet="1" sort="0" autoFilter="0"/>
  <conditionalFormatting sqref="K6:L46">
    <cfRule type="containsText" dxfId="192" priority="1" operator="containsText" text="Não confirmado">
      <formula>NOT(ISERROR(SEARCH("Não confirmado",K6)))</formula>
    </cfRule>
    <cfRule type="containsText" dxfId="1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100-000000000000}">
      <formula1>"UNIMED, PARTICULAR, FUSEX, AMOR SAÚDE, SUS, CORTESIA"</formula1>
    </dataValidation>
    <dataValidation type="list" allowBlank="1" showInputMessage="1" showErrorMessage="1" sqref="M6:M44" xr:uid="{00000000-0002-0000-2100-000001000000}">
      <formula1>"Sim"</formula1>
    </dataValidation>
    <dataValidation type="list" allowBlank="1" showInputMessage="1" showErrorMessage="1" sqref="K6:K46" xr:uid="{00000000-0002-0000-2100-000002000000}">
      <formula1>"Confirmado, Não confirmado"</formula1>
    </dataValidation>
    <dataValidation type="list" allowBlank="1" showInputMessage="1" showErrorMessage="1" sqref="L6:L46" xr:uid="{00000000-0002-0000-21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1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3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44973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6" t="str">
        <f>IF(Tabela8I21222324252627[[#This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7" t="str">
        <f>IF(Tabela8I21222324252627[[#This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8" t="str">
        <f>IF(Tabela8I21222324252627[[#This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9" t="str">
        <f>IF(Tabela8I21222324252627[[#This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0" t="str">
        <f>IF(Tabela8I21222324252627[[#This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1" t="str">
        <f>IF(Tabela8I21222324252627[[#This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2" t="str">
        <f>IF(Tabela8I21222324252627[[#This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3" t="str">
        <f>IF(Tabela8I21222324252627[[#This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4" t="str">
        <f>IF(Tabela8I21222324252627[[#This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5" t="str">
        <f>IF(Tabela8I21222324252627[[#This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6" t="str">
        <f>IF(Tabela8I21222324252627[[#This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7" t="str">
        <f>IF(Tabela8I21222324252627[[#This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8" t="str">
        <f>IF(Tabela8I21222324252627[[#This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9" t="str">
        <f>IF(Tabela8I21222324252627[[#This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0" t="str">
        <f>IF(Tabela8I21222324252627[[#This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1" t="str">
        <f>IF(Tabela8I21222324252627[[#This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2" t="str">
        <f>IF(Tabela8I21222324252627[[#This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3" t="str">
        <f>IF(Tabela8I21222324252627[[#This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4" t="str">
        <f>IF(Tabela8I21222324252627[[#This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5" t="str">
        <f>IF(Tabela8I21222324252627[[#This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6" t="str">
        <f>IF(Tabela8I21222324252627[[#This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7" t="str">
        <f>IF(Tabela8I21222324252627[[#This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8" t="str">
        <f>IF(Tabela8I21222324252627[[#This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9" t="str">
        <f>IF(Tabela8I21222324252627[[#This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0" t="str">
        <f>IF(Tabela8I21222324252627[[#This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1" t="str">
        <f>IF(Tabela8I21222324252627[[#This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2" t="str">
        <f>IF(Tabela8I21222324252627[[#This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3" t="str">
        <f>IF(Tabela8I21222324252627[[#This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4" t="str">
        <f>IF(Tabela8I21222324252627[[#This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5" t="str">
        <f>IF(Tabela8I21222324252627[[#This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6" t="str">
        <f>IF(Tabela8I21222324252627[[#This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7" t="str">
        <f>IF(Tabela8I21222324252627[[#This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8" t="str">
        <f>IF(Tabela8I21222324252627[[#This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9" t="str">
        <f>IF(Tabela8I21222324252627[[#This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0" t="str">
        <f>IF(Tabela8I21222324252627[[#This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1" t="str">
        <f>IF(Tabela8I21222324252627[[#This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2" t="str">
        <f>IF(Tabela8I21222324252627[[#This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3" t="str">
        <f>IF(Tabela8I21222324252627[[#This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4" t="str">
        <f>IF(Tabela8I21222324252627[[#This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5" t="str">
        <f>IF(Tabela8I21222324252627[[#This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6" t="str">
        <f>IF(Tabela8I21222324252627[[#This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SUBTOTAL(103,Tabela8I21222324252627[NOME])</f>
        <v>0</v>
      </c>
    </row>
  </sheetData>
  <sheetProtection sheet="1" sort="0" autoFilter="0"/>
  <conditionalFormatting sqref="K6:L46">
    <cfRule type="containsText" dxfId="177" priority="1" operator="containsText" text="Não confirmado">
      <formula>NOT(ISERROR(SEARCH("Não confirmado",K6)))</formula>
    </cfRule>
    <cfRule type="containsText" dxfId="1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200-000000000000}">
      <formula1>"Confirmado, Não confirmado"</formula1>
    </dataValidation>
    <dataValidation type="list" allowBlank="1" showInputMessage="1" showErrorMessage="1" sqref="M6:M44" xr:uid="{00000000-0002-0000-2200-000001000000}">
      <formula1>"Sim"</formula1>
    </dataValidation>
    <dataValidation type="list" allowBlank="1" showInputMessage="1" showErrorMessage="1" sqref="F6:F46" xr:uid="{00000000-0002-0000-2200-000002000000}">
      <formula1>"UNIMED, PARTICULAR, FUSEX, AMOR SAÚDE, SUS, CORTESIA"</formula1>
    </dataValidation>
    <dataValidation type="list" allowBlank="1" showInputMessage="1" showErrorMessage="1" sqref="L6:L46" xr:uid="{00000000-0002-0000-22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2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4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17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44974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6" t="str">
        <f>IF(Tabela8I2122232425262728[[#This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7" t="str">
        <f>IF(Tabela8I2122232425262728[[#This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8" t="str">
        <f>IF(Tabela8I2122232425262728[[#This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9" t="str">
        <f>IF(Tabela8I2122232425262728[[#This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0" t="str">
        <f>IF(Tabela8I2122232425262728[[#This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1" t="str">
        <f>IF(Tabela8I2122232425262728[[#This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2" t="str">
        <f>IF(Tabela8I2122232425262728[[#This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3" t="str">
        <f>IF(Tabela8I2122232425262728[[#This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4" t="str">
        <f>IF(Tabela8I2122232425262728[[#This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5" t="str">
        <f>IF(Tabela8I2122232425262728[[#This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6" t="str">
        <f>IF(Tabela8I2122232425262728[[#This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7" t="str">
        <f>IF(Tabela8I2122232425262728[[#This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8" t="str">
        <f>IF(Tabela8I2122232425262728[[#This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9" t="str">
        <f>IF(Tabela8I2122232425262728[[#This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0" t="str">
        <f>IF(Tabela8I2122232425262728[[#This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1" t="str">
        <f>IF(Tabela8I2122232425262728[[#This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2" t="str">
        <f>IF(Tabela8I2122232425262728[[#This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3" t="str">
        <f>IF(Tabela8I2122232425262728[[#This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4" t="str">
        <f>IF(Tabela8I2122232425262728[[#This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5" t="str">
        <f>IF(Tabela8I2122232425262728[[#This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6" t="str">
        <f>IF(Tabela8I2122232425262728[[#This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7" t="str">
        <f>IF(Tabela8I2122232425262728[[#This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8" t="str">
        <f>IF(Tabela8I2122232425262728[[#This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9" t="str">
        <f>IF(Tabela8I2122232425262728[[#This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0" t="str">
        <f>IF(Tabela8I2122232425262728[[#This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1" t="str">
        <f>IF(Tabela8I2122232425262728[[#This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2" t="str">
        <f>IF(Tabela8I2122232425262728[[#This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3" t="str">
        <f>IF(Tabela8I2122232425262728[[#This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4" t="str">
        <f>IF(Tabela8I2122232425262728[[#This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5" t="str">
        <f>IF(Tabela8I2122232425262728[[#This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6" t="str">
        <f>IF(Tabela8I2122232425262728[[#This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7" t="str">
        <f>IF(Tabela8I2122232425262728[[#This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8" t="str">
        <f>IF(Tabela8I2122232425262728[[#This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9" t="str">
        <f>IF(Tabela8I2122232425262728[[#This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0" t="str">
        <f>IF(Tabela8I2122232425262728[[#This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1" t="str">
        <f>IF(Tabela8I2122232425262728[[#This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2" t="str">
        <f>IF(Tabela8I2122232425262728[[#This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3" t="str">
        <f>IF(Tabela8I2122232425262728[[#This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4" t="str">
        <f>IF(Tabela8I2122232425262728[[#This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5" t="str">
        <f>IF(Tabela8I2122232425262728[[#This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6" t="str">
        <f>IF(Tabela8I2122232425262728[[#This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SUBTOTAL(103,Tabela8I2122232425262728[NOME])</f>
        <v>0</v>
      </c>
    </row>
  </sheetData>
  <sheetProtection sheet="1" sort="0" autoFilter="0"/>
  <conditionalFormatting sqref="K6:L46">
    <cfRule type="containsText" dxfId="162" priority="1" operator="containsText" text="Não confirmado">
      <formula>NOT(ISERROR(SEARCH("Não confirmado",K6)))</formula>
    </cfRule>
    <cfRule type="containsText" dxfId="1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300-000000000000}">
      <formula1>"UNIMED, PARTICULAR, FUSEX, AMOR SAÚDE, SUS, CORTESIA"</formula1>
    </dataValidation>
    <dataValidation type="list" allowBlank="1" showInputMessage="1" showErrorMessage="1" sqref="M6:M44" xr:uid="{00000000-0002-0000-2300-000001000000}">
      <formula1>"Sim"</formula1>
    </dataValidation>
    <dataValidation type="list" allowBlank="1" showInputMessage="1" showErrorMessage="1" sqref="K6:K46" xr:uid="{00000000-0002-0000-2300-000002000000}">
      <formula1>"Confirmado, Não confirmado"</formula1>
    </dataValidation>
    <dataValidation type="list" allowBlank="1" showInputMessage="1" showErrorMessage="1" sqref="L6:L46" xr:uid="{00000000-0002-0000-23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3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44977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6" t="str">
        <f>IF(Tabela8I212223242526272829[[#This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7" t="str">
        <f>IF(Tabela8I212223242526272829[[#This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8" t="str">
        <f>IF(Tabela8I212223242526272829[[#This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9" t="str">
        <f>IF(Tabela8I212223242526272829[[#This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0" t="str">
        <f>IF(Tabela8I212223242526272829[[#This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1" t="str">
        <f>IF(Tabela8I212223242526272829[[#This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2" t="str">
        <f>IF(Tabela8I212223242526272829[[#This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3" t="str">
        <f>IF(Tabela8I212223242526272829[[#This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4" t="str">
        <f>IF(Tabela8I212223242526272829[[#This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5" t="str">
        <f>IF(Tabela8I212223242526272829[[#This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6" t="str">
        <f>IF(Tabela8I212223242526272829[[#This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7" t="str">
        <f>IF(Tabela8I212223242526272829[[#This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8" t="str">
        <f>IF(Tabela8I212223242526272829[[#This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9" t="str">
        <f>IF(Tabela8I212223242526272829[[#This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0" t="str">
        <f>IF(Tabela8I212223242526272829[[#This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1" t="str">
        <f>IF(Tabela8I212223242526272829[[#This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2" t="str">
        <f>IF(Tabela8I212223242526272829[[#This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3" t="str">
        <f>IF(Tabela8I212223242526272829[[#This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4" t="str">
        <f>IF(Tabela8I212223242526272829[[#This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5" t="str">
        <f>IF(Tabela8I212223242526272829[[#This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6" t="str">
        <f>IF(Tabela8I212223242526272829[[#This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7" t="str">
        <f>IF(Tabela8I212223242526272829[[#This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8" t="str">
        <f>IF(Tabela8I212223242526272829[[#This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9" t="str">
        <f>IF(Tabela8I212223242526272829[[#This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0" t="str">
        <f>IF(Tabela8I212223242526272829[[#This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1" t="str">
        <f>IF(Tabela8I212223242526272829[[#This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2" t="str">
        <f>IF(Tabela8I212223242526272829[[#This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3" t="str">
        <f>IF(Tabela8I212223242526272829[[#This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4" t="str">
        <f>IF(Tabela8I212223242526272829[[#This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5" t="str">
        <f>IF(Tabela8I212223242526272829[[#This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6" t="str">
        <f>IF(Tabela8I212223242526272829[[#This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7" t="str">
        <f>IF(Tabela8I212223242526272829[[#This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8" t="str">
        <f>IF(Tabela8I212223242526272829[[#This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9" t="str">
        <f>IF(Tabela8I212223242526272829[[#This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0" t="str">
        <f>IF(Tabela8I212223242526272829[[#This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1" t="str">
        <f>IF(Tabela8I212223242526272829[[#This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2" t="str">
        <f>IF(Tabela8I212223242526272829[[#This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3" t="str">
        <f>IF(Tabela8I212223242526272829[[#This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4" t="str">
        <f>IF(Tabela8I212223242526272829[[#This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5" t="str">
        <f>IF(Tabela8I212223242526272829[[#This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6" t="str">
        <f>IF(Tabela8I212223242526272829[[#This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SUBTOTAL(103,Tabela8I212223242526272829[NOME])</f>
        <v>0</v>
      </c>
    </row>
  </sheetData>
  <sheetProtection sheet="1" sort="0" autoFilter="0"/>
  <conditionalFormatting sqref="K6:L46">
    <cfRule type="containsText" dxfId="147" priority="1" operator="containsText" text="Não confirmado">
      <formula>NOT(ISERROR(SEARCH("Não confirmado",K6)))</formula>
    </cfRule>
    <cfRule type="containsText" dxfId="1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400-000000000000}">
      <formula1>"Confirmado, Não confirmado"</formula1>
    </dataValidation>
    <dataValidation type="list" allowBlank="1" showInputMessage="1" showErrorMessage="1" sqref="M6:M44" xr:uid="{00000000-0002-0000-2400-000001000000}">
      <formula1>"Sim"</formula1>
    </dataValidation>
    <dataValidation type="list" allowBlank="1" showInputMessage="1" showErrorMessage="1" sqref="F6:F46" xr:uid="{00000000-0002-0000-2400-000002000000}">
      <formula1>"UNIMED, PARTICULAR, FUSEX, AMOR SAÚDE, SUS, CORTESIA"</formula1>
    </dataValidation>
    <dataValidation type="list" allowBlank="1" showInputMessage="1" showErrorMessage="1" sqref="L6:L46" xr:uid="{00000000-0002-0000-24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4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44978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6" t="str">
        <f>IF(Tabela8I21222324252627282930[[#This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7" t="str">
        <f>IF(Tabela8I21222324252627282930[[#This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8" t="str">
        <f>IF(Tabela8I21222324252627282930[[#This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9" t="str">
        <f>IF(Tabela8I21222324252627282930[[#This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0" t="str">
        <f>IF(Tabela8I21222324252627282930[[#This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1" t="str">
        <f>IF(Tabela8I21222324252627282930[[#This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2" t="str">
        <f>IF(Tabela8I21222324252627282930[[#This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3" t="str">
        <f>IF(Tabela8I21222324252627282930[[#This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4" t="str">
        <f>IF(Tabela8I21222324252627282930[[#This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5" t="str">
        <f>IF(Tabela8I21222324252627282930[[#This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6" t="str">
        <f>IF(Tabela8I21222324252627282930[[#This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7" t="str">
        <f>IF(Tabela8I21222324252627282930[[#This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8" t="str">
        <f>IF(Tabela8I21222324252627282930[[#This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9" t="str">
        <f>IF(Tabela8I21222324252627282930[[#This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0" t="str">
        <f>IF(Tabela8I21222324252627282930[[#This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1" t="str">
        <f>IF(Tabela8I21222324252627282930[[#This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2" t="str">
        <f>IF(Tabela8I21222324252627282930[[#This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3" t="str">
        <f>IF(Tabela8I21222324252627282930[[#This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4" t="str">
        <f>IF(Tabela8I21222324252627282930[[#This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5" t="str">
        <f>IF(Tabela8I21222324252627282930[[#This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6" t="str">
        <f>IF(Tabela8I21222324252627282930[[#This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7" t="str">
        <f>IF(Tabela8I21222324252627282930[[#This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8" t="str">
        <f>IF(Tabela8I21222324252627282930[[#This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9" t="str">
        <f>IF(Tabela8I21222324252627282930[[#This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0" t="str">
        <f>IF(Tabela8I21222324252627282930[[#This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1" t="str">
        <f>IF(Tabela8I21222324252627282930[[#This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2" t="str">
        <f>IF(Tabela8I21222324252627282930[[#This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3" t="str">
        <f>IF(Tabela8I21222324252627282930[[#This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4" t="str">
        <f>IF(Tabela8I21222324252627282930[[#This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5" t="str">
        <f>IF(Tabela8I21222324252627282930[[#This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6" t="str">
        <f>IF(Tabela8I21222324252627282930[[#This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7" t="str">
        <f>IF(Tabela8I21222324252627282930[[#This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8" t="str">
        <f>IF(Tabela8I21222324252627282930[[#This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9" t="str">
        <f>IF(Tabela8I21222324252627282930[[#This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0" t="str">
        <f>IF(Tabela8I21222324252627282930[[#This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1" t="str">
        <f>IF(Tabela8I21222324252627282930[[#This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2" t="str">
        <f>IF(Tabela8I21222324252627282930[[#This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3" t="str">
        <f>IF(Tabela8I21222324252627282930[[#This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4" t="str">
        <f>IF(Tabela8I21222324252627282930[[#This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5" t="str">
        <f>IF(Tabela8I21222324252627282930[[#This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6" t="str">
        <f>IF(Tabela8I21222324252627282930[[#This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SUBTOTAL(103,Tabela8I21222324252627282930[NOME])</f>
        <v>0</v>
      </c>
    </row>
  </sheetData>
  <sheetProtection sheet="1" sort="0" autoFilter="0"/>
  <conditionalFormatting sqref="K6:L46">
    <cfRule type="containsText" dxfId="132" priority="1" operator="containsText" text="Não confirmado">
      <formula>NOT(ISERROR(SEARCH("Não confirmado",K6)))</formula>
    </cfRule>
    <cfRule type="containsText" dxfId="1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500-000000000000}">
      <formula1>"UNIMED, PARTICULAR, FUSEX, AMOR SAÚDE, SUS, CORTESIA"</formula1>
    </dataValidation>
    <dataValidation type="list" allowBlank="1" showInputMessage="1" showErrorMessage="1" sqref="M6:M44" xr:uid="{00000000-0002-0000-2500-000001000000}">
      <formula1>"Sim"</formula1>
    </dataValidation>
    <dataValidation type="list" allowBlank="1" showInputMessage="1" showErrorMessage="1" sqref="K6:K46" xr:uid="{00000000-0002-0000-2500-000002000000}">
      <formula1>"Confirmado, Não confirmado"</formula1>
    </dataValidation>
    <dataValidation type="list" allowBlank="1" showInputMessage="1" showErrorMessage="1" sqref="L6:L46" xr:uid="{00000000-0002-0000-25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5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7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22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44979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6" t="str">
        <f>IF(Tabela8I2122232425262728293031[[#This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7" t="str">
        <f>IF(Tabela8I2122232425262728293031[[#This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8" t="str">
        <f>IF(Tabela8I2122232425262728293031[[#This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9" t="str">
        <f>IF(Tabela8I2122232425262728293031[[#This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0" t="str">
        <f>IF(Tabela8I2122232425262728293031[[#This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1" t="str">
        <f>IF(Tabela8I2122232425262728293031[[#This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2" t="str">
        <f>IF(Tabela8I2122232425262728293031[[#This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3" t="str">
        <f>IF(Tabela8I2122232425262728293031[[#This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4" t="str">
        <f>IF(Tabela8I2122232425262728293031[[#This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5" t="str">
        <f>IF(Tabela8I2122232425262728293031[[#This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6" t="str">
        <f>IF(Tabela8I2122232425262728293031[[#This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7" t="str">
        <f>IF(Tabela8I2122232425262728293031[[#This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8" t="str">
        <f>IF(Tabela8I2122232425262728293031[[#This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9" t="str">
        <f>IF(Tabela8I2122232425262728293031[[#This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0" t="str">
        <f>IF(Tabela8I2122232425262728293031[[#This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1" t="str">
        <f>IF(Tabela8I2122232425262728293031[[#This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2" t="str">
        <f>IF(Tabela8I2122232425262728293031[[#This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3" t="str">
        <f>IF(Tabela8I2122232425262728293031[[#This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4" t="str">
        <f>IF(Tabela8I2122232425262728293031[[#This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5" t="str">
        <f>IF(Tabela8I2122232425262728293031[[#This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6" t="str">
        <f>IF(Tabela8I2122232425262728293031[[#This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7" t="str">
        <f>IF(Tabela8I2122232425262728293031[[#This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8" t="str">
        <f>IF(Tabela8I2122232425262728293031[[#This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9" t="str">
        <f>IF(Tabela8I2122232425262728293031[[#This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0" t="str">
        <f>IF(Tabela8I2122232425262728293031[[#This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1" t="str">
        <f>IF(Tabela8I2122232425262728293031[[#This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2" t="str">
        <f>IF(Tabela8I2122232425262728293031[[#This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3" t="str">
        <f>IF(Tabela8I2122232425262728293031[[#This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4" t="str">
        <f>IF(Tabela8I2122232425262728293031[[#This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5" t="str">
        <f>IF(Tabela8I2122232425262728293031[[#This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6" t="str">
        <f>IF(Tabela8I2122232425262728293031[[#This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7" t="str">
        <f>IF(Tabela8I2122232425262728293031[[#This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8" t="str">
        <f>IF(Tabela8I2122232425262728293031[[#This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9" t="str">
        <f>IF(Tabela8I2122232425262728293031[[#This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0" t="str">
        <f>IF(Tabela8I2122232425262728293031[[#This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1" t="str">
        <f>IF(Tabela8I2122232425262728293031[[#This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2" t="str">
        <f>IF(Tabela8I2122232425262728293031[[#This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3" t="str">
        <f>IF(Tabela8I2122232425262728293031[[#This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4" t="str">
        <f>IF(Tabela8I2122232425262728293031[[#This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5" t="str">
        <f>IF(Tabela8I2122232425262728293031[[#This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6" t="str">
        <f>IF(Tabela8I2122232425262728293031[[#This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SUBTOTAL(103,Tabela8I2122232425262728293031[NOME])</f>
        <v>0</v>
      </c>
    </row>
  </sheetData>
  <sheetProtection sheet="1" sort="0" autoFilter="0"/>
  <conditionalFormatting sqref="K6:L46">
    <cfRule type="containsText" dxfId="117" priority="1" operator="containsText" text="Não confirmado">
      <formula>NOT(ISERROR(SEARCH("Não confirmado",K6)))</formula>
    </cfRule>
    <cfRule type="containsText" dxfId="1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600-000000000000}">
      <formula1>"Confirmado, Não confirmado"</formula1>
    </dataValidation>
    <dataValidation type="list" allowBlank="1" showInputMessage="1" showErrorMessage="1" sqref="M6:M44" xr:uid="{00000000-0002-0000-2600-000001000000}">
      <formula1>"Sim"</formula1>
    </dataValidation>
    <dataValidation type="list" allowBlank="1" showInputMessage="1" showErrorMessage="1" sqref="F6:F46" xr:uid="{00000000-0002-0000-2600-000002000000}">
      <formula1>"UNIMED, PARTICULAR, FUSEX, AMOR SAÚDE, SUS, CORTESIA"</formula1>
    </dataValidation>
    <dataValidation type="list" allowBlank="1" showInputMessage="1" showErrorMessage="1" sqref="L6:L46" xr:uid="{00000000-0002-0000-26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6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8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44980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6" t="str">
        <f>IF(Tabela8I212223242526272829303132[[#This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7" t="str">
        <f>IF(Tabela8I212223242526272829303132[[#This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8" t="str">
        <f>IF(Tabela8I212223242526272829303132[[#This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9" t="str">
        <f>IF(Tabela8I212223242526272829303132[[#This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0" t="str">
        <f>IF(Tabela8I212223242526272829303132[[#This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1" t="str">
        <f>IF(Tabela8I212223242526272829303132[[#This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2" t="str">
        <f>IF(Tabela8I212223242526272829303132[[#This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3" t="str">
        <f>IF(Tabela8I212223242526272829303132[[#This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4" t="str">
        <f>IF(Tabela8I212223242526272829303132[[#This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5" t="str">
        <f>IF(Tabela8I212223242526272829303132[[#This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6" t="str">
        <f>IF(Tabela8I212223242526272829303132[[#This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7" t="str">
        <f>IF(Tabela8I212223242526272829303132[[#This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8" t="str">
        <f>IF(Tabela8I212223242526272829303132[[#This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9" t="str">
        <f>IF(Tabela8I212223242526272829303132[[#This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0" t="str">
        <f>IF(Tabela8I212223242526272829303132[[#This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1" t="str">
        <f>IF(Tabela8I212223242526272829303132[[#This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2" t="str">
        <f>IF(Tabela8I212223242526272829303132[[#This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3" t="str">
        <f>IF(Tabela8I212223242526272829303132[[#This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4" t="str">
        <f>IF(Tabela8I212223242526272829303132[[#This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5" t="str">
        <f>IF(Tabela8I212223242526272829303132[[#This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6" t="str">
        <f>IF(Tabela8I212223242526272829303132[[#This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7" t="str">
        <f>IF(Tabela8I212223242526272829303132[[#This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32"/>
      <c r="E28" s="12"/>
      <c r="F28" s="12"/>
      <c r="G28" s="12"/>
      <c r="H2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8" t="str">
        <f>IF(Tabela8I212223242526272829303132[[#This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9" t="str">
        <f>IF(Tabela8I212223242526272829303132[[#This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0" t="str">
        <f>IF(Tabela8I212223242526272829303132[[#This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1" t="str">
        <f>IF(Tabela8I212223242526272829303132[[#This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2" t="str">
        <f>IF(Tabela8I212223242526272829303132[[#This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3" t="str">
        <f>IF(Tabela8I212223242526272829303132[[#This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4" t="str">
        <f>IF(Tabela8I212223242526272829303132[[#This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5" t="str">
        <f>IF(Tabela8I212223242526272829303132[[#This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6" t="str">
        <f>IF(Tabela8I212223242526272829303132[[#This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7" t="str">
        <f>IF(Tabela8I212223242526272829303132[[#This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8" t="str">
        <f>IF(Tabela8I212223242526272829303132[[#This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9" t="str">
        <f>IF(Tabela8I212223242526272829303132[[#This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0" t="str">
        <f>IF(Tabela8I212223242526272829303132[[#This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1" t="str">
        <f>IF(Tabela8I212223242526272829303132[[#This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2" t="str">
        <f>IF(Tabela8I212223242526272829303132[[#This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3" t="str">
        <f>IF(Tabela8I212223242526272829303132[[#This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4" t="str">
        <f>IF(Tabela8I212223242526272829303132[[#This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5" t="str">
        <f>IF(Tabela8I212223242526272829303132[[#This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6" t="str">
        <f>IF(Tabela8I212223242526272829303132[[#This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SUBTOTAL(103,Tabela8I212223242526272829303132[NOME])</f>
        <v>0</v>
      </c>
    </row>
  </sheetData>
  <sheetProtection sheet="1" sort="0" autoFilter="0"/>
  <conditionalFormatting sqref="K6:L46">
    <cfRule type="containsText" dxfId="102" priority="1" operator="containsText" text="Não confirmado">
      <formula>NOT(ISERROR(SEARCH("Não confirmado",K6)))</formula>
    </cfRule>
    <cfRule type="containsText" dxfId="1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700-000000000000}">
      <formula1>"UNIMED, PARTICULAR, FUSEX, AMOR SAÚDE, SUS, CORTESIA"</formula1>
    </dataValidation>
    <dataValidation type="list" allowBlank="1" showInputMessage="1" showErrorMessage="1" sqref="M6:M44" xr:uid="{00000000-0002-0000-2700-000001000000}">
      <formula1>"Sim"</formula1>
    </dataValidation>
    <dataValidation type="list" allowBlank="1" showInputMessage="1" showErrorMessage="1" sqref="K6:K46" xr:uid="{00000000-0002-0000-2700-000002000000}">
      <formula1>"Confirmado, Não confirmado"</formula1>
    </dataValidation>
    <dataValidation type="list" allowBlank="1" showInputMessage="1" showErrorMessage="1" sqref="L6:L46" xr:uid="{00000000-0002-0000-27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9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44981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6" t="str">
        <f>IF(Tabela8I21222324252627282930313233[[#This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7" t="str">
        <f>IF(Tabela8I21222324252627282930313233[[#This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8" t="str">
        <f>IF(Tabela8I21222324252627282930313233[[#This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9" t="str">
        <f>IF(Tabela8I21222324252627282930313233[[#This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0" t="str">
        <f>IF(Tabela8I21222324252627282930313233[[#This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1" t="str">
        <f>IF(Tabela8I21222324252627282930313233[[#This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2" t="str">
        <f>IF(Tabela8I21222324252627282930313233[[#This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3" t="str">
        <f>IF(Tabela8I21222324252627282930313233[[#This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4" t="str">
        <f>IF(Tabela8I21222324252627282930313233[[#This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5" t="str">
        <f>IF(Tabela8I21222324252627282930313233[[#This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6" t="str">
        <f>IF(Tabela8I21222324252627282930313233[[#This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7" t="str">
        <f>IF(Tabela8I21222324252627282930313233[[#This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8" t="str">
        <f>IF(Tabela8I21222324252627282930313233[[#This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9" t="str">
        <f>IF(Tabela8I21222324252627282930313233[[#This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0" t="str">
        <f>IF(Tabela8I21222324252627282930313233[[#This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1" t="str">
        <f>IF(Tabela8I21222324252627282930313233[[#This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2" t="str">
        <f>IF(Tabela8I21222324252627282930313233[[#This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3" t="str">
        <f>IF(Tabela8I21222324252627282930313233[[#This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4" t="str">
        <f>IF(Tabela8I21222324252627282930313233[[#This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5" t="str">
        <f>IF(Tabela8I21222324252627282930313233[[#This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6" t="str">
        <f>IF(Tabela8I21222324252627282930313233[[#This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7" t="str">
        <f>IF(Tabela8I21222324252627282930313233[[#This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8" t="str">
        <f>IF(Tabela8I21222324252627282930313233[[#This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9" t="str">
        <f>IF(Tabela8I21222324252627282930313233[[#This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0" t="str">
        <f>IF(Tabela8I21222324252627282930313233[[#This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1" t="str">
        <f>IF(Tabela8I21222324252627282930313233[[#This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2" t="str">
        <f>IF(Tabela8I21222324252627282930313233[[#This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3" t="str">
        <f>IF(Tabela8I21222324252627282930313233[[#This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4" t="str">
        <f>IF(Tabela8I21222324252627282930313233[[#This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5" t="str">
        <f>IF(Tabela8I21222324252627282930313233[[#This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6" t="str">
        <f>IF(Tabela8I21222324252627282930313233[[#This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7" t="str">
        <f>IF(Tabela8I21222324252627282930313233[[#This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8" t="str">
        <f>IF(Tabela8I21222324252627282930313233[[#This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9" t="str">
        <f>IF(Tabela8I21222324252627282930313233[[#This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0" t="str">
        <f>IF(Tabela8I21222324252627282930313233[[#This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1" t="str">
        <f>IF(Tabela8I21222324252627282930313233[[#This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2" t="str">
        <f>IF(Tabela8I21222324252627282930313233[[#This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3" t="str">
        <f>IF(Tabela8I21222324252627282930313233[[#This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4" t="str">
        <f>IF(Tabela8I21222324252627282930313233[[#This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5" t="str">
        <f>IF(Tabela8I21222324252627282930313233[[#This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6" t="str">
        <f>IF(Tabela8I21222324252627282930313233[[#This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SUBTOTAL(103,Tabela8I21222324252627282930313233[NOME])</f>
        <v>0</v>
      </c>
    </row>
  </sheetData>
  <sheetProtection sheet="1" sort="0" autoFilter="0"/>
  <conditionalFormatting sqref="K6:L46">
    <cfRule type="containsText" dxfId="87" priority="1" operator="containsText" text="Não confirmado">
      <formula>NOT(ISERROR(SEARCH("Não confirmado",K6)))</formula>
    </cfRule>
    <cfRule type="containsText" dxfId="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800-000000000000}">
      <formula1>"Confirmado, Não confirmado"</formula1>
    </dataValidation>
    <dataValidation type="list" allowBlank="1" showInputMessage="1" showErrorMessage="1" sqref="M6:M44" xr:uid="{00000000-0002-0000-2800-000001000000}">
      <formula1>"Sim"</formula1>
    </dataValidation>
    <dataValidation type="list" allowBlank="1" showInputMessage="1" showErrorMessage="1" sqref="F6:F46" xr:uid="{00000000-0002-0000-2800-000002000000}">
      <formula1>"UNIMED, PARTICULAR, FUSEX, AMOR SAÚDE, SUS, CORTESIA"</formula1>
    </dataValidation>
    <dataValidation type="list" allowBlank="1" showInputMessage="1" showErrorMessage="1" sqref="L6:L46" xr:uid="{00000000-0002-0000-28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8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44960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6" t="str">
        <f>IF(Tabela8J14383940[[#This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7" t="str">
        <f>IF(Tabela8J14383940[[#This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8" t="str">
        <f>IF(Tabela8J14383940[[#This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9" t="str">
        <f>IF(Tabela8J14383940[[#This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0" t="str">
        <f>IF(Tabela8J14383940[[#This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1" t="str">
        <f>IF(Tabela8J14383940[[#This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2" t="str">
        <f>IF(Tabela8J14383940[[#This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3" t="str">
        <f>IF(Tabela8J14383940[[#This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4" t="str">
        <f>IF(Tabela8J14383940[[#This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5" t="str">
        <f>IF(Tabela8J14383940[[#This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6" t="str">
        <f>IF(Tabela8J14383940[[#This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7" t="str">
        <f>IF(Tabela8J14383940[[#This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8" t="str">
        <f>IF(Tabela8J14383940[[#This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9" t="str">
        <f>IF(Tabela8J14383940[[#This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0" t="str">
        <f>IF(Tabela8J14383940[[#This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1" t="str">
        <f>IF(Tabela8J14383940[[#This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2" t="str">
        <f>IF(Tabela8J14383940[[#This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3" t="str">
        <f>IF(Tabela8J14383940[[#This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4" t="str">
        <f>IF(Tabela8J14383940[[#This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5" t="str">
        <f>IF(Tabela8J14383940[[#This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6" t="str">
        <f>IF(Tabela8J14383940[[#This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7" t="str">
        <f>IF(Tabela8J14383940[[#This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8" t="str">
        <f>IF(Tabela8J14383940[[#This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9" t="str">
        <f>IF(Tabela8J14383940[[#This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0" t="str">
        <f>IF(Tabela8J14383940[[#This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1" t="str">
        <f>IF(Tabela8J14383940[[#This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2" t="str">
        <f>IF(Tabela8J14383940[[#This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3" t="str">
        <f>IF(Tabela8J14383940[[#This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4" t="str">
        <f>IF(Tabela8J14383940[[#This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5" t="str">
        <f>IF(Tabela8J14383940[[#This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6" t="str">
        <f>IF(Tabela8J14383940[[#This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7" t="str">
        <f>IF(Tabela8J14383940[[#This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8" t="str">
        <f>IF(Tabela8J14383940[[#This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9" t="str">
        <f>IF(Tabela8J14383940[[#This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0" t="str">
        <f>IF(Tabela8J14383940[[#This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1" t="str">
        <f>IF(Tabela8J14383940[[#This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2" t="str">
        <f>IF(Tabela8J14383940[[#This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3" t="str">
        <f>IF(Tabela8J14383940[[#This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4" t="str">
        <f>IF(Tabela8J14383940[[#This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5" t="str">
        <f>IF(Tabela8J14383940[[#This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6" t="str">
        <f>IF(Tabela8J14383940[[#This Row],[EXAME]]&lt;&gt;"","Dra. Joizeanne","")</f>
        <v/>
      </c>
      <c r="J46" s="13"/>
    </row>
    <row r="47" spans="2:13">
      <c r="C47">
        <f>SUBTOTAL(103,Tabela8J14383940[NOME])</f>
        <v>0</v>
      </c>
      <c r="J47"/>
      <c r="K47"/>
      <c r="L47"/>
      <c r="M47"/>
    </row>
  </sheetData>
  <sheetProtection sheet="1" sort="0" autoFilter="0"/>
  <conditionalFormatting sqref="K6:L46">
    <cfRule type="containsText" dxfId="612" priority="1" operator="containsText" text="Não confirmado">
      <formula>NOT(ISERROR(SEARCH("Não confirmado",K6)))</formula>
    </cfRule>
    <cfRule type="containsText" dxfId="6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300-000000000000}">
      <formula1>"Sim"</formula1>
    </dataValidation>
    <dataValidation type="list" allowBlank="1" showInputMessage="1" showErrorMessage="1" sqref="F6:F46" xr:uid="{00000000-0002-0000-0300-000001000000}">
      <formula1>"UNIMED, PARTICULAR, FUSEX, AMOR SAÚDE, SUS, CORTESIA"</formula1>
    </dataValidation>
    <dataValidation type="list" allowBlank="1" showInputMessage="1" showErrorMessage="1" sqref="K6:K46" xr:uid="{00000000-0002-0000-0300-000002000000}">
      <formula1>"Confirmado, Não confirmado"</formula1>
    </dataValidation>
    <dataValidation type="list" allowBlank="1" showInputMessage="1" showErrorMessage="1" sqref="L6:L46" xr:uid="{00000000-0002-0000-03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44984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6" t="str">
        <f>IF(Tabela8I2122232425262728293031323334[[#This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7" t="str">
        <f>IF(Tabela8I2122232425262728293031323334[[#This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8" t="str">
        <f>IF(Tabela8I2122232425262728293031323334[[#This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9" t="str">
        <f>IF(Tabela8I2122232425262728293031323334[[#This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0" t="str">
        <f>IF(Tabela8I2122232425262728293031323334[[#This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1" t="str">
        <f>IF(Tabela8I2122232425262728293031323334[[#This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2" t="str">
        <f>IF(Tabela8I2122232425262728293031323334[[#This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3" t="str">
        <f>IF(Tabela8I2122232425262728293031323334[[#This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4" t="str">
        <f>IF(Tabela8I2122232425262728293031323334[[#This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5" t="str">
        <f>IF(Tabela8I2122232425262728293031323334[[#This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6" t="str">
        <f>IF(Tabela8I2122232425262728293031323334[[#This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7" t="str">
        <f>IF(Tabela8I2122232425262728293031323334[[#This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8" t="str">
        <f>IF(Tabela8I2122232425262728293031323334[[#This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9" t="str">
        <f>IF(Tabela8I2122232425262728293031323334[[#This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0" t="str">
        <f>IF(Tabela8I2122232425262728293031323334[[#This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1" t="str">
        <f>IF(Tabela8I2122232425262728293031323334[[#This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2" t="str">
        <f>IF(Tabela8I2122232425262728293031323334[[#This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3" t="str">
        <f>IF(Tabela8I2122232425262728293031323334[[#This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4" t="str">
        <f>IF(Tabela8I2122232425262728293031323334[[#This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5" t="str">
        <f>IF(Tabela8I2122232425262728293031323334[[#This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6" t="str">
        <f>IF(Tabela8I2122232425262728293031323334[[#This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7" t="str">
        <f>IF(Tabela8I2122232425262728293031323334[[#This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8" t="str">
        <f>IF(Tabela8I2122232425262728293031323334[[#This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9" t="str">
        <f>IF(Tabela8I2122232425262728293031323334[[#This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0" t="str">
        <f>IF(Tabela8I2122232425262728293031323334[[#This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1" t="str">
        <f>IF(Tabela8I2122232425262728293031323334[[#This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2" t="str">
        <f>IF(Tabela8I2122232425262728293031323334[[#This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3" t="str">
        <f>IF(Tabela8I2122232425262728293031323334[[#This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4" t="str">
        <f>IF(Tabela8I2122232425262728293031323334[[#This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5" t="str">
        <f>IF(Tabela8I2122232425262728293031323334[[#This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6" t="str">
        <f>IF(Tabela8I2122232425262728293031323334[[#This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7" t="str">
        <f>IF(Tabela8I2122232425262728293031323334[[#This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8" t="str">
        <f>IF(Tabela8I2122232425262728293031323334[[#This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9" t="str">
        <f>IF(Tabela8I2122232425262728293031323334[[#This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0" t="str">
        <f>IF(Tabela8I2122232425262728293031323334[[#This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1" t="str">
        <f>IF(Tabela8I2122232425262728293031323334[[#This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2" t="str">
        <f>IF(Tabela8I2122232425262728293031323334[[#This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3" t="str">
        <f>IF(Tabela8I2122232425262728293031323334[[#This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4" t="str">
        <f>IF(Tabela8I2122232425262728293031323334[[#This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5" t="str">
        <f>IF(Tabela8I2122232425262728293031323334[[#This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6" t="str">
        <f>IF(Tabela8I2122232425262728293031323334[[#This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SUBTOTAL(103,Tabela8I2122232425262728293031323334[NOME])</f>
        <v>0</v>
      </c>
    </row>
  </sheetData>
  <sheetProtection sheet="1" sort="0" autoFilter="0"/>
  <conditionalFormatting sqref="K6:L46">
    <cfRule type="containsText" dxfId="72" priority="1" operator="containsText" text="Não confirmado">
      <formula>NOT(ISERROR(SEARCH("Não confirmado",K6)))</formula>
    </cfRule>
    <cfRule type="containsText" dxfId="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900-000000000000}">
      <formula1>"UNIMED, PARTICULAR, FUSEX, AMOR SAÚDE, SUS, CORTESIA"</formula1>
    </dataValidation>
    <dataValidation type="list" allowBlank="1" showInputMessage="1" showErrorMessage="1" sqref="M6:M44" xr:uid="{00000000-0002-0000-2900-000001000000}">
      <formula1>"Sim"</formula1>
    </dataValidation>
    <dataValidation type="list" allowBlank="1" showInputMessage="1" showErrorMessage="1" sqref="K6:K46" xr:uid="{00000000-0002-0000-2900-000002000000}">
      <formula1>"Confirmado, Não confirmado"</formula1>
    </dataValidation>
    <dataValidation type="list" allowBlank="1" showInputMessage="1" showErrorMessage="1" sqref="L6:L46" xr:uid="{00000000-0002-0000-29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30</v>
      </c>
      <c r="E2" s="44">
        <v>28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44985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6" t="str">
        <f>IF(Tabela8I212223242526272829303132333435[[#This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7" t="str">
        <f>IF(Tabela8I212223242526272829303132333435[[#This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8" t="str">
        <f>IF(Tabela8I212223242526272829303132333435[[#This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9" t="str">
        <f>IF(Tabela8I212223242526272829303132333435[[#This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0" t="str">
        <f>IF(Tabela8I212223242526272829303132333435[[#This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1" t="str">
        <f>IF(Tabela8I212223242526272829303132333435[[#This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2" t="str">
        <f>IF(Tabela8I212223242526272829303132333435[[#This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3" t="str">
        <f>IF(Tabela8I212223242526272829303132333435[[#This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4" t="str">
        <f>IF(Tabela8I212223242526272829303132333435[[#This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5" t="str">
        <f>IF(Tabela8I212223242526272829303132333435[[#This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6" t="str">
        <f>IF(Tabela8I212223242526272829303132333435[[#This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7" t="str">
        <f>IF(Tabela8I212223242526272829303132333435[[#This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8" t="str">
        <f>IF(Tabela8I212223242526272829303132333435[[#This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9" t="str">
        <f>IF(Tabela8I212223242526272829303132333435[[#This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0" t="str">
        <f>IF(Tabela8I212223242526272829303132333435[[#This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1" t="str">
        <f>IF(Tabela8I212223242526272829303132333435[[#This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2" t="str">
        <f>IF(Tabela8I212223242526272829303132333435[[#This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3" t="str">
        <f>IF(Tabela8I212223242526272829303132333435[[#This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4" t="str">
        <f>IF(Tabela8I212223242526272829303132333435[[#This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5" t="str">
        <f>IF(Tabela8I212223242526272829303132333435[[#This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6" t="str">
        <f>IF(Tabela8I212223242526272829303132333435[[#This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7" t="str">
        <f>IF(Tabela8I212223242526272829303132333435[[#This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8" t="str">
        <f>IF(Tabela8I212223242526272829303132333435[[#This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9" t="str">
        <f>IF(Tabela8I212223242526272829303132333435[[#This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0" t="str">
        <f>IF(Tabela8I212223242526272829303132333435[[#This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1" t="str">
        <f>IF(Tabela8I212223242526272829303132333435[[#This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2" t="str">
        <f>IF(Tabela8I212223242526272829303132333435[[#This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3" t="str">
        <f>IF(Tabela8I212223242526272829303132333435[[#This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4" t="str">
        <f>IF(Tabela8I212223242526272829303132333435[[#This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5" t="str">
        <f>IF(Tabela8I212223242526272829303132333435[[#This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6" t="str">
        <f>IF(Tabela8I212223242526272829303132333435[[#This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7" t="str">
        <f>IF(Tabela8I212223242526272829303132333435[[#This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8" t="str">
        <f>IF(Tabela8I212223242526272829303132333435[[#This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9" t="str">
        <f>IF(Tabela8I212223242526272829303132333435[[#This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0" t="str">
        <f>IF(Tabela8I212223242526272829303132333435[[#This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1" t="str">
        <f>IF(Tabela8I212223242526272829303132333435[[#This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2" t="str">
        <f>IF(Tabela8I212223242526272829303132333435[[#This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3" t="str">
        <f>IF(Tabela8I212223242526272829303132333435[[#This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4" t="str">
        <f>IF(Tabela8I212223242526272829303132333435[[#This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5" t="str">
        <f>IF(Tabela8I212223242526272829303132333435[[#This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6" t="str">
        <f>IF(Tabela8I212223242526272829303132333435[[#This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SUBTOTAL(103,Tabela8I212223242526272829303132333435[NOME])</f>
        <v>0</v>
      </c>
    </row>
  </sheetData>
  <sheetProtection sheet="1" sort="0" autoFilter="0"/>
  <conditionalFormatting sqref="K6:L46">
    <cfRule type="containsText" dxfId="57" priority="1" operator="containsText" text="Não confirmado">
      <formula>NOT(ISERROR(SEARCH("Não confirmado",K6)))</formula>
    </cfRule>
    <cfRule type="containsText" dxfId="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A00-000000000000}">
      <formula1>"Confirmado, Não confirmado"</formula1>
    </dataValidation>
    <dataValidation type="list" allowBlank="1" showInputMessage="1" showErrorMessage="1" sqref="M6:M44" xr:uid="{00000000-0002-0000-2A00-000001000000}">
      <formula1>"Sim"</formula1>
    </dataValidation>
    <dataValidation type="list" allowBlank="1" showInputMessage="1" showErrorMessage="1" sqref="F6:F46" xr:uid="{00000000-0002-0000-2A00-000002000000}">
      <formula1>"UNIMED, PARTICULAR, FUSEX, AMOR SAÚDE, SUS, CORTESIA"</formula1>
    </dataValidation>
    <dataValidation type="list" allowBlank="1" showInputMessage="1" showErrorMessage="1" sqref="L6:L46" xr:uid="{00000000-0002-0000-2A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23"/>
  <sheetViews>
    <sheetView showGridLines="0" showRowColHeaders="0" workbookViewId="0">
      <selection activeCell="H6" sqref="H6"/>
    </sheetView>
  </sheetViews>
  <sheetFormatPr defaultRowHeight="1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>
      <c r="B2" s="11" t="s">
        <v>19</v>
      </c>
      <c r="C2" s="11" t="s">
        <v>40</v>
      </c>
      <c r="D2" s="11" t="s">
        <v>20</v>
      </c>
      <c r="E2" s="11" t="s">
        <v>41</v>
      </c>
    </row>
    <row r="3" spans="2:5">
      <c r="C3" s="10"/>
      <c r="E3" s="10"/>
    </row>
    <row r="4" spans="2:5">
      <c r="B4" t="s">
        <v>33</v>
      </c>
      <c r="C4" s="10">
        <v>290</v>
      </c>
      <c r="D4" t="s">
        <v>34</v>
      </c>
      <c r="E4" s="10">
        <v>200</v>
      </c>
    </row>
    <row r="5" spans="2:5">
      <c r="B5" t="s">
        <v>31</v>
      </c>
      <c r="C5" s="10">
        <v>320</v>
      </c>
      <c r="D5" t="s">
        <v>34</v>
      </c>
      <c r="E5" s="10">
        <v>200</v>
      </c>
    </row>
    <row r="6" spans="2:5">
      <c r="B6" t="s">
        <v>42</v>
      </c>
      <c r="C6" s="10">
        <v>290</v>
      </c>
      <c r="D6" t="s">
        <v>34</v>
      </c>
      <c r="E6" s="10">
        <v>200</v>
      </c>
    </row>
    <row r="7" spans="2:5">
      <c r="B7" t="s">
        <v>39</v>
      </c>
      <c r="C7" s="10">
        <v>320</v>
      </c>
      <c r="D7" t="s">
        <v>34</v>
      </c>
      <c r="E7" s="10">
        <v>270</v>
      </c>
    </row>
    <row r="8" spans="2:5">
      <c r="B8" t="s">
        <v>37</v>
      </c>
      <c r="C8" s="10">
        <v>290</v>
      </c>
      <c r="D8" t="s">
        <v>34</v>
      </c>
      <c r="E8" s="10">
        <v>200</v>
      </c>
    </row>
    <row r="9" spans="2:5">
      <c r="B9" t="s">
        <v>43</v>
      </c>
      <c r="C9" s="10">
        <v>320</v>
      </c>
      <c r="D9" t="s">
        <v>34</v>
      </c>
      <c r="E9" s="10">
        <v>200</v>
      </c>
    </row>
    <row r="10" spans="2:5">
      <c r="B10" t="s">
        <v>36</v>
      </c>
      <c r="C10" s="10">
        <v>290</v>
      </c>
      <c r="D10" t="s">
        <v>34</v>
      </c>
      <c r="E10" s="10">
        <v>200</v>
      </c>
    </row>
    <row r="11" spans="2:5">
      <c r="B11" t="s">
        <v>35</v>
      </c>
      <c r="C11" s="10">
        <v>290</v>
      </c>
      <c r="D11" t="s">
        <v>34</v>
      </c>
      <c r="E11" s="10">
        <v>200</v>
      </c>
    </row>
    <row r="12" spans="2:5">
      <c r="B12" t="s">
        <v>32</v>
      </c>
      <c r="C12" s="10">
        <v>320</v>
      </c>
      <c r="D12" t="s">
        <v>34</v>
      </c>
      <c r="E12" s="10">
        <v>270</v>
      </c>
    </row>
    <row r="13" spans="2:5">
      <c r="B13" t="s">
        <v>38</v>
      </c>
      <c r="C13" s="10">
        <v>290</v>
      </c>
      <c r="D13" t="s">
        <v>34</v>
      </c>
      <c r="E13" s="10">
        <v>200</v>
      </c>
    </row>
    <row r="14" spans="2:5">
      <c r="B14" t="s">
        <v>44</v>
      </c>
      <c r="C14" s="10">
        <v>290</v>
      </c>
      <c r="D14" t="s">
        <v>34</v>
      </c>
      <c r="E14" s="10">
        <v>200</v>
      </c>
    </row>
    <row r="15" spans="2:5">
      <c r="B15" t="s">
        <v>45</v>
      </c>
      <c r="C15" s="10">
        <v>290</v>
      </c>
      <c r="D15" t="s">
        <v>34</v>
      </c>
      <c r="E15" s="10">
        <v>200</v>
      </c>
    </row>
    <row r="16" spans="2:5">
      <c r="B16" t="s">
        <v>46</v>
      </c>
      <c r="C16" s="10">
        <v>290</v>
      </c>
      <c r="D16" t="s">
        <v>34</v>
      </c>
      <c r="E16" s="10">
        <v>200</v>
      </c>
    </row>
    <row r="17" spans="2:5">
      <c r="B17" t="s">
        <v>47</v>
      </c>
      <c r="C17" s="10">
        <v>320</v>
      </c>
      <c r="D17" t="s">
        <v>34</v>
      </c>
      <c r="E17" s="10">
        <v>200</v>
      </c>
    </row>
    <row r="18" spans="2:5">
      <c r="B18" t="s">
        <v>48</v>
      </c>
      <c r="C18" s="10">
        <v>390</v>
      </c>
      <c r="D18" t="s">
        <v>34</v>
      </c>
      <c r="E18" s="10">
        <v>200</v>
      </c>
    </row>
    <row r="19" spans="2:5">
      <c r="C19" s="10"/>
      <c r="E19" s="10"/>
    </row>
    <row r="20" spans="2:5">
      <c r="B20" t="s">
        <v>49</v>
      </c>
      <c r="C20" s="10">
        <v>320</v>
      </c>
      <c r="D20" t="s">
        <v>34</v>
      </c>
      <c r="E20" s="10">
        <v>250</v>
      </c>
    </row>
    <row r="21" spans="2:5">
      <c r="B21" t="s">
        <v>27</v>
      </c>
      <c r="C21" s="10">
        <v>300</v>
      </c>
      <c r="D21" t="s">
        <v>34</v>
      </c>
      <c r="E21" s="10">
        <v>250</v>
      </c>
    </row>
    <row r="22" spans="2:5">
      <c r="B22" t="s">
        <v>50</v>
      </c>
      <c r="C22" s="10">
        <v>800</v>
      </c>
      <c r="D22" t="s">
        <v>29</v>
      </c>
      <c r="E22" s="10">
        <v>600</v>
      </c>
    </row>
    <row r="23" spans="2:5">
      <c r="B23" t="s">
        <v>28</v>
      </c>
      <c r="C23" s="10">
        <v>1500</v>
      </c>
      <c r="D23" t="s">
        <v>29</v>
      </c>
      <c r="E23" s="10">
        <v>800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D47"/>
  <sheetViews>
    <sheetView showGridLines="0" showRowColHeaders="0" zoomScale="80" zoomScaleNormal="80" workbookViewId="0">
      <pane xSplit="2" ySplit="5" topLeftCell="C27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44963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6" t="str">
        <f>IF(Tabela8J1438394041[[#This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7" t="str">
        <f>IF(Tabela8J1438394041[[#This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8" t="str">
        <f>IF(Tabela8J1438394041[[#This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9" t="str">
        <f>IF(Tabela8J1438394041[[#This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0" t="str">
        <f>IF(Tabela8J1438394041[[#This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1" t="str">
        <f>IF(Tabela8J1438394041[[#This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2" t="str">
        <f>IF(Tabela8J1438394041[[#This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3" t="str">
        <f>IF(Tabela8J1438394041[[#This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4" t="str">
        <f>IF(Tabela8J1438394041[[#This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5" t="str">
        <f>IF(Tabela8J1438394041[[#This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6" t="str">
        <f>IF(Tabela8J1438394041[[#This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7" t="str">
        <f>IF(Tabela8J1438394041[[#This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8" t="str">
        <f>IF(Tabela8J1438394041[[#This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9" t="str">
        <f>IF(Tabela8J1438394041[[#This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0" t="str">
        <f>IF(Tabela8J1438394041[[#This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1" t="str">
        <f>IF(Tabela8J1438394041[[#This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2" t="str">
        <f>IF(Tabela8J1438394041[[#This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3" t="str">
        <f>IF(Tabela8J1438394041[[#This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4" t="str">
        <f>IF(Tabela8J1438394041[[#This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5" t="str">
        <f>IF(Tabela8J1438394041[[#This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6" t="str">
        <f>IF(Tabela8J1438394041[[#This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7" t="str">
        <f>IF(Tabela8J1438394041[[#This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8" t="str">
        <f>IF(Tabela8J1438394041[[#This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9" t="str">
        <f>IF(Tabela8J1438394041[[#This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0" t="str">
        <f>IF(Tabela8J1438394041[[#This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1" t="str">
        <f>IF(Tabela8J1438394041[[#This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2" t="str">
        <f>IF(Tabela8J1438394041[[#This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3" t="str">
        <f>IF(Tabela8J1438394041[[#This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4" t="str">
        <f>IF(Tabela8J1438394041[[#This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5" t="str">
        <f>IF(Tabela8J1438394041[[#This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6" t="str">
        <f>IF(Tabela8J1438394041[[#This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7" t="str">
        <f>IF(Tabela8J1438394041[[#This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8" t="str">
        <f>IF(Tabela8J1438394041[[#This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9" t="str">
        <f>IF(Tabela8J1438394041[[#This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0" t="str">
        <f>IF(Tabela8J1438394041[[#This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1" t="str">
        <f>IF(Tabela8J1438394041[[#This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2" t="str">
        <f>IF(Tabela8J1438394041[[#This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3" t="str">
        <f>IF(Tabela8J1438394041[[#This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4" t="str">
        <f>IF(Tabela8J1438394041[[#This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5" t="str">
        <f>IF(Tabela8J1438394041[[#This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6" t="str">
        <f>IF(Tabela8J1438394041[[#This Row],[EXAME]]&lt;&gt;"","Dra. Joizeanne","")</f>
        <v/>
      </c>
      <c r="J46" s="13"/>
    </row>
    <row r="47" spans="2:13">
      <c r="C47">
        <f>SUBTOTAL(103,Tabela8J1438394041[NOME])</f>
        <v>0</v>
      </c>
      <c r="J47"/>
      <c r="K47"/>
      <c r="L47"/>
      <c r="M47"/>
    </row>
  </sheetData>
  <sheetProtection sheet="1" sort="0" autoFilter="0"/>
  <conditionalFormatting sqref="K6:L46">
    <cfRule type="containsText" dxfId="597" priority="1" operator="containsText" text="Não confirmado">
      <formula>NOT(ISERROR(SEARCH("Não confirmado",K6)))</formula>
    </cfRule>
    <cfRule type="containsText" dxfId="5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0400-000000000000}">
      <formula1>"Sim, Não"</formula1>
    </dataValidation>
    <dataValidation type="list" allowBlank="1" showInputMessage="1" showErrorMessage="1" sqref="K6:K46" xr:uid="{00000000-0002-0000-0400-000001000000}">
      <formula1>"Confirmado, Não confirmado"</formula1>
    </dataValidation>
    <dataValidation type="list" allowBlank="1" showInputMessage="1" showErrorMessage="1" sqref="F6:F46" xr:uid="{00000000-0002-0000-0400-000002000000}">
      <formula1>"UNIMED, PARTICULAR, FUSEX, AMOR SAÚDE, SUS, CORTESIA"</formula1>
    </dataValidation>
    <dataValidation type="list" allowBlank="1" showInputMessage="1" showErrorMessage="1" sqref="M6:M44" xr:uid="{00000000-0002-0000-0400-000003000000}">
      <formula1>"Sim"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D47"/>
  <sheetViews>
    <sheetView showGridLines="0" showRowColHeaders="0" zoomScale="80" zoomScaleNormal="80" workbookViewId="0">
      <pane xSplit="2" ySplit="5" topLeftCell="C24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44964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6" t="str">
        <f>IF(Tabela8J143839404142[[#This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7" t="str">
        <f>IF(Tabela8J143839404142[[#This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8" t="str">
        <f>IF(Tabela8J143839404142[[#This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9" t="str">
        <f>IF(Tabela8J143839404142[[#This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0" t="str">
        <f>IF(Tabela8J143839404142[[#This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1" t="str">
        <f>IF(Tabela8J143839404142[[#This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2" t="str">
        <f>IF(Tabela8J143839404142[[#This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3" t="str">
        <f>IF(Tabela8J143839404142[[#This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4" t="str">
        <f>IF(Tabela8J143839404142[[#This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5" t="str">
        <f>IF(Tabela8J143839404142[[#This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6" t="str">
        <f>IF(Tabela8J143839404142[[#This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7" t="str">
        <f>IF(Tabela8J143839404142[[#This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8" t="str">
        <f>IF(Tabela8J143839404142[[#This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9" t="str">
        <f>IF(Tabela8J143839404142[[#This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0" t="str">
        <f>IF(Tabela8J143839404142[[#This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1" t="str">
        <f>IF(Tabela8J143839404142[[#This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2" t="str">
        <f>IF(Tabela8J143839404142[[#This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3" t="str">
        <f>IF(Tabela8J143839404142[[#This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4" t="str">
        <f>IF(Tabela8J143839404142[[#This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5" t="str">
        <f>IF(Tabela8J143839404142[[#This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6" t="str">
        <f>IF(Tabela8J143839404142[[#This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7" t="str">
        <f>IF(Tabela8J143839404142[[#This Row],[EXAME]]&lt;&gt;"","Dra. Joizeanne","")</f>
        <v/>
      </c>
      <c r="J27" s="13"/>
    </row>
    <row r="28" spans="2:10">
      <c r="B28" s="8">
        <v>0.5625</v>
      </c>
      <c r="C28" s="34"/>
      <c r="D28" s="12"/>
      <c r="E28" s="12"/>
      <c r="F28" s="12"/>
      <c r="G28" s="34"/>
      <c r="H2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8" t="str">
        <f>IF(Tabela8J143839404142[[#This Row],[EXAME]]&lt;&gt;"","Dra. Joizeanne","")</f>
        <v/>
      </c>
      <c r="J28" s="28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9" t="str">
        <f>IF(Tabela8J143839404142[[#This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0" t="str">
        <f>IF(Tabela8J143839404142[[#This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1" t="str">
        <f>IF(Tabela8J143839404142[[#This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2" t="str">
        <f>IF(Tabela8J143839404142[[#This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3" t="str">
        <f>IF(Tabela8J143839404142[[#This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4" t="str">
        <f>IF(Tabela8J143839404142[[#This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5" t="str">
        <f>IF(Tabela8J143839404142[[#This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6" t="str">
        <f>IF(Tabela8J143839404142[[#This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7" t="str">
        <f>IF(Tabela8J143839404142[[#This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8" t="str">
        <f>IF(Tabela8J143839404142[[#This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9" t="str">
        <f>IF(Tabela8J143839404142[[#This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0" t="str">
        <f>IF(Tabela8J143839404142[[#This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1" t="str">
        <f>IF(Tabela8J143839404142[[#This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2" t="str">
        <f>IF(Tabela8J143839404142[[#This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3" t="str">
        <f>IF(Tabela8J143839404142[[#This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4" t="str">
        <f>IF(Tabela8J143839404142[[#This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5" t="str">
        <f>IF(Tabela8J143839404142[[#This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6" t="str">
        <f>IF(Tabela8J143839404142[[#This Row],[EXAME]]&lt;&gt;"","Dra. Joizeanne","")</f>
        <v/>
      </c>
      <c r="J46" s="13"/>
    </row>
    <row r="47" spans="2:13">
      <c r="C47">
        <f>SUBTOTAL(103,Tabela8J143839404142[NOME])</f>
        <v>0</v>
      </c>
      <c r="J47"/>
      <c r="K47"/>
      <c r="L47"/>
      <c r="M47"/>
    </row>
  </sheetData>
  <sheetProtection sheet="1" sort="0" autoFilter="0"/>
  <conditionalFormatting sqref="K6:L46">
    <cfRule type="containsText" dxfId="582" priority="1" operator="containsText" text="Não confirmado">
      <formula>NOT(ISERROR(SEARCH("Não confirmado",K6)))</formula>
    </cfRule>
    <cfRule type="containsText" dxfId="5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500-000000000000}">
      <formula1>"Sim"</formula1>
    </dataValidation>
    <dataValidation type="list" allowBlank="1" showInputMessage="1" showErrorMessage="1" sqref="F6:F46" xr:uid="{00000000-0002-0000-0500-000001000000}">
      <formula1>"UNIMED, PARTICULAR, FUSEX, AMOR SAÚDE, SUS, CORTESIA"</formula1>
    </dataValidation>
    <dataValidation type="list" allowBlank="1" showInputMessage="1" showErrorMessage="1" sqref="K6:K46" xr:uid="{00000000-0002-0000-0500-000002000000}">
      <formula1>"Confirmado, Não confirmado"</formula1>
    </dataValidation>
    <dataValidation type="list" allowBlank="1" showInputMessage="1" showErrorMessage="1" sqref="L6:L46" xr:uid="{00000000-0002-0000-05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4000000}">
          <x14:formula1>
            <xm:f>'Tabela de Preços'!$B$21:$B$23</xm:f>
          </x14:formula1>
          <xm:sqref>E6:E42 E44:E46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/>
  <dimension ref="A1:AD47"/>
  <sheetViews>
    <sheetView showGridLines="0" showRowColHeaders="0" zoomScale="80" zoomScaleNormal="80" workbookViewId="0">
      <pane xSplit="2" ySplit="5" topLeftCell="C30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44965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6" t="str">
        <f>IF(Tabela8J5[[#This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7" t="str">
        <f>IF(Tabela8J5[[#This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8" t="str">
        <f>IF(Tabela8J5[[#This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9" t="str">
        <f>IF(Tabela8J5[[#This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0" t="str">
        <f>IF(Tabela8J5[[#This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1" t="str">
        <f>IF(Tabela8J5[[#This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2" t="str">
        <f>IF(Tabela8J5[[#This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3" t="str">
        <f>IF(Tabela8J5[[#This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4" t="str">
        <f>IF(Tabela8J5[[#This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5" t="str">
        <f>IF(Tabela8J5[[#This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6" t="str">
        <f>IF(Tabela8J5[[#This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7" t="str">
        <f>IF(Tabela8J5[[#This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8" t="str">
        <f>IF(Tabela8J5[[#This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9" t="str">
        <f>IF(Tabela8J5[[#This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0" t="str">
        <f>IF(Tabela8J5[[#This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1" t="str">
        <f>IF(Tabela8J5[[#This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2" t="str">
        <f>IF(Tabela8J5[[#This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3" t="str">
        <f>IF(Tabela8J5[[#This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4" t="str">
        <f>IF(Tabela8J5[[#This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5" t="str">
        <f>IF(Tabela8J5[[#This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6" t="str">
        <f>IF(Tabela8J5[[#This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7" t="str">
        <f>IF(Tabela8J5[[#This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8" t="str">
        <f>IF(Tabela8J5[[#This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9" t="str">
        <f>IF(Tabela8J5[[#This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0" t="str">
        <f>IF(Tabela8J5[[#This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1" t="str">
        <f>IF(Tabela8J5[[#This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2" t="str">
        <f>IF(Tabela8J5[[#This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3" t="str">
        <f>IF(Tabela8J5[[#This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4" t="str">
        <f>IF(Tabela8J5[[#This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5" t="str">
        <f>IF(Tabela8J5[[#This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6" t="str">
        <f>IF(Tabela8J5[[#This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7" t="str">
        <f>IF(Tabela8J5[[#This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8" t="str">
        <f>IF(Tabela8J5[[#This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9" t="str">
        <f>IF(Tabela8J5[[#This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0" t="str">
        <f>IF(Tabela8J5[[#This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1" t="str">
        <f>IF(Tabela8J5[[#This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2" t="str">
        <f>IF(Tabela8J5[[#This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3" t="str">
        <f>IF(Tabela8J5[[#This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4" t="str">
        <f>IF(Tabela8J5[[#This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5" t="str">
        <f>IF(Tabela8J5[[#This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6" t="str">
        <f>IF(Tabela8J5[[#This Row],[EXAME]]&lt;&gt;"","Dra. Joizeanne","")</f>
        <v/>
      </c>
      <c r="J46" s="13"/>
      <c r="K46" s="12"/>
      <c r="L46" s="12"/>
      <c r="M46" s="12"/>
    </row>
    <row r="47" spans="2:13">
      <c r="C47">
        <f>SUBTOTAL(103,Tabela8J5[NOME])</f>
        <v>0</v>
      </c>
    </row>
  </sheetData>
  <sheetProtection sheet="1" sort="0" autoFilter="0"/>
  <conditionalFormatting sqref="K6:L46">
    <cfRule type="containsText" dxfId="567" priority="1" operator="containsText" text="Não confirmado">
      <formula>NOT(ISERROR(SEARCH("Não confirmado",K6)))</formula>
    </cfRule>
    <cfRule type="containsText" dxfId="5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600-000000000000}">
      <formula1>"UNIMED, PARTICULAR, FUSEX, AMOR SAÚDE, SUS, CORTESIA"</formula1>
    </dataValidation>
    <dataValidation type="list" allowBlank="1" showInputMessage="1" showErrorMessage="1" sqref="M6:M44" xr:uid="{00000000-0002-0000-0600-000001000000}">
      <formula1>"Sim"</formula1>
    </dataValidation>
    <dataValidation type="list" allowBlank="1" showInputMessage="1" showErrorMessage="1" sqref="K6:K46" xr:uid="{00000000-0002-0000-0600-000002000000}">
      <formula1>"Confirmado, Não confirmado"</formula1>
    </dataValidation>
    <dataValidation type="list" allowBlank="1" showInputMessage="1" showErrorMessage="1" sqref="L6:L46" xr:uid="{00000000-0002-0000-06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2">
    <pageSetUpPr fitToPage="1"/>
  </sheetPr>
  <dimension ref="A1:AD47"/>
  <sheetViews>
    <sheetView showGridLines="0" showRowColHeaders="0" zoomScale="80" zoomScaleNormal="80" workbookViewId="0">
      <pane xSplit="2" ySplit="5" topLeftCell="C23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9</v>
      </c>
      <c r="F2" s="21" t="str">
        <f>IF(H2=1,"DOMINGO",IF(H2=2,"SEGUNDA-FEIRA",IF(H2=3,"TERÇA-FEIRA",IF(H2=4,"QUARTA-FEIRA",IF(H2=5,"QUINTA-FEIRA",
IF(H2=6,"SEXTA-FEIRA",IF(H2=7,"SÁBADO","")))))))</f>
        <v>QUINTA-FEIRA</v>
      </c>
      <c r="G2" s="23">
        <f>DATE(Calendario!E5,Calendario!C5,E2)</f>
        <v>44966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6" t="str">
        <f>IF(Tabela8J567[[#This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7" t="str">
        <f>IF(Tabela8J567[[#This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8" t="str">
        <f>IF(Tabela8J567[[#This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32"/>
      <c r="E9" s="12"/>
      <c r="F9" s="12"/>
      <c r="G9" s="12"/>
      <c r="H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9" t="str">
        <f>IF(Tabela8J567[[#This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0" t="str">
        <f>IF(Tabela8J567[[#This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1" t="str">
        <f>IF(Tabela8J567[[#This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2" t="str">
        <f>IF(Tabela8J567[[#This Row],[EXAME]]&lt;&gt;"","Dra. Joizeanne","")</f>
        <v/>
      </c>
      <c r="J12" s="13"/>
      <c r="K12" s="12"/>
      <c r="L12" s="12"/>
      <c r="M12" s="12"/>
    </row>
    <row r="13" spans="1:30" ht="16.5">
      <c r="B13" s="9">
        <v>0.40625</v>
      </c>
      <c r="C13" s="12"/>
      <c r="D13" s="12"/>
      <c r="E13" s="12"/>
      <c r="F13" s="12"/>
      <c r="G13" s="12"/>
      <c r="H1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3" t="str">
        <f>IF(Tabela8J567[[#This Row],[EXAME]]&lt;&gt;"","Dra. Joizeanne","")</f>
        <v/>
      </c>
      <c r="J13" s="29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4" t="str">
        <f>IF(Tabela8J567[[#This Row],[EXAME]]&lt;&gt;"","Dra. Joizeanne","")</f>
        <v/>
      </c>
      <c r="J14" s="13"/>
      <c r="K14" s="12"/>
      <c r="L14" s="12"/>
      <c r="M14" s="12"/>
    </row>
    <row r="15" spans="1:30" ht="16.5">
      <c r="B15" s="9">
        <v>0.42708333333333298</v>
      </c>
      <c r="C15" s="12"/>
      <c r="D15" s="12"/>
      <c r="E15" s="12"/>
      <c r="F15" s="12"/>
      <c r="G15" s="12"/>
      <c r="H1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5" t="str">
        <f>IF(Tabela8J567[[#This Row],[EXAME]]&lt;&gt;"","Dra. Joizeanne","")</f>
        <v/>
      </c>
      <c r="J15" s="29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6" t="str">
        <f>IF(Tabela8J567[[#This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7" t="str">
        <f>IF(Tabela8J567[[#This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8" t="str">
        <f>IF(Tabela8J567[[#This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9" t="str">
        <f>IF(Tabela8J567[[#This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0" t="str">
        <f>IF(Tabela8J567[[#This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1" t="str">
        <f>IF(Tabela8J567[[#This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2" t="str">
        <f>IF(Tabela8J567[[#This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3" t="str">
        <f>IF(Tabela8J567[[#This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4" t="str">
        <f>IF(Tabela8J567[[#This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5" t="str">
        <f>IF(Tabela8J567[[#This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6" t="str">
        <f>IF(Tabela8J567[[#This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7" t="str">
        <f>IF(Tabela8J567[[#This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8" t="str">
        <f>IF(Tabela8J567[[#This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9" t="str">
        <f>IF(Tabela8J567[[#This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0" t="str">
        <f>IF(Tabela8J567[[#This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1" t="str">
        <f>IF(Tabela8J567[[#This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2" t="str">
        <f>IF(Tabela8J567[[#This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3" t="str">
        <f>IF(Tabela8J567[[#This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4" t="str">
        <f>IF(Tabela8J567[[#This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5" t="str">
        <f>IF(Tabela8J567[[#This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6" t="str">
        <f>IF(Tabela8J567[[#This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7" t="str">
        <f>IF(Tabela8J567[[#This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8" t="str">
        <f>IF(Tabela8J567[[#This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9" t="str">
        <f>IF(Tabela8J567[[#This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0" t="str">
        <f>IF(Tabela8J567[[#This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1" t="str">
        <f>IF(Tabela8J567[[#This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2" t="str">
        <f>IF(Tabela8J567[[#This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3" t="str">
        <f>IF(Tabela8J567[[#This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4" t="str">
        <f>IF(Tabela8J567[[#This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5" t="str">
        <f>IF(Tabela8J567[[#This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6" t="str">
        <f>IF(Tabela8J567[[#This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SUBTOTAL(103,Tabela8J567[NOME])</f>
        <v>0</v>
      </c>
    </row>
  </sheetData>
  <sheetProtection sheet="1" sort="0" autoFilter="0"/>
  <conditionalFormatting sqref="K6:L46">
    <cfRule type="containsText" dxfId="552" priority="1" operator="containsText" text="Não confirmado">
      <formula>NOT(ISERROR(SEARCH("Não confirmado",K6)))</formula>
    </cfRule>
    <cfRule type="containsText" dxfId="5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700-000000000000}">
      <formula1>"UNIMED, PARTICULAR, FUSEX, AMOR SAÚDE, SUS, CORTESIA"</formula1>
    </dataValidation>
    <dataValidation type="list" allowBlank="1" showInputMessage="1" showErrorMessage="1" sqref="M6:M44" xr:uid="{00000000-0002-0000-0700-000001000000}">
      <formula1>"Sim"</formula1>
    </dataValidation>
    <dataValidation type="list" allowBlank="1" showInputMessage="1" showErrorMessage="1" sqref="K6:K46" xr:uid="{00000000-0002-0000-0700-000002000000}">
      <formula1>"Confirmado, Não confirmado"</formula1>
    </dataValidation>
    <dataValidation type="list" allowBlank="1" showInputMessage="1" showErrorMessage="1" sqref="L6:L46" xr:uid="{00000000-0002-0000-07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6">
        <v>10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44967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6" t="str">
        <f>IF(Tabela8J56789101112131415[[#This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7" t="str">
        <f>IF(Tabela8J56789101112131415[[#This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8" t="str">
        <f>IF(Tabela8J56789101112131415[[#This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9" t="str">
        <f>IF(Tabela8J56789101112131415[[#This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0" t="str">
        <f>IF(Tabela8J56789101112131415[[#This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1" t="str">
        <f>IF(Tabela8J56789101112131415[[#This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2" t="str">
        <f>IF(Tabela8J56789101112131415[[#This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3" t="str">
        <f>IF(Tabela8J56789101112131415[[#This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4" t="str">
        <f>IF(Tabela8J56789101112131415[[#This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5" t="str">
        <f>IF(Tabela8J56789101112131415[[#This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6" t="str">
        <f>IF(Tabela8J56789101112131415[[#This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7" t="str">
        <f>IF(Tabela8J56789101112131415[[#This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8" t="str">
        <f>IF(Tabela8J56789101112131415[[#This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9" t="str">
        <f>IF(Tabela8J56789101112131415[[#This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0" t="str">
        <f>IF(Tabela8J56789101112131415[[#This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1" t="str">
        <f>IF(Tabela8J56789101112131415[[#This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2" t="str">
        <f>IF(Tabela8J56789101112131415[[#This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3" t="str">
        <f>IF(Tabela8J56789101112131415[[#This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4" t="str">
        <f>IF(Tabela8J56789101112131415[[#This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5" t="str">
        <f>IF(Tabela8J56789101112131415[[#This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6" t="str">
        <f>IF(Tabela8J56789101112131415[[#This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7" t="str">
        <f>IF(Tabela8J56789101112131415[[#This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8" t="str">
        <f>IF(Tabela8J56789101112131415[[#This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9" t="str">
        <f>IF(Tabela8J56789101112131415[[#This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0" t="str">
        <f>IF(Tabela8J56789101112131415[[#This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1" t="str">
        <f>IF(Tabela8J56789101112131415[[#This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2" t="str">
        <f>IF(Tabela8J56789101112131415[[#This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3" t="str">
        <f>IF(Tabela8J56789101112131415[[#This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4" t="str">
        <f>IF(Tabela8J56789101112131415[[#This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5" t="str">
        <f>IF(Tabela8J56789101112131415[[#This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6" t="str">
        <f>IF(Tabela8J56789101112131415[[#This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7" t="str">
        <f>IF(Tabela8J56789101112131415[[#This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8" t="str">
        <f>IF(Tabela8J56789101112131415[[#This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9" t="str">
        <f>IF(Tabela8J56789101112131415[[#This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0" t="str">
        <f>IF(Tabela8J56789101112131415[[#This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1" t="str">
        <f>IF(Tabela8J56789101112131415[[#This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2" t="str">
        <f>IF(Tabela8J56789101112131415[[#This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3" t="str">
        <f>IF(Tabela8J56789101112131415[[#This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4" t="str">
        <f>IF(Tabela8J56789101112131415[[#This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5" t="str">
        <f>IF(Tabela8J56789101112131415[[#This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6" t="str">
        <f>IF(Tabela8J56789101112131415[[#This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SUBTOTAL(103,Tabela8J56789101112131415[NOME])</f>
        <v>0</v>
      </c>
    </row>
  </sheetData>
  <sheetProtection sheet="1" sort="0" autoFilter="0"/>
  <conditionalFormatting sqref="K6:L46">
    <cfRule type="containsText" dxfId="537" priority="1" operator="containsText" text="Não confirmado">
      <formula>NOT(ISERROR(SEARCH("Não confirmado",K6)))</formula>
    </cfRule>
    <cfRule type="containsText" dxfId="5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800-000000000000}">
      <formula1>"UNIMED, PARTICULAR, FUSEX, AMOR SAÚDE, SUS, CORTESIA"</formula1>
    </dataValidation>
    <dataValidation type="list" allowBlank="1" showInputMessage="1" showErrorMessage="1" sqref="M6:M44" xr:uid="{00000000-0002-0000-0800-000001000000}">
      <formula1>"Sim"</formula1>
    </dataValidation>
    <dataValidation type="list" allowBlank="1" showInputMessage="1" showErrorMessage="1" sqref="K6:K46" xr:uid="{00000000-0002-0000-0800-000002000000}">
      <formula1>"Confirmado, Não confirmado"</formula1>
    </dataValidation>
    <dataValidation type="list" allowBlank="1" showInputMessage="1" showErrorMessage="1" sqref="L6:L46" xr:uid="{00000000-0002-0000-08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42</vt:i4>
      </vt:variant>
      <vt:variant>
        <vt:lpstr>Intervalos Nomeados</vt:lpstr>
      </vt:variant>
      <vt:variant>
        <vt:i4>1</vt:i4>
      </vt:variant>
    </vt:vector>
  </HeadingPairs>
  <TitlesOfParts>
    <vt:vector size="43" baseType="lpstr">
      <vt:lpstr>Calendario</vt:lpstr>
      <vt:lpstr>1J</vt:lpstr>
      <vt:lpstr>2J</vt:lpstr>
      <vt:lpstr>3J</vt:lpstr>
      <vt:lpstr>6J</vt:lpstr>
      <vt:lpstr>7J</vt:lpstr>
      <vt:lpstr>8J</vt:lpstr>
      <vt:lpstr>9J</vt:lpstr>
      <vt:lpstr>10J</vt:lpstr>
      <vt:lpstr>13J</vt:lpstr>
      <vt:lpstr>14J</vt:lpstr>
      <vt:lpstr>15J</vt:lpstr>
      <vt:lpstr>16J</vt:lpstr>
      <vt:lpstr>17J</vt:lpstr>
      <vt:lpstr>20J</vt:lpstr>
      <vt:lpstr>21J</vt:lpstr>
      <vt:lpstr>22J</vt:lpstr>
      <vt:lpstr>23J</vt:lpstr>
      <vt:lpstr>24J</vt:lpstr>
      <vt:lpstr>27J</vt:lpstr>
      <vt:lpstr>28J</vt:lpstr>
      <vt:lpstr>1I</vt:lpstr>
      <vt:lpstr>2I</vt:lpstr>
      <vt:lpstr>3I</vt:lpstr>
      <vt:lpstr>6I</vt:lpstr>
      <vt:lpstr>7I</vt:lpstr>
      <vt:lpstr>8I</vt:lpstr>
      <vt:lpstr>9I</vt:lpstr>
      <vt:lpstr>10I</vt:lpstr>
      <vt:lpstr>13I</vt:lpstr>
      <vt:lpstr>14I</vt:lpstr>
      <vt:lpstr>15I</vt:lpstr>
      <vt:lpstr>16I</vt:lpstr>
      <vt:lpstr>17I</vt:lpstr>
      <vt:lpstr>20I</vt:lpstr>
      <vt:lpstr>21I</vt:lpstr>
      <vt:lpstr>22I</vt:lpstr>
      <vt:lpstr>23I</vt:lpstr>
      <vt:lpstr>24I</vt:lpstr>
      <vt:lpstr>27I</vt:lpstr>
      <vt:lpstr>28I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MAC Patologia</cp:lastModifiedBy>
  <cp:revision/>
  <dcterms:created xsi:type="dcterms:W3CDTF">2015-06-05T18:19:34Z</dcterms:created>
  <dcterms:modified xsi:type="dcterms:W3CDTF">2023-01-10T19:21:11Z</dcterms:modified>
  <cp:category/>
  <cp:contentStatus/>
</cp:coreProperties>
</file>