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drawings/drawing45.xml" ContentType="application/vnd.openxmlformats-officedocument.drawing+xml"/>
  <Override PartName="/xl/tables/table44.xml" ContentType="application/vnd.openxmlformats-officedocument.spreadsheetml.table+xml"/>
  <Override PartName="/xl/drawings/drawing46.xml" ContentType="application/vnd.openxmlformats-officedocument.drawing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A:\MAC\Vitor\agendas\2023\"/>
    </mc:Choice>
  </mc:AlternateContent>
  <bookViews>
    <workbookView xWindow="0" yWindow="0" windowWidth="10680" windowHeight="4800"/>
  </bookViews>
  <sheets>
    <sheet name="Calendario" sheetId="1" r:id="rId1"/>
    <sheet name="1J" sheetId="71" r:id="rId2"/>
    <sheet name="2J" sheetId="69" r:id="rId3"/>
    <sheet name="5J" sheetId="70" r:id="rId4"/>
    <sheet name="6J" sheetId="72" r:id="rId5"/>
    <sheet name="7J" sheetId="73" r:id="rId6"/>
    <sheet name="8J" sheetId="35" r:id="rId7"/>
    <sheet name="9J" sheetId="45" r:id="rId8"/>
    <sheet name="12J" sheetId="37" r:id="rId9"/>
    <sheet name="13J" sheetId="46" r:id="rId10"/>
    <sheet name="14J" sheetId="47" r:id="rId11"/>
    <sheet name="15J" sheetId="49" r:id="rId12"/>
    <sheet name="16J" sheetId="36" r:id="rId13"/>
    <sheet name="19J" sheetId="48" r:id="rId14"/>
    <sheet name="20J" sheetId="50" r:id="rId15"/>
    <sheet name="21J" sheetId="66" r:id="rId16"/>
    <sheet name="22J" sheetId="40" r:id="rId17"/>
    <sheet name="23J" sheetId="38" r:id="rId18"/>
    <sheet name="26J" sheetId="39" r:id="rId19"/>
    <sheet name="27J" sheetId="41" r:id="rId20"/>
    <sheet name="28J" sheetId="42" r:id="rId21"/>
    <sheet name="29J" sheetId="81" r:id="rId22"/>
    <sheet name="30J" sheetId="82" r:id="rId23"/>
    <sheet name="1I" sheetId="78" r:id="rId24"/>
    <sheet name="2I" sheetId="76" r:id="rId25"/>
    <sheet name="5I" sheetId="77" r:id="rId26"/>
    <sheet name="6I" sheetId="79" r:id="rId27"/>
    <sheet name="7I" sheetId="80" r:id="rId28"/>
    <sheet name="8I" sheetId="53" r:id="rId29"/>
    <sheet name="9I" sheetId="51" r:id="rId30"/>
    <sheet name="12I" sheetId="52" r:id="rId31"/>
    <sheet name="13I" sheetId="54" r:id="rId32"/>
    <sheet name="14I" sheetId="55" r:id="rId33"/>
    <sheet name="15I" sheetId="58" r:id="rId34"/>
    <sheet name="16I" sheetId="56" r:id="rId35"/>
    <sheet name="19I" sheetId="57" r:id="rId36"/>
    <sheet name="20I" sheetId="59" r:id="rId37"/>
    <sheet name="21I" sheetId="60" r:id="rId38"/>
    <sheet name="22I" sheetId="63" r:id="rId39"/>
    <sheet name="23I" sheetId="61" r:id="rId40"/>
    <sheet name="26I" sheetId="62" r:id="rId41"/>
    <sheet name="27I" sheetId="64" r:id="rId42"/>
    <sheet name="28I" sheetId="65" r:id="rId43"/>
    <sheet name="29I" sheetId="83" r:id="rId44"/>
    <sheet name="30I" sheetId="84" r:id="rId45"/>
    <sheet name="Tabela de Preços" sheetId="33" state="hidden" r:id="rId46"/>
  </sheets>
  <definedNames>
    <definedName name="_xlnm._FilterDatabase" localSheetId="30" hidden="1">'12I'!$C$5:$M$5</definedName>
    <definedName name="_xlnm._FilterDatabase" localSheetId="8" hidden="1">'12J'!$C$5:$M$5</definedName>
    <definedName name="_xlnm._FilterDatabase" localSheetId="31" hidden="1">'13I'!$C$5:$M$5</definedName>
    <definedName name="_xlnm._FilterDatabase" localSheetId="9" hidden="1">'13J'!$C$5:$M$5</definedName>
    <definedName name="_xlnm._FilterDatabase" localSheetId="32" hidden="1">'14I'!$C$5:$M$5</definedName>
    <definedName name="_xlnm._FilterDatabase" localSheetId="10" hidden="1">'14J'!$C$5:$M$5</definedName>
    <definedName name="_xlnm._FilterDatabase" localSheetId="33" hidden="1">'15I'!$C$5:$M$5</definedName>
    <definedName name="_xlnm._FilterDatabase" localSheetId="11" hidden="1">'15J'!$C$5:$M$5</definedName>
    <definedName name="_xlnm._FilterDatabase" localSheetId="34" hidden="1">'16I'!$C$5:$M$5</definedName>
    <definedName name="_xlnm._FilterDatabase" localSheetId="12" hidden="1">'16J'!$C$5:$M$5</definedName>
    <definedName name="_xlnm._FilterDatabase" localSheetId="35" hidden="1">'19I'!$C$5:$M$5</definedName>
    <definedName name="_xlnm._FilterDatabase" localSheetId="13" hidden="1">'19J'!$C$5:$M$5</definedName>
    <definedName name="_xlnm._FilterDatabase" localSheetId="23" hidden="1">'1I'!$C$5:$M$5</definedName>
    <definedName name="_xlnm._FilterDatabase" localSheetId="1" hidden="1">'1J'!$C$5:$M$5</definedName>
    <definedName name="_xlnm._FilterDatabase" localSheetId="36" hidden="1">'20I'!$C$5:$M$5</definedName>
    <definedName name="_xlnm._FilterDatabase" localSheetId="14" hidden="1">'20J'!$C$5:$M$5</definedName>
    <definedName name="_xlnm._FilterDatabase" localSheetId="37" hidden="1">'21I'!$C$5:$M$5</definedName>
    <definedName name="_xlnm._FilterDatabase" localSheetId="15" hidden="1">'21J'!$C$5:$M$5</definedName>
    <definedName name="_xlnm._FilterDatabase" localSheetId="38" hidden="1">'22I'!$C$5:$M$5</definedName>
    <definedName name="_xlnm._FilterDatabase" localSheetId="16" hidden="1">'22J'!$C$5:$M$5</definedName>
    <definedName name="_xlnm._FilterDatabase" localSheetId="39" hidden="1">'23I'!$C$5:$M$5</definedName>
    <definedName name="_xlnm._FilterDatabase" localSheetId="17" hidden="1">'23J'!$C$5:$M$5</definedName>
    <definedName name="_xlnm._FilterDatabase" localSheetId="40" hidden="1">'26I'!$C$5:$M$5</definedName>
    <definedName name="_xlnm._FilterDatabase" localSheetId="18" hidden="1">'26J'!$C$5:$M$5</definedName>
    <definedName name="_xlnm._FilterDatabase" localSheetId="41" hidden="1">'27I'!$C$5:$M$5</definedName>
    <definedName name="_xlnm._FilterDatabase" localSheetId="19" hidden="1">'27J'!$C$5:$M$5</definedName>
    <definedName name="_xlnm._FilterDatabase" localSheetId="42" hidden="1">'28I'!$C$5:$M$5</definedName>
    <definedName name="_xlnm._FilterDatabase" localSheetId="20" hidden="1">'28J'!$C$5:$M$5</definedName>
    <definedName name="_xlnm._FilterDatabase" localSheetId="43" hidden="1">'29I'!$C$5:$M$5</definedName>
    <definedName name="_xlnm._FilterDatabase" localSheetId="21" hidden="1">'29J'!$C$5:$M$5</definedName>
    <definedName name="_xlnm._FilterDatabase" localSheetId="24" hidden="1">'2I'!$C$5:$M$5</definedName>
    <definedName name="_xlnm._FilterDatabase" localSheetId="2" hidden="1">'2J'!$C$5:$M$5</definedName>
    <definedName name="_xlnm._FilterDatabase" localSheetId="44" hidden="1">'30I'!$C$5:$M$5</definedName>
    <definedName name="_xlnm._FilterDatabase" localSheetId="22" hidden="1">'30J'!$C$5:$M$5</definedName>
    <definedName name="_xlnm._FilterDatabase" localSheetId="25" hidden="1">'5I'!$C$5:$M$5</definedName>
    <definedName name="_xlnm._FilterDatabase" localSheetId="3" hidden="1">'5J'!$C$5:$M$5</definedName>
    <definedName name="_xlnm._FilterDatabase" localSheetId="26" hidden="1">'6I'!$C$5:$M$5</definedName>
    <definedName name="_xlnm._FilterDatabase" localSheetId="4" hidden="1">'6J'!$C$5:$M$5</definedName>
    <definedName name="_xlnm._FilterDatabase" localSheetId="27" hidden="1">'7I'!$C$5:$M$5</definedName>
    <definedName name="_xlnm._FilterDatabase" localSheetId="5" hidden="1">'7J'!$C$5:$M$5</definedName>
    <definedName name="_xlnm._FilterDatabase" localSheetId="28" hidden="1">'8I'!$C$5:$M$5</definedName>
    <definedName name="_xlnm._FilterDatabase" localSheetId="6" hidden="1">'8J'!$C$5:$M$5</definedName>
    <definedName name="_xlnm._FilterDatabase" localSheetId="29" hidden="1">'9I'!$C$5:$M$5</definedName>
    <definedName name="_xlnm._FilterDatabase" localSheetId="7" hidden="1">'9J'!$C$5:$M$5</definedName>
    <definedName name="calendario" localSheetId="0">Calendario!$A$1:$P$34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84" l="1"/>
  <c r="I46" i="84"/>
  <c r="H46" i="84"/>
  <c r="I45" i="84"/>
  <c r="H45" i="84"/>
  <c r="I44" i="84"/>
  <c r="H44" i="84"/>
  <c r="I43" i="84"/>
  <c r="H43" i="84"/>
  <c r="I42" i="84"/>
  <c r="H42" i="84"/>
  <c r="I41" i="84"/>
  <c r="H41" i="84"/>
  <c r="I40" i="84"/>
  <c r="H40" i="84"/>
  <c r="I39" i="84"/>
  <c r="H39" i="84"/>
  <c r="I38" i="84"/>
  <c r="H38" i="84"/>
  <c r="I37" i="84"/>
  <c r="H37" i="84"/>
  <c r="I36" i="84"/>
  <c r="H36" i="84"/>
  <c r="I35" i="84"/>
  <c r="H35" i="84"/>
  <c r="I34" i="84"/>
  <c r="H34" i="84"/>
  <c r="I33" i="84"/>
  <c r="H33" i="84"/>
  <c r="I32" i="84"/>
  <c r="H32" i="84"/>
  <c r="I31" i="84"/>
  <c r="H31" i="84"/>
  <c r="I30" i="84"/>
  <c r="H30" i="84"/>
  <c r="I29" i="84"/>
  <c r="H29" i="84"/>
  <c r="I28" i="84"/>
  <c r="H28" i="84"/>
  <c r="I27" i="84"/>
  <c r="H27" i="84"/>
  <c r="I26" i="84"/>
  <c r="H26" i="84"/>
  <c r="I25" i="84"/>
  <c r="H25" i="84"/>
  <c r="I24" i="84"/>
  <c r="H24" i="84"/>
  <c r="I23" i="84"/>
  <c r="H23" i="84"/>
  <c r="I22" i="84"/>
  <c r="H22" i="84"/>
  <c r="I21" i="84"/>
  <c r="H21" i="84"/>
  <c r="I20" i="84"/>
  <c r="H20" i="84"/>
  <c r="I19" i="84"/>
  <c r="H19" i="84"/>
  <c r="I18" i="84"/>
  <c r="H18" i="84"/>
  <c r="I17" i="84"/>
  <c r="H17" i="84"/>
  <c r="I16" i="84"/>
  <c r="H16" i="84"/>
  <c r="I15" i="84"/>
  <c r="H15" i="84"/>
  <c r="I14" i="84"/>
  <c r="H14" i="84"/>
  <c r="I13" i="84"/>
  <c r="H13" i="84"/>
  <c r="I12" i="84"/>
  <c r="H12" i="84"/>
  <c r="I11" i="84"/>
  <c r="H11" i="84"/>
  <c r="I10" i="84"/>
  <c r="H10" i="84"/>
  <c r="I9" i="84"/>
  <c r="H9" i="84"/>
  <c r="I8" i="84"/>
  <c r="H8" i="84"/>
  <c r="I7" i="84"/>
  <c r="H7" i="84"/>
  <c r="I6" i="84"/>
  <c r="H6" i="84"/>
  <c r="G2" i="84"/>
  <c r="H2" i="84" s="1"/>
  <c r="F2" i="84" s="1"/>
  <c r="C47" i="83"/>
  <c r="I46" i="83"/>
  <c r="H46" i="83"/>
  <c r="I45" i="83"/>
  <c r="H45" i="83"/>
  <c r="I44" i="83"/>
  <c r="H44" i="83"/>
  <c r="I43" i="83"/>
  <c r="H43" i="83"/>
  <c r="I42" i="83"/>
  <c r="H42" i="83"/>
  <c r="I41" i="83"/>
  <c r="H41" i="83"/>
  <c r="I40" i="83"/>
  <c r="H40" i="83"/>
  <c r="I39" i="83"/>
  <c r="H39" i="83"/>
  <c r="I38" i="83"/>
  <c r="H38" i="83"/>
  <c r="I37" i="83"/>
  <c r="H37" i="83"/>
  <c r="I36" i="83"/>
  <c r="H36" i="83"/>
  <c r="I35" i="83"/>
  <c r="H35" i="83"/>
  <c r="I34" i="83"/>
  <c r="H34" i="83"/>
  <c r="I33" i="83"/>
  <c r="H33" i="83"/>
  <c r="I32" i="83"/>
  <c r="H32" i="83"/>
  <c r="I31" i="83"/>
  <c r="H31" i="83"/>
  <c r="I30" i="83"/>
  <c r="H30" i="83"/>
  <c r="I29" i="83"/>
  <c r="H29" i="83"/>
  <c r="I28" i="83"/>
  <c r="H28" i="83"/>
  <c r="I27" i="83"/>
  <c r="H27" i="83"/>
  <c r="I26" i="83"/>
  <c r="H26" i="83"/>
  <c r="I25" i="83"/>
  <c r="H25" i="83"/>
  <c r="I24" i="83"/>
  <c r="H24" i="83"/>
  <c r="I23" i="83"/>
  <c r="H23" i="83"/>
  <c r="I22" i="83"/>
  <c r="H22" i="83"/>
  <c r="I21" i="83"/>
  <c r="H21" i="83"/>
  <c r="I20" i="83"/>
  <c r="H20" i="83"/>
  <c r="I19" i="83"/>
  <c r="H19" i="83"/>
  <c r="I18" i="83"/>
  <c r="H18" i="83"/>
  <c r="I17" i="83"/>
  <c r="H17" i="83"/>
  <c r="I16" i="83"/>
  <c r="H16" i="83"/>
  <c r="I15" i="83"/>
  <c r="H15" i="83"/>
  <c r="I14" i="83"/>
  <c r="H14" i="83"/>
  <c r="I13" i="83"/>
  <c r="H13" i="83"/>
  <c r="I12" i="83"/>
  <c r="H12" i="83"/>
  <c r="I11" i="83"/>
  <c r="H11" i="83"/>
  <c r="I10" i="83"/>
  <c r="H10" i="83"/>
  <c r="I9" i="83"/>
  <c r="H9" i="83"/>
  <c r="I8" i="83"/>
  <c r="H8" i="83"/>
  <c r="I7" i="83"/>
  <c r="H7" i="83"/>
  <c r="I6" i="83"/>
  <c r="H6" i="83"/>
  <c r="G2" i="83"/>
  <c r="H2" i="83" s="1"/>
  <c r="F2" i="83" s="1"/>
  <c r="C47" i="82"/>
  <c r="I46" i="82"/>
  <c r="H46" i="82"/>
  <c r="I45" i="82"/>
  <c r="H45" i="82"/>
  <c r="I44" i="82"/>
  <c r="H44" i="82"/>
  <c r="I43" i="82"/>
  <c r="H43" i="82"/>
  <c r="I42" i="82"/>
  <c r="H42" i="82"/>
  <c r="I41" i="82"/>
  <c r="H41" i="82"/>
  <c r="I40" i="82"/>
  <c r="H40" i="82"/>
  <c r="I39" i="82"/>
  <c r="H39" i="82"/>
  <c r="I38" i="82"/>
  <c r="H38" i="82"/>
  <c r="I37" i="82"/>
  <c r="H37" i="82"/>
  <c r="I36" i="82"/>
  <c r="H36" i="82"/>
  <c r="I35" i="82"/>
  <c r="H35" i="82"/>
  <c r="I34" i="82"/>
  <c r="H34" i="82"/>
  <c r="I33" i="82"/>
  <c r="H33" i="82"/>
  <c r="I32" i="82"/>
  <c r="H32" i="82"/>
  <c r="I31" i="82"/>
  <c r="H31" i="82"/>
  <c r="I30" i="82"/>
  <c r="H30" i="82"/>
  <c r="I29" i="82"/>
  <c r="H29" i="82"/>
  <c r="I28" i="82"/>
  <c r="H28" i="82"/>
  <c r="I27" i="82"/>
  <c r="H27" i="82"/>
  <c r="I26" i="82"/>
  <c r="H26" i="82"/>
  <c r="I25" i="82"/>
  <c r="H25" i="82"/>
  <c r="I24" i="82"/>
  <c r="H24" i="82"/>
  <c r="I23" i="82"/>
  <c r="H23" i="82"/>
  <c r="I22" i="82"/>
  <c r="H22" i="82"/>
  <c r="I21" i="82"/>
  <c r="H21" i="82"/>
  <c r="I20" i="82"/>
  <c r="H20" i="82"/>
  <c r="I19" i="82"/>
  <c r="H19" i="82"/>
  <c r="I18" i="82"/>
  <c r="H18" i="82"/>
  <c r="I17" i="82"/>
  <c r="H17" i="82"/>
  <c r="I16" i="82"/>
  <c r="H16" i="82"/>
  <c r="I15" i="82"/>
  <c r="H15" i="82"/>
  <c r="I14" i="82"/>
  <c r="H14" i="82"/>
  <c r="I13" i="82"/>
  <c r="H13" i="82"/>
  <c r="I12" i="82"/>
  <c r="H12" i="82"/>
  <c r="I11" i="82"/>
  <c r="H11" i="82"/>
  <c r="I10" i="82"/>
  <c r="H10" i="82"/>
  <c r="I9" i="82"/>
  <c r="H9" i="82"/>
  <c r="I8" i="82"/>
  <c r="H8" i="82"/>
  <c r="I7" i="82"/>
  <c r="H7" i="82"/>
  <c r="I6" i="82"/>
  <c r="H6" i="82"/>
  <c r="G2" i="82"/>
  <c r="H2" i="82" s="1"/>
  <c r="F2" i="82" s="1"/>
  <c r="C47" i="81"/>
  <c r="I46" i="81"/>
  <c r="H46" i="81"/>
  <c r="I45" i="81"/>
  <c r="H45" i="81"/>
  <c r="I44" i="81"/>
  <c r="H44" i="81"/>
  <c r="I43" i="81"/>
  <c r="H43" i="81"/>
  <c r="I42" i="81"/>
  <c r="H42" i="81"/>
  <c r="I41" i="81"/>
  <c r="H41" i="81"/>
  <c r="I40" i="81"/>
  <c r="H40" i="81"/>
  <c r="I39" i="81"/>
  <c r="H39" i="81"/>
  <c r="I38" i="81"/>
  <c r="H38" i="81"/>
  <c r="I37" i="81"/>
  <c r="H37" i="81"/>
  <c r="I36" i="81"/>
  <c r="H36" i="81"/>
  <c r="I35" i="81"/>
  <c r="H35" i="81"/>
  <c r="I34" i="81"/>
  <c r="H34" i="81"/>
  <c r="I33" i="81"/>
  <c r="H33" i="81"/>
  <c r="I32" i="81"/>
  <c r="H32" i="81"/>
  <c r="I31" i="81"/>
  <c r="H31" i="81"/>
  <c r="I30" i="81"/>
  <c r="H30" i="81"/>
  <c r="I29" i="81"/>
  <c r="H29" i="81"/>
  <c r="I28" i="81"/>
  <c r="H28" i="81"/>
  <c r="I27" i="81"/>
  <c r="H27" i="81"/>
  <c r="I26" i="81"/>
  <c r="H26" i="81"/>
  <c r="I25" i="81"/>
  <c r="H25" i="81"/>
  <c r="I24" i="81"/>
  <c r="H24" i="81"/>
  <c r="I23" i="81"/>
  <c r="H23" i="81"/>
  <c r="I22" i="81"/>
  <c r="H22" i="81"/>
  <c r="I21" i="81"/>
  <c r="H21" i="81"/>
  <c r="I20" i="81"/>
  <c r="H20" i="81"/>
  <c r="I19" i="81"/>
  <c r="H19" i="81"/>
  <c r="I18" i="81"/>
  <c r="H18" i="81"/>
  <c r="I17" i="81"/>
  <c r="H17" i="81"/>
  <c r="I16" i="81"/>
  <c r="H16" i="81"/>
  <c r="I15" i="81"/>
  <c r="H15" i="81"/>
  <c r="I14" i="81"/>
  <c r="H14" i="81"/>
  <c r="I13" i="81"/>
  <c r="H13" i="81"/>
  <c r="I12" i="81"/>
  <c r="H12" i="81"/>
  <c r="I11" i="81"/>
  <c r="H11" i="81"/>
  <c r="I10" i="81"/>
  <c r="H10" i="81"/>
  <c r="I9" i="81"/>
  <c r="H9" i="81"/>
  <c r="I8" i="81"/>
  <c r="H8" i="81"/>
  <c r="I7" i="81"/>
  <c r="H7" i="81"/>
  <c r="I6" i="81"/>
  <c r="H6" i="81"/>
  <c r="G2" i="81"/>
  <c r="H2" i="81" s="1"/>
  <c r="F2" i="81" s="1"/>
  <c r="C47" i="69"/>
  <c r="H7" i="51" l="1"/>
  <c r="I7" i="51"/>
  <c r="H8" i="51"/>
  <c r="I8" i="51"/>
  <c r="H9" i="51"/>
  <c r="I9" i="51"/>
  <c r="H10" i="51"/>
  <c r="I10" i="51"/>
  <c r="H11" i="51"/>
  <c r="I11" i="51"/>
  <c r="H12" i="51"/>
  <c r="I12" i="51"/>
  <c r="H13" i="51"/>
  <c r="I13" i="51"/>
  <c r="H14" i="51"/>
  <c r="I14" i="51"/>
  <c r="H15" i="51"/>
  <c r="I15" i="51"/>
  <c r="H16" i="51"/>
  <c r="I16" i="51"/>
  <c r="H17" i="51"/>
  <c r="I17" i="51"/>
  <c r="H18" i="51"/>
  <c r="I18" i="51"/>
  <c r="H19" i="51"/>
  <c r="I19" i="51"/>
  <c r="H20" i="51"/>
  <c r="I20" i="51"/>
  <c r="H21" i="51"/>
  <c r="I21" i="51"/>
  <c r="H22" i="51"/>
  <c r="I22" i="51"/>
  <c r="H23" i="51"/>
  <c r="I23" i="51"/>
  <c r="H24" i="51"/>
  <c r="I24" i="51"/>
  <c r="H25" i="51"/>
  <c r="I25" i="51"/>
  <c r="H26" i="51"/>
  <c r="I26" i="51"/>
  <c r="H27" i="51"/>
  <c r="I27" i="51"/>
  <c r="H28" i="51"/>
  <c r="I28" i="51"/>
  <c r="H29" i="51"/>
  <c r="I29" i="51"/>
  <c r="H30" i="51"/>
  <c r="I30" i="51"/>
  <c r="H31" i="51"/>
  <c r="I31" i="51"/>
  <c r="H32" i="51"/>
  <c r="I32" i="51"/>
  <c r="H33" i="51"/>
  <c r="I33" i="51"/>
  <c r="H34" i="51"/>
  <c r="I34" i="51"/>
  <c r="H35" i="51"/>
  <c r="I35" i="51"/>
  <c r="H36" i="51"/>
  <c r="I36" i="51"/>
  <c r="H37" i="51"/>
  <c r="I37" i="51"/>
  <c r="H38" i="51"/>
  <c r="I38" i="51"/>
  <c r="H39" i="51"/>
  <c r="I39" i="51"/>
  <c r="H40" i="51"/>
  <c r="I40" i="51"/>
  <c r="H41" i="51"/>
  <c r="I41" i="51"/>
  <c r="H42" i="51"/>
  <c r="I42" i="51"/>
  <c r="H43" i="51"/>
  <c r="I43" i="51"/>
  <c r="H44" i="51"/>
  <c r="I44" i="51"/>
  <c r="H45" i="51"/>
  <c r="I45" i="51"/>
  <c r="H46" i="51"/>
  <c r="I46" i="51"/>
  <c r="I6" i="51"/>
  <c r="H6" i="51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23" i="69"/>
  <c r="I24" i="69"/>
  <c r="I25" i="69"/>
  <c r="I26" i="69"/>
  <c r="I27" i="69"/>
  <c r="I28" i="69"/>
  <c r="I29" i="69"/>
  <c r="I30" i="69"/>
  <c r="I31" i="69"/>
  <c r="I32" i="69"/>
  <c r="I33" i="69"/>
  <c r="I34" i="69"/>
  <c r="I35" i="69"/>
  <c r="I36" i="69"/>
  <c r="I37" i="69"/>
  <c r="I38" i="69"/>
  <c r="I39" i="69"/>
  <c r="I40" i="69"/>
  <c r="I41" i="69"/>
  <c r="I42" i="69"/>
  <c r="I43" i="69"/>
  <c r="I44" i="69"/>
  <c r="I45" i="69"/>
  <c r="I46" i="69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4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0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5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80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79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8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7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1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0"/>
  <c r="H7" i="70"/>
  <c r="H8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2" i="70"/>
  <c r="H23" i="70"/>
  <c r="H24" i="70"/>
  <c r="H25" i="70"/>
  <c r="H26" i="70"/>
  <c r="H27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6" i="76"/>
  <c r="H6" i="69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C47" i="80"/>
  <c r="I46" i="80"/>
  <c r="I45" i="80"/>
  <c r="I44" i="80"/>
  <c r="I43" i="80"/>
  <c r="I42" i="80"/>
  <c r="I41" i="80"/>
  <c r="I40" i="80"/>
  <c r="I39" i="80"/>
  <c r="I38" i="80"/>
  <c r="I37" i="80"/>
  <c r="I36" i="80"/>
  <c r="I35" i="80"/>
  <c r="I34" i="80"/>
  <c r="I33" i="80"/>
  <c r="I32" i="80"/>
  <c r="I31" i="80"/>
  <c r="I30" i="80"/>
  <c r="I29" i="80"/>
  <c r="I28" i="80"/>
  <c r="I27" i="80"/>
  <c r="I26" i="80"/>
  <c r="I25" i="80"/>
  <c r="I24" i="80"/>
  <c r="I23" i="80"/>
  <c r="I22" i="80"/>
  <c r="I21" i="80"/>
  <c r="I20" i="80"/>
  <c r="I19" i="80"/>
  <c r="I18" i="80"/>
  <c r="I17" i="80"/>
  <c r="I16" i="80"/>
  <c r="I15" i="80"/>
  <c r="I14" i="80"/>
  <c r="I13" i="80"/>
  <c r="I12" i="80"/>
  <c r="I11" i="80"/>
  <c r="I10" i="80"/>
  <c r="I9" i="80"/>
  <c r="I8" i="80"/>
  <c r="I7" i="80"/>
  <c r="I6" i="80"/>
  <c r="G2" i="80"/>
  <c r="H2" i="80" s="1"/>
  <c r="F2" i="80" s="1"/>
  <c r="C47" i="79"/>
  <c r="I46" i="79"/>
  <c r="I45" i="79"/>
  <c r="I44" i="79"/>
  <c r="I43" i="79"/>
  <c r="I42" i="79"/>
  <c r="I41" i="79"/>
  <c r="I40" i="79"/>
  <c r="I39" i="79"/>
  <c r="I38" i="79"/>
  <c r="I37" i="79"/>
  <c r="I36" i="79"/>
  <c r="I35" i="79"/>
  <c r="I34" i="79"/>
  <c r="I33" i="79"/>
  <c r="I32" i="79"/>
  <c r="I31" i="79"/>
  <c r="I30" i="79"/>
  <c r="I29" i="79"/>
  <c r="I28" i="79"/>
  <c r="I27" i="79"/>
  <c r="I26" i="79"/>
  <c r="I25" i="79"/>
  <c r="I24" i="79"/>
  <c r="I23" i="79"/>
  <c r="I22" i="79"/>
  <c r="I21" i="79"/>
  <c r="I20" i="79"/>
  <c r="I19" i="79"/>
  <c r="I18" i="79"/>
  <c r="I17" i="79"/>
  <c r="I16" i="79"/>
  <c r="I15" i="79"/>
  <c r="I14" i="79"/>
  <c r="I13" i="79"/>
  <c r="I12" i="79"/>
  <c r="I11" i="79"/>
  <c r="I10" i="79"/>
  <c r="I9" i="79"/>
  <c r="I8" i="79"/>
  <c r="I7" i="79"/>
  <c r="I6" i="79"/>
  <c r="G2" i="79"/>
  <c r="H2" i="79" s="1"/>
  <c r="F2" i="79" s="1"/>
  <c r="C47" i="78"/>
  <c r="I46" i="78"/>
  <c r="I45" i="78"/>
  <c r="I44" i="78"/>
  <c r="I43" i="78"/>
  <c r="I42" i="78"/>
  <c r="I41" i="78"/>
  <c r="I40" i="78"/>
  <c r="I39" i="78"/>
  <c r="I38" i="78"/>
  <c r="I37" i="78"/>
  <c r="I36" i="78"/>
  <c r="I35" i="78"/>
  <c r="I34" i="78"/>
  <c r="I33" i="78"/>
  <c r="I32" i="78"/>
  <c r="I31" i="78"/>
  <c r="I30" i="78"/>
  <c r="I29" i="78"/>
  <c r="I28" i="78"/>
  <c r="I27" i="78"/>
  <c r="I26" i="78"/>
  <c r="I25" i="78"/>
  <c r="I24" i="78"/>
  <c r="I23" i="78"/>
  <c r="I22" i="78"/>
  <c r="I21" i="78"/>
  <c r="I20" i="78"/>
  <c r="I19" i="78"/>
  <c r="I18" i="78"/>
  <c r="I17" i="78"/>
  <c r="I16" i="78"/>
  <c r="I15" i="78"/>
  <c r="I14" i="78"/>
  <c r="I13" i="78"/>
  <c r="I12" i="78"/>
  <c r="I11" i="78"/>
  <c r="I10" i="78"/>
  <c r="I9" i="78"/>
  <c r="I8" i="78"/>
  <c r="I7" i="78"/>
  <c r="I6" i="78"/>
  <c r="G2" i="78"/>
  <c r="H2" i="78" s="1"/>
  <c r="F2" i="78" s="1"/>
  <c r="I46" i="77"/>
  <c r="I45" i="77"/>
  <c r="I44" i="77"/>
  <c r="I43" i="77"/>
  <c r="I42" i="77"/>
  <c r="I41" i="77"/>
  <c r="I40" i="77"/>
  <c r="I39" i="77"/>
  <c r="I38" i="77"/>
  <c r="I37" i="77"/>
  <c r="I36" i="77"/>
  <c r="I35" i="77"/>
  <c r="I34" i="77"/>
  <c r="I33" i="77"/>
  <c r="I32" i="77"/>
  <c r="I31" i="77"/>
  <c r="I30" i="77"/>
  <c r="I29" i="77"/>
  <c r="I28" i="77"/>
  <c r="I27" i="77"/>
  <c r="I26" i="77"/>
  <c r="I25" i="77"/>
  <c r="I24" i="77"/>
  <c r="I23" i="77"/>
  <c r="I22" i="77"/>
  <c r="I21" i="77"/>
  <c r="I20" i="77"/>
  <c r="I19" i="77"/>
  <c r="I18" i="77"/>
  <c r="I17" i="77"/>
  <c r="I16" i="77"/>
  <c r="I15" i="77"/>
  <c r="I14" i="77"/>
  <c r="I13" i="77"/>
  <c r="I12" i="77"/>
  <c r="I11" i="77"/>
  <c r="I10" i="77"/>
  <c r="I9" i="77"/>
  <c r="I8" i="77"/>
  <c r="I7" i="77"/>
  <c r="I6" i="77"/>
  <c r="G2" i="77"/>
  <c r="H2" i="77" s="1"/>
  <c r="F2" i="77" s="1"/>
  <c r="C47" i="76"/>
  <c r="I46" i="76"/>
  <c r="I45" i="76"/>
  <c r="I44" i="76"/>
  <c r="I43" i="76"/>
  <c r="I42" i="76"/>
  <c r="I41" i="76"/>
  <c r="I40" i="76"/>
  <c r="I39" i="76"/>
  <c r="I38" i="76"/>
  <c r="I37" i="76"/>
  <c r="I36" i="76"/>
  <c r="I35" i="76"/>
  <c r="I34" i="76"/>
  <c r="I33" i="76"/>
  <c r="I32" i="76"/>
  <c r="I31" i="76"/>
  <c r="I30" i="76"/>
  <c r="I29" i="76"/>
  <c r="I28" i="76"/>
  <c r="I27" i="76"/>
  <c r="I26" i="76"/>
  <c r="I25" i="76"/>
  <c r="I24" i="76"/>
  <c r="I23" i="76"/>
  <c r="I22" i="76"/>
  <c r="I21" i="76"/>
  <c r="I20" i="76"/>
  <c r="I19" i="76"/>
  <c r="I18" i="76"/>
  <c r="I17" i="76"/>
  <c r="I16" i="76"/>
  <c r="I15" i="76"/>
  <c r="I14" i="76"/>
  <c r="I13" i="76"/>
  <c r="I12" i="76"/>
  <c r="I11" i="76"/>
  <c r="I10" i="76"/>
  <c r="I9" i="76"/>
  <c r="I8" i="76"/>
  <c r="I7" i="76"/>
  <c r="I6" i="76"/>
  <c r="G2" i="76"/>
  <c r="H2" i="76" s="1"/>
  <c r="F2" i="76" s="1"/>
  <c r="C47" i="73"/>
  <c r="I46" i="73"/>
  <c r="I45" i="73"/>
  <c r="I44" i="73"/>
  <c r="I43" i="73"/>
  <c r="I42" i="73"/>
  <c r="I41" i="73"/>
  <c r="I40" i="73"/>
  <c r="I39" i="73"/>
  <c r="I38" i="73"/>
  <c r="I37" i="73"/>
  <c r="I36" i="73"/>
  <c r="I35" i="73"/>
  <c r="I34" i="73"/>
  <c r="I33" i="73"/>
  <c r="I32" i="73"/>
  <c r="I31" i="73"/>
  <c r="I30" i="73"/>
  <c r="I29" i="73"/>
  <c r="I28" i="73"/>
  <c r="I27" i="73"/>
  <c r="I26" i="73"/>
  <c r="I25" i="73"/>
  <c r="I24" i="73"/>
  <c r="I23" i="73"/>
  <c r="I22" i="73"/>
  <c r="I21" i="73"/>
  <c r="I20" i="73"/>
  <c r="I19" i="73"/>
  <c r="I18" i="73"/>
  <c r="I17" i="73"/>
  <c r="I16" i="73"/>
  <c r="I15" i="73"/>
  <c r="I14" i="73"/>
  <c r="I13" i="73"/>
  <c r="I12" i="73"/>
  <c r="I11" i="73"/>
  <c r="I10" i="73"/>
  <c r="I9" i="73"/>
  <c r="I8" i="73"/>
  <c r="I7" i="73"/>
  <c r="I6" i="73"/>
  <c r="G2" i="73"/>
  <c r="H2" i="73" s="1"/>
  <c r="F2" i="73" s="1"/>
  <c r="C47" i="72"/>
  <c r="I46" i="72"/>
  <c r="I45" i="72"/>
  <c r="I44" i="72"/>
  <c r="I43" i="72"/>
  <c r="I42" i="72"/>
  <c r="I41" i="72"/>
  <c r="I40" i="72"/>
  <c r="I39" i="72"/>
  <c r="I38" i="72"/>
  <c r="I37" i="72"/>
  <c r="I36" i="72"/>
  <c r="I35" i="72"/>
  <c r="I34" i="72"/>
  <c r="I33" i="72"/>
  <c r="I32" i="72"/>
  <c r="I31" i="72"/>
  <c r="I30" i="72"/>
  <c r="I29" i="72"/>
  <c r="I28" i="72"/>
  <c r="I27" i="72"/>
  <c r="I26" i="72"/>
  <c r="I25" i="72"/>
  <c r="I24" i="72"/>
  <c r="I23" i="72"/>
  <c r="I22" i="72"/>
  <c r="I21" i="72"/>
  <c r="I20" i="72"/>
  <c r="I19" i="72"/>
  <c r="I18" i="72"/>
  <c r="I17" i="72"/>
  <c r="I16" i="72"/>
  <c r="I15" i="72"/>
  <c r="I14" i="72"/>
  <c r="I13" i="72"/>
  <c r="I12" i="72"/>
  <c r="I11" i="72"/>
  <c r="I10" i="72"/>
  <c r="I9" i="72"/>
  <c r="I8" i="72"/>
  <c r="I7" i="72"/>
  <c r="I6" i="72"/>
  <c r="G2" i="72"/>
  <c r="H2" i="72" s="1"/>
  <c r="F2" i="72" s="1"/>
  <c r="C47" i="71"/>
  <c r="I46" i="71"/>
  <c r="I45" i="71"/>
  <c r="I44" i="71"/>
  <c r="I43" i="71"/>
  <c r="I42" i="71"/>
  <c r="I41" i="71"/>
  <c r="I40" i="71"/>
  <c r="I39" i="71"/>
  <c r="I38" i="71"/>
  <c r="I37" i="71"/>
  <c r="I36" i="71"/>
  <c r="I35" i="71"/>
  <c r="I34" i="71"/>
  <c r="I33" i="71"/>
  <c r="I32" i="71"/>
  <c r="I31" i="71"/>
  <c r="I30" i="71"/>
  <c r="I29" i="71"/>
  <c r="I28" i="71"/>
  <c r="I27" i="71"/>
  <c r="I26" i="71"/>
  <c r="I25" i="71"/>
  <c r="I24" i="71"/>
  <c r="I23" i="71"/>
  <c r="I22" i="71"/>
  <c r="I21" i="71"/>
  <c r="I20" i="71"/>
  <c r="I19" i="71"/>
  <c r="I18" i="71"/>
  <c r="I17" i="71"/>
  <c r="I16" i="71"/>
  <c r="I15" i="71"/>
  <c r="I14" i="71"/>
  <c r="I13" i="71"/>
  <c r="I12" i="71"/>
  <c r="I11" i="71"/>
  <c r="I10" i="71"/>
  <c r="I9" i="71"/>
  <c r="I8" i="71"/>
  <c r="I7" i="71"/>
  <c r="I6" i="71"/>
  <c r="G2" i="71"/>
  <c r="H2" i="71" s="1"/>
  <c r="F2" i="71" s="1"/>
  <c r="C47" i="70"/>
  <c r="I46" i="70"/>
  <c r="I45" i="70"/>
  <c r="I44" i="70"/>
  <c r="I43" i="70"/>
  <c r="I42" i="70"/>
  <c r="I41" i="70"/>
  <c r="I40" i="70"/>
  <c r="I39" i="70"/>
  <c r="I38" i="70"/>
  <c r="I37" i="70"/>
  <c r="I36" i="70"/>
  <c r="I35" i="70"/>
  <c r="I34" i="70"/>
  <c r="I33" i="70"/>
  <c r="I32" i="70"/>
  <c r="I31" i="70"/>
  <c r="I30" i="70"/>
  <c r="I29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I7" i="70"/>
  <c r="I6" i="70"/>
  <c r="G2" i="70"/>
  <c r="H2" i="70" s="1"/>
  <c r="F2" i="70" s="1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I46" i="65"/>
  <c r="I45" i="65"/>
  <c r="I44" i="65"/>
  <c r="I43" i="65"/>
  <c r="I42" i="65"/>
  <c r="I41" i="65"/>
  <c r="I40" i="65"/>
  <c r="I39" i="65"/>
  <c r="I38" i="65"/>
  <c r="I37" i="65"/>
  <c r="I36" i="65"/>
  <c r="I35" i="65"/>
  <c r="I34" i="65"/>
  <c r="I33" i="65"/>
  <c r="I32" i="65"/>
  <c r="I31" i="65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C47" i="64"/>
  <c r="I46" i="64"/>
  <c r="I45" i="64"/>
  <c r="I44" i="64"/>
  <c r="I43" i="64"/>
  <c r="I42" i="64"/>
  <c r="I41" i="64"/>
  <c r="I40" i="64"/>
  <c r="I39" i="64"/>
  <c r="I38" i="64"/>
  <c r="I37" i="64"/>
  <c r="I36" i="64"/>
  <c r="I35" i="64"/>
  <c r="I34" i="64"/>
  <c r="I33" i="64"/>
  <c r="I32" i="64"/>
  <c r="I31" i="64"/>
  <c r="I30" i="64"/>
  <c r="I29" i="64"/>
  <c r="I28" i="64"/>
  <c r="I27" i="64"/>
  <c r="I26" i="64"/>
  <c r="I25" i="64"/>
  <c r="I24" i="64"/>
  <c r="I23" i="64"/>
  <c r="I22" i="64"/>
  <c r="I21" i="64"/>
  <c r="I20" i="64"/>
  <c r="I19" i="64"/>
  <c r="I18" i="64"/>
  <c r="I17" i="64"/>
  <c r="I16" i="64"/>
  <c r="I15" i="64"/>
  <c r="I14" i="64"/>
  <c r="I13" i="64"/>
  <c r="I12" i="64"/>
  <c r="I11" i="64"/>
  <c r="I10" i="64"/>
  <c r="I9" i="64"/>
  <c r="I8" i="64"/>
  <c r="I7" i="64"/>
  <c r="I6" i="64"/>
  <c r="C47" i="63"/>
  <c r="I46" i="63"/>
  <c r="I45" i="63"/>
  <c r="I44" i="63"/>
  <c r="I43" i="63"/>
  <c r="I42" i="63"/>
  <c r="I41" i="63"/>
  <c r="I40" i="63"/>
  <c r="I39" i="63"/>
  <c r="I38" i="63"/>
  <c r="I37" i="63"/>
  <c r="I36" i="63"/>
  <c r="I35" i="63"/>
  <c r="I34" i="63"/>
  <c r="I33" i="63"/>
  <c r="I32" i="63"/>
  <c r="I31" i="63"/>
  <c r="I30" i="63"/>
  <c r="I29" i="63"/>
  <c r="I28" i="63"/>
  <c r="I27" i="63"/>
  <c r="I26" i="63"/>
  <c r="I25" i="63"/>
  <c r="I24" i="63"/>
  <c r="I23" i="63"/>
  <c r="I22" i="63"/>
  <c r="I21" i="63"/>
  <c r="I20" i="63"/>
  <c r="I19" i="63"/>
  <c r="I18" i="63"/>
  <c r="I17" i="63"/>
  <c r="I16" i="63"/>
  <c r="I15" i="63"/>
  <c r="I14" i="63"/>
  <c r="I13" i="63"/>
  <c r="I12" i="63"/>
  <c r="I11" i="63"/>
  <c r="I10" i="63"/>
  <c r="I9" i="63"/>
  <c r="I8" i="63"/>
  <c r="I7" i="63"/>
  <c r="I6" i="63"/>
  <c r="C47" i="62"/>
  <c r="I46" i="62"/>
  <c r="I45" i="62"/>
  <c r="I44" i="62"/>
  <c r="I43" i="62"/>
  <c r="I42" i="62"/>
  <c r="I41" i="62"/>
  <c r="I40" i="62"/>
  <c r="I39" i="62"/>
  <c r="I38" i="62"/>
  <c r="I37" i="62"/>
  <c r="I36" i="62"/>
  <c r="I35" i="62"/>
  <c r="I34" i="62"/>
  <c r="I33" i="62"/>
  <c r="I32" i="62"/>
  <c r="I31" i="62"/>
  <c r="I30" i="62"/>
  <c r="I29" i="62"/>
  <c r="I28" i="62"/>
  <c r="I27" i="62"/>
  <c r="I26" i="62"/>
  <c r="I25" i="62"/>
  <c r="I24" i="62"/>
  <c r="I23" i="62"/>
  <c r="I22" i="62"/>
  <c r="I21" i="62"/>
  <c r="I20" i="62"/>
  <c r="I19" i="62"/>
  <c r="I18" i="62"/>
  <c r="I17" i="62"/>
  <c r="I16" i="62"/>
  <c r="I15" i="62"/>
  <c r="I14" i="62"/>
  <c r="I13" i="62"/>
  <c r="I12" i="62"/>
  <c r="I11" i="62"/>
  <c r="I10" i="62"/>
  <c r="I9" i="62"/>
  <c r="I8" i="62"/>
  <c r="I7" i="62"/>
  <c r="I6" i="62"/>
  <c r="C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32" i="61"/>
  <c r="I31" i="61"/>
  <c r="I30" i="61"/>
  <c r="I29" i="61"/>
  <c r="I28" i="61"/>
  <c r="I27" i="61"/>
  <c r="I26" i="61"/>
  <c r="I25" i="61"/>
  <c r="I24" i="61"/>
  <c r="I23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I8" i="61"/>
  <c r="I7" i="61"/>
  <c r="I6" i="61"/>
  <c r="C47" i="60"/>
  <c r="I46" i="60"/>
  <c r="I45" i="60"/>
  <c r="I44" i="60"/>
  <c r="I43" i="60"/>
  <c r="I42" i="60"/>
  <c r="I41" i="60"/>
  <c r="I40" i="60"/>
  <c r="I39" i="60"/>
  <c r="I38" i="60"/>
  <c r="I37" i="60"/>
  <c r="I36" i="60"/>
  <c r="I35" i="60"/>
  <c r="I34" i="60"/>
  <c r="I33" i="60"/>
  <c r="I32" i="60"/>
  <c r="I31" i="60"/>
  <c r="I30" i="60"/>
  <c r="I29" i="60"/>
  <c r="I28" i="60"/>
  <c r="I27" i="60"/>
  <c r="I26" i="60"/>
  <c r="I25" i="60"/>
  <c r="I24" i="60"/>
  <c r="I23" i="60"/>
  <c r="I22" i="60"/>
  <c r="I21" i="60"/>
  <c r="I20" i="60"/>
  <c r="I19" i="60"/>
  <c r="I18" i="60"/>
  <c r="I17" i="60"/>
  <c r="I16" i="60"/>
  <c r="I15" i="60"/>
  <c r="I14" i="60"/>
  <c r="I13" i="60"/>
  <c r="I12" i="60"/>
  <c r="I11" i="60"/>
  <c r="I10" i="60"/>
  <c r="I9" i="60"/>
  <c r="I8" i="60"/>
  <c r="I7" i="60"/>
  <c r="I6" i="60"/>
  <c r="C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I8" i="59"/>
  <c r="I7" i="59"/>
  <c r="I6" i="59"/>
  <c r="C47" i="58"/>
  <c r="I46" i="58"/>
  <c r="I45" i="58"/>
  <c r="I44" i="58"/>
  <c r="I43" i="58"/>
  <c r="I42" i="58"/>
  <c r="I41" i="58"/>
  <c r="I40" i="58"/>
  <c r="I39" i="58"/>
  <c r="I38" i="58"/>
  <c r="I37" i="58"/>
  <c r="I36" i="58"/>
  <c r="I35" i="58"/>
  <c r="I34" i="58"/>
  <c r="I33" i="58"/>
  <c r="I32" i="58"/>
  <c r="I31" i="58"/>
  <c r="I30" i="58"/>
  <c r="I29" i="58"/>
  <c r="I28" i="58"/>
  <c r="I27" i="58"/>
  <c r="I26" i="58"/>
  <c r="I25" i="58"/>
  <c r="I24" i="58"/>
  <c r="I23" i="58"/>
  <c r="I22" i="58"/>
  <c r="I21" i="58"/>
  <c r="I20" i="58"/>
  <c r="I19" i="58"/>
  <c r="I18" i="58"/>
  <c r="I17" i="58"/>
  <c r="I16" i="58"/>
  <c r="I15" i="58"/>
  <c r="I14" i="58"/>
  <c r="I13" i="58"/>
  <c r="I12" i="58"/>
  <c r="I11" i="58"/>
  <c r="I10" i="58"/>
  <c r="I9" i="58"/>
  <c r="I8" i="58"/>
  <c r="I7" i="58"/>
  <c r="I6" i="58"/>
  <c r="C47" i="57"/>
  <c r="I46" i="57"/>
  <c r="I45" i="57"/>
  <c r="I44" i="57"/>
  <c r="I43" i="57"/>
  <c r="I42" i="57"/>
  <c r="I41" i="57"/>
  <c r="I40" i="57"/>
  <c r="I39" i="57"/>
  <c r="I38" i="57"/>
  <c r="I37" i="57"/>
  <c r="I36" i="57"/>
  <c r="I35" i="57"/>
  <c r="I34" i="57"/>
  <c r="I33" i="57"/>
  <c r="I32" i="57"/>
  <c r="I31" i="57"/>
  <c r="I30" i="57"/>
  <c r="I29" i="57"/>
  <c r="I28" i="57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I7" i="57"/>
  <c r="I6" i="57"/>
  <c r="C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C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C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C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C47" i="52"/>
  <c r="I46" i="52"/>
  <c r="I45" i="52"/>
  <c r="I44" i="52"/>
  <c r="I43" i="52"/>
  <c r="I42" i="52"/>
  <c r="I41" i="52"/>
  <c r="I40" i="52"/>
  <c r="I39" i="52"/>
  <c r="I38" i="52"/>
  <c r="I37" i="52"/>
  <c r="I36" i="52"/>
  <c r="I35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C47" i="51"/>
  <c r="C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C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C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C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C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C47" i="45"/>
  <c r="I46" i="45"/>
  <c r="I45" i="45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C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C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C47" i="40"/>
  <c r="C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C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C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C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C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B14" i="1" s="1"/>
  <c r="C14" i="1" s="1"/>
  <c r="D14" i="1" s="1"/>
  <c r="E14" i="1" s="1"/>
  <c r="F14" i="1" s="1"/>
  <c r="G14" i="1" s="1"/>
  <c r="H14" i="1" s="1"/>
  <c r="B18" i="1" s="1"/>
  <c r="C18" i="1" s="1"/>
  <c r="D18" i="1" s="1"/>
  <c r="E18" i="1" s="1"/>
  <c r="F18" i="1" s="1"/>
  <c r="G18" i="1" s="1"/>
  <c r="H18" i="1" s="1"/>
  <c r="B22" i="1" s="1"/>
  <c r="C22" i="1" s="1"/>
  <c r="D22" i="1" s="1"/>
  <c r="E22" i="1" s="1"/>
  <c r="F22" i="1" s="1"/>
  <c r="G22" i="1" s="1"/>
  <c r="H22" i="1" s="1"/>
  <c r="B26" i="1" s="1"/>
  <c r="C26" i="1" s="1"/>
  <c r="D26" i="1" s="1"/>
  <c r="E26" i="1" s="1"/>
  <c r="F26" i="1" s="1"/>
  <c r="G26" i="1" s="1"/>
  <c r="H26" i="1" s="1"/>
  <c r="B30" i="1" s="1"/>
  <c r="C30" i="1" l="1"/>
  <c r="D30" i="1" s="1"/>
  <c r="E30" i="1" s="1"/>
  <c r="F30" i="1" s="1"/>
  <c r="G30" i="1" s="1"/>
  <c r="H30" i="1" s="1"/>
  <c r="C15" i="1"/>
  <c r="C16" i="1"/>
  <c r="D16" i="1" l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G27" i="1" l="1"/>
  <c r="G28" i="1"/>
  <c r="D31" i="1" l="1"/>
  <c r="D32" i="1"/>
  <c r="E31" i="1" l="1"/>
  <c r="E32" i="1"/>
  <c r="F31" i="1" l="1"/>
  <c r="F32" i="1"/>
  <c r="G31" i="1" l="1"/>
  <c r="G32" i="1"/>
</calcChain>
</file>

<file path=xl/sharedStrings.xml><?xml version="1.0" encoding="utf-8"?>
<sst xmlns="http://schemas.openxmlformats.org/spreadsheetml/2006/main" count="672" uniqueCount="51">
  <si>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</si>
  <si>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</si>
  <si>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</si>
  <si>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</si>
  <si>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</si>
  <si>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</si>
  <si>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</si>
  <si>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</si>
  <si>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</si>
  <si>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</si>
  <si>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</si>
  <si>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</si>
  <si>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</si>
  <si>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</si>
  <si>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</si>
  <si>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</si>
  <si>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</si>
  <si>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</si>
  <si>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</si>
  <si>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</si>
  <si>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</si>
  <si>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</si>
  <si>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</si>
  <si>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TELEFONE</t>
  </si>
  <si>
    <t>CONFIRMAÇÃO</t>
  </si>
  <si>
    <t>COMPARECEU?</t>
  </si>
  <si>
    <t>FILA DE ESPERA</t>
  </si>
  <si>
    <t>US DE MAMAS E AXILAS</t>
  </si>
  <si>
    <t>CORE BIOPSY</t>
  </si>
  <si>
    <t>SUS</t>
  </si>
  <si>
    <t>AMOR SAÚDE</t>
  </si>
  <si>
    <t>Dra. Ilca</t>
  </si>
  <si>
    <t>US TRANSVAGINAL</t>
  </si>
  <si>
    <t>US OBSTÉTRICO</t>
  </si>
  <si>
    <t>US BOLSA ESCROTAL</t>
  </si>
  <si>
    <t>US ABD TOTAL/SUPERIOR</t>
  </si>
  <si>
    <t>US PÉLVICO</t>
  </si>
  <si>
    <t>US MORFOLÓGICO</t>
  </si>
  <si>
    <t>US TÓRAX</t>
  </si>
  <si>
    <t>US TIREÓIDE</t>
  </si>
  <si>
    <t>US VIAS URINÁRIAS/ RENAIS</t>
  </si>
  <si>
    <t>VALOR PARTICULAR</t>
  </si>
  <si>
    <t>VALOR CONVÊNIO</t>
  </si>
  <si>
    <t>US CERVICAL</t>
  </si>
  <si>
    <t>US ABD INFERIOR</t>
  </si>
  <si>
    <t>US TRANSVAGINAL NUCAL</t>
  </si>
  <si>
    <t>US PARTES MOLES</t>
  </si>
  <si>
    <t>US PRÓSTATA</t>
  </si>
  <si>
    <t>US FONTANELA</t>
  </si>
  <si>
    <t>US INGUINAL (CADA LADO)</t>
  </si>
  <si>
    <t>PAAF DE MAMAS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</si>
</sst>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(&quot;##&quot;)&quot;\ #####\-####"/>
    <numFmt numFmtId="165" formatCode="_-[$R$-416]\ * #,##0.00_-;\-[$R$-416]\ * #,##0.00_-;_-[$R$-416]\ * &quot;-&quot;??_-;_-@_-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color rgb="FF676A6C"/>
      <name val="Segoe UI"/>
      <family val="2"/>
    </font>
    <font>
      <sz val="13"/>
      <color rgb="FF000000"/>
      <name val="Open Sans"/>
      <family val="2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1"/>
      <color rgb="FF6F7380"/>
      <name val="Poppins"/>
    </font>
    <font>
      <sz val="11"/>
      <color rgb="FF444444"/>
      <name val="Calibri"/>
      <family val="2"/>
      <charset val="1"/>
    </font>
    <font>
      <sz val="11"/>
      <color rgb="FF0A0F20"/>
      <name val="Poppins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Poppins"/>
      <family val="2"/>
      <charset val="1"/>
    </font>
    <font>
      <sz val="11"/>
      <color rgb="FF000000"/>
      <name val="Calibri"/>
      <charset val="1"/>
    </font>
    <font>
      <sz val="11"/>
      <color rgb="FF676A6C"/>
      <name val="Segoe UI"/>
      <charset val="1"/>
    </font>
    <font>
      <sz val="11"/>
      <color rgb="FF000000"/>
      <name val="Poppins"/>
    </font>
    <font>
      <sz val="11"/>
      <color rgb="FFFFFFFF"/>
      <name val="Poppins"/>
    </font>
    <font>
      <sz val="11"/>
      <color rgb="FF444444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9" fillId="2" borderId="0" xfId="0" applyFont="1" applyFill="1"/>
    <xf numFmtId="0" fontId="10" fillId="2" borderId="0" xfId="0" applyFont="1" applyFill="1"/>
    <xf numFmtId="14" fontId="10" fillId="2" borderId="0" xfId="0" applyNumberFormat="1" applyFont="1" applyFill="1"/>
    <xf numFmtId="0" fontId="0" fillId="7" borderId="5" xfId="0" applyFill="1" applyBorder="1"/>
    <xf numFmtId="164" fontId="11" fillId="0" borderId="0" xfId="0" applyNumberFormat="1" applyFont="1" applyProtection="1">
      <protection locked="0"/>
    </xf>
    <xf numFmtId="164" fontId="12" fillId="0" borderId="0" xfId="0" applyNumberFormat="1" applyFont="1" applyProtection="1">
      <protection locked="0"/>
    </xf>
    <xf numFmtId="164" fontId="13" fillId="0" borderId="0" xfId="0" applyNumberFormat="1" applyFont="1" applyProtection="1">
      <protection locked="0"/>
    </xf>
    <xf numFmtId="14" fontId="0" fillId="0" borderId="0" xfId="0" applyNumberFormat="1" applyProtection="1">
      <protection locked="0"/>
    </xf>
    <xf numFmtId="0" fontId="11" fillId="0" borderId="0" xfId="0" applyFont="1" applyProtection="1">
      <protection locked="0"/>
    </xf>
    <xf numFmtId="0" fontId="14" fillId="0" borderId="0" xfId="0" applyFont="1"/>
    <xf numFmtId="0" fontId="0" fillId="0" borderId="2" xfId="0" applyBorder="1"/>
    <xf numFmtId="0" fontId="15" fillId="0" borderId="0" xfId="0" applyFont="1"/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0" xfId="0" applyFont="1" applyProtection="1">
      <protection locked="0"/>
    </xf>
    <xf numFmtId="164" fontId="18" fillId="0" borderId="0" xfId="0" applyNumberFormat="1" applyFont="1" applyProtection="1">
      <protection locked="0"/>
    </xf>
    <xf numFmtId="164" fontId="19" fillId="0" borderId="0" xfId="0" applyNumberFormat="1" applyFont="1" applyProtection="1">
      <protection locked="0"/>
    </xf>
    <xf numFmtId="164" fontId="0" fillId="0" borderId="0" xfId="0" applyNumberFormat="1" applyAlignment="1" applyProtection="1">
      <alignment wrapText="1"/>
      <protection locked="0"/>
    </xf>
    <xf numFmtId="0" fontId="20" fillId="0" borderId="0" xfId="0" applyFont="1" applyProtection="1">
      <protection locked="0"/>
    </xf>
    <xf numFmtId="165" fontId="20" fillId="0" borderId="0" xfId="0" applyNumberFormat="1" applyFont="1"/>
    <xf numFmtId="0" fontId="20" fillId="0" borderId="0" xfId="0" applyFont="1"/>
    <xf numFmtId="164" fontId="20" fillId="0" borderId="0" xfId="0" applyNumberFormat="1" applyFont="1" applyProtection="1">
      <protection locked="0"/>
    </xf>
    <xf numFmtId="20" fontId="0" fillId="0" borderId="4" xfId="0" applyNumberFormat="1" applyBorder="1" applyAlignment="1">
      <alignment vertical="center"/>
    </xf>
    <xf numFmtId="0" fontId="21" fillId="0" borderId="0" xfId="1"/>
    <xf numFmtId="0" fontId="21" fillId="0" borderId="2" xfId="1" applyBorder="1"/>
    <xf numFmtId="0" fontId="21" fillId="7" borderId="2" xfId="1" applyFill="1" applyBorder="1"/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4" fontId="23" fillId="0" borderId="0" xfId="0" applyNumberFormat="1" applyFont="1" applyProtection="1">
      <protection locked="0"/>
    </xf>
    <xf numFmtId="164" fontId="24" fillId="0" borderId="0" xfId="0" applyNumberFormat="1" applyFont="1" applyProtection="1">
      <protection locked="0"/>
    </xf>
    <xf numFmtId="164" fontId="26" fillId="0" borderId="0" xfId="0" applyNumberFormat="1" applyFont="1" applyProtection="1">
      <protection locked="0"/>
    </xf>
    <xf numFmtId="0" fontId="25" fillId="0" borderId="0" xfId="0" applyFont="1" applyProtection="1">
      <protection locked="0"/>
    </xf>
    <xf numFmtId="0" fontId="27" fillId="0" borderId="0" xfId="0" applyFont="1" applyProtection="1">
      <protection locked="0"/>
    </xf>
  </cellXfs>
  <cellStyles count="2">
    <cellStyle name="Hiperlink" xfId="1" builtinId="8"/>
    <cellStyle name="Normal" xfId="0" builtinId="0"/>
  </cellStyles>
  <dxfs count="74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numFmt numFmtId="164" formatCode="&quot;(&quot;##&quot;)&quot;\ #####\-####"/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72D3243-092B-9F21-5D07-2BC2FDC6998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9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9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9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9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9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DE8C1E1-F307-46F4-8581-19E2C67739F1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9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9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9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id="39" name="Tabela8J14383940" displayName="Tabela8J14383940" ref="C5:M47" totalsRowCount="1" headerRowDxfId="703" totalsRowDxfId="702">
  <autoFilter ref="C5:M46"/>
  <tableColumns count="11">
    <tableColumn id="1" name="NOME" totalsRowFunction="count" dataDxfId="701"/>
    <tableColumn id="2" name="IDADE" dataDxfId="700"/>
    <tableColumn id="3" name="EXAME" dataDxfId="699"/>
    <tableColumn id="4" name="CONVÊNIO" dataDxfId="698"/>
    <tableColumn id="10" name="GUIA CONVÊNIO" dataDxfId="697"/>
    <tableColumn id="9" name="VALOR" dataDxfId="696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calculatedColumnFormula>
    </tableColumn>
    <tableColumn id="5" name="MÉDICA" dataDxfId="695">
      <calculatedColumnFormula>IF(Tabela8J14383940[[#This Row],[EXAME]]&lt;&gt;"","Dra. Joizeanne","")</calculatedColumnFormula>
    </tableColumn>
    <tableColumn id="6" name="TELEFONE" dataDxfId="694"/>
    <tableColumn id="7" name="CONFIRMAÇÃO" dataDxfId="693"/>
    <tableColumn id="16" name="COMPARECEU?" dataDxfId="692"/>
    <tableColumn id="8" name="FILA DE ESPERA" dataDxfId="69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Tabela8J567891011121314151617" displayName="Tabela8J567891011121314151617" ref="C5:M47" totalsRowCount="1" headerRowDxfId="581" totalsRowDxfId="580">
  <autoFilter ref="C5:M46"/>
  <tableColumns count="11">
    <tableColumn id="1" name="NOME" totalsRowFunction="count" dataDxfId="579"/>
    <tableColumn id="2" name="IDADE" dataDxfId="578"/>
    <tableColumn id="3" name="EXAME" dataDxfId="577"/>
    <tableColumn id="4" name="CONVÊNIO" dataDxfId="576"/>
    <tableColumn id="10" name="GUIA CONVÊNIO" dataDxfId="575"/>
    <tableColumn id="9" name="VALOR" dataDxfId="574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calculatedColumnFormula>
    </tableColumn>
    <tableColumn id="5" name="MÉDICA" dataDxfId="573">
      <calculatedColumnFormula>IF(Tabela8J567891011121314151617[[#This Row],[EXAME]]&lt;&gt;"","Dra. Joizeanne","")</calculatedColumnFormula>
    </tableColumn>
    <tableColumn id="6" name="TELEFONE" dataDxfId="572"/>
    <tableColumn id="7" name="CONFIRMAÇÃO" dataDxfId="571"/>
    <tableColumn id="11" name="COMPARECEU?" dataDxfId="570"/>
    <tableColumn id="8" name="FILA DE ESPERA" dataDxfId="56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8" name="Tabela8J5678910111213141516171819" displayName="Tabela8J5678910111213141516171819" ref="C5:M47" totalsRowCount="1" headerRowDxfId="566" totalsRowDxfId="565">
  <autoFilter ref="C5:M46"/>
  <tableColumns count="11">
    <tableColumn id="1" name="NOME" totalsRowFunction="count" dataDxfId="564"/>
    <tableColumn id="2" name="IDADE" dataDxfId="563"/>
    <tableColumn id="3" name="EXAME" dataDxfId="562"/>
    <tableColumn id="4" name="CONVÊNIO" dataDxfId="561"/>
    <tableColumn id="10" name="GUIA CONVÊNIO" dataDxfId="560"/>
    <tableColumn id="9" name="VALOR" dataDxfId="559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calculatedColumnFormula>
    </tableColumn>
    <tableColumn id="5" name="MÉDICA" dataDxfId="558">
      <calculatedColumnFormula>IF(Tabela8J5678910111213141516171819[[#This Row],[EXAME]]&lt;&gt;"","Dra. Joizeanne","")</calculatedColumnFormula>
    </tableColumn>
    <tableColumn id="6" name="TELEFONE" dataDxfId="557"/>
    <tableColumn id="7" name="CONFIRMAÇÃO" dataDxfId="556"/>
    <tableColumn id="11" name="COMPARECEU?" dataDxfId="555"/>
    <tableColumn id="8" name="FILA DE ESPERA" dataDxfId="5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ela8J56" displayName="Tabela8J56" ref="C5:M47" totalsRowCount="1" headerRowDxfId="551" totalsRowDxfId="550">
  <autoFilter ref="C5:M46"/>
  <tableColumns count="11">
    <tableColumn id="1" name="NOME" totalsRowFunction="count" dataDxfId="549"/>
    <tableColumn id="2" name="IDADE" dataDxfId="548"/>
    <tableColumn id="3" name="EXAME" dataDxfId="547"/>
    <tableColumn id="4" name="CONVÊNIO" dataDxfId="546"/>
    <tableColumn id="10" name="GUIA CONVÊNIO" dataDxfId="545"/>
    <tableColumn id="9" name="VALOR" dataDxfId="544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calculatedColumnFormula>
    </tableColumn>
    <tableColumn id="5" name="MÉDICA" dataDxfId="543">
      <calculatedColumnFormula>IF(Tabela8J56[[#This Row],[EXAME]]&lt;&gt;"","Dra. Joizeanne","")</calculatedColumnFormula>
    </tableColumn>
    <tableColumn id="6" name="TELEFONE" dataDxfId="542"/>
    <tableColumn id="7" name="CONFIRMAÇÃO" dataDxfId="541"/>
    <tableColumn id="11" name="COMPARECEU?" dataDxfId="540"/>
    <tableColumn id="8" name="FILA DE ESPERA" dataDxfId="5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ela8J56789101112131415161718" displayName="Tabela8J56789101112131415161718" ref="C5:M47" totalsRowCount="1" headerRowDxfId="536" totalsRowDxfId="535">
  <autoFilter ref="C5:M46"/>
  <tableColumns count="11">
    <tableColumn id="1" name="NOME" totalsRowFunction="count" dataDxfId="534"/>
    <tableColumn id="2" name="IDADE" dataDxfId="533"/>
    <tableColumn id="3" name="EXAME" dataDxfId="532"/>
    <tableColumn id="4" name="CONVÊNIO" dataDxfId="531"/>
    <tableColumn id="10" name="GUIA CONVÊNIO" dataDxfId="530"/>
    <tableColumn id="9" name="VALOR" dataDxfId="529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calculatedColumnFormula>
    </tableColumn>
    <tableColumn id="5" name="MÉDICA" dataDxfId="528">
      <calculatedColumnFormula>IF(Tabela8J56789101112131415161718[[#This Row],[EXAME]]&lt;&gt;"","Dra. Joizeanne","")</calculatedColumnFormula>
    </tableColumn>
    <tableColumn id="6" name="TELEFONE" dataDxfId="527"/>
    <tableColumn id="7" name="CONFIRMAÇÃO" dataDxfId="526"/>
    <tableColumn id="11" name="COMPARECEU?" dataDxfId="525"/>
    <tableColumn id="8" name="FILA DE ESPERA" dataDxfId="5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9" name="Tabela8J567891011121314151617181920" displayName="Tabela8J567891011121314151617181920" ref="C5:M47" totalsRowCount="1" headerRowDxfId="521" totalsRowDxfId="520">
  <autoFilter ref="C5:M46"/>
  <tableColumns count="11">
    <tableColumn id="1" name="NOME" totalsRowFunction="count" dataDxfId="519"/>
    <tableColumn id="2" name="IDADE" dataDxfId="518"/>
    <tableColumn id="3" name="EXAME" dataDxfId="517"/>
    <tableColumn id="4" name="CONVÊNIO" dataDxfId="516"/>
    <tableColumn id="10" name="GUIA CONVÊNIO" dataDxfId="515"/>
    <tableColumn id="9" name="VALOR" dataDxfId="514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calculatedColumnFormula>
    </tableColumn>
    <tableColumn id="5" name="MÉDICA" dataDxfId="513">
      <calculatedColumnFormula>IF(Tabela8J567891011121314151617181920[[#This Row],[EXAME]]&lt;&gt;"","Dra. Joizeanne","")</calculatedColumnFormula>
    </tableColumn>
    <tableColumn id="6" name="TELEFONE" dataDxfId="512"/>
    <tableColumn id="7" name="CONFIRMAÇÃO" dataDxfId="511"/>
    <tableColumn id="11" name="COMPARECEU?" dataDxfId="510"/>
    <tableColumn id="8" name="FILA DE ESPERA" dataDxfId="5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5" name="Tabela8J567891011121314151617181936" displayName="Tabela8J567891011121314151617181936" ref="C5:M47" totalsRowCount="1" headerRowDxfId="506" totalsRowDxfId="505">
  <autoFilter ref="C5:M46"/>
  <tableColumns count="11">
    <tableColumn id="1" name="NOME" totalsRowFunction="count" dataDxfId="504"/>
    <tableColumn id="2" name="IDADE" dataDxfId="503"/>
    <tableColumn id="3" name="EXAME" dataDxfId="502"/>
    <tableColumn id="4" name="CONVÊNIO" dataDxfId="501"/>
    <tableColumn id="10" name="GUIA CONVÊNIO" dataDxfId="500"/>
    <tableColumn id="9" name="VALOR" dataDxfId="499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calculatedColumnFormula>
    </tableColumn>
    <tableColumn id="5" name="MÉDICA" dataDxfId="498"/>
    <tableColumn id="6" name="TELEFONE" dataDxfId="497"/>
    <tableColumn id="7" name="CONFIRMAÇÃO" dataDxfId="496"/>
    <tableColumn id="11" name="COMPARECEU?" dataDxfId="495"/>
    <tableColumn id="8" name="FILA DE ESPERA" dataDxfId="49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ela8J5678910" displayName="Tabela8J5678910" ref="C5:M47" totalsRowCount="1" headerRowDxfId="476" dataDxfId="475" totalsRowDxfId="474">
  <autoFilter ref="C5:M46"/>
  <tableColumns count="11">
    <tableColumn id="1" name="NOME" totalsRowFunction="count" dataDxfId="473"/>
    <tableColumn id="2" name="IDADE" dataDxfId="472"/>
    <tableColumn id="3" name="EXAME" dataDxfId="471"/>
    <tableColumn id="4" name="CONVÊNIO" dataDxfId="470"/>
    <tableColumn id="10" name="GUIA CONVÊNIO" dataDxfId="469"/>
    <tableColumn id="9" name="VALOR" dataDxfId="468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calculatedColumnFormula>
    </tableColumn>
    <tableColumn id="5" name="MÉDICA" dataDxfId="467"/>
    <tableColumn id="6" name="TELEFONE" dataDxfId="466"/>
    <tableColumn id="7" name="CONFIRMAÇÃO" dataDxfId="465"/>
    <tableColumn id="11" name="COMPARECEU?" dataDxfId="464"/>
    <tableColumn id="8" name="FILA DE ESPERA" dataDxfId="4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7" name="Tabela8J5678" displayName="Tabela8J5678" ref="C5:M47" totalsRowCount="1" headerRowDxfId="491" totalsRowDxfId="490">
  <autoFilter ref="C5:M46"/>
  <tableColumns count="11">
    <tableColumn id="1" name="NOME" totalsRowFunction="count" dataDxfId="489"/>
    <tableColumn id="2" name="IDADE" dataDxfId="488"/>
    <tableColumn id="3" name="EXAME" dataDxfId="487"/>
    <tableColumn id="4" name="CONVÊNIO" dataDxfId="486"/>
    <tableColumn id="10" name="GUIA CONVÊNIO" dataDxfId="485"/>
    <tableColumn id="9" name="VALOR" dataDxfId="484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calculatedColumnFormula>
    </tableColumn>
    <tableColumn id="5" name="MÉDICA" dataDxfId="483">
      <calculatedColumnFormula>IF(Tabela8J5678[[#This Row],[EXAME]]&lt;&gt;"","Dra. Joizeanne","")</calculatedColumnFormula>
    </tableColumn>
    <tableColumn id="6" name="TELEFONE" dataDxfId="482"/>
    <tableColumn id="7" name="CONFIRMAÇÃO" dataDxfId="481"/>
    <tableColumn id="11" name="COMPARECEU?" dataDxfId="480"/>
    <tableColumn id="8" name="FILA DE ESPERA" dataDxfId="47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8" name="Tabela8J56789" displayName="Tabela8J56789" ref="C5:M47" totalsRowCount="1" headerRowDxfId="460" totalsRowDxfId="459">
  <autoFilter ref="C5:M46"/>
  <tableColumns count="11">
    <tableColumn id="1" name="NOME" totalsRowFunction="count" dataDxfId="458"/>
    <tableColumn id="2" name="IDADE" dataDxfId="457"/>
    <tableColumn id="3" name="EXAME" dataDxfId="456"/>
    <tableColumn id="4" name="CONVÊNIO" dataDxfId="455"/>
    <tableColumn id="10" name="GUIA CONVÊNIO" dataDxfId="454"/>
    <tableColumn id="9" name="VALOR" dataDxfId="453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calculatedColumnFormula>
    </tableColumn>
    <tableColumn id="5" name="MÉDICA" dataDxfId="452">
      <calculatedColumnFormula>IF(Tabela8J56789[[#This Row],[EXAME]]&lt;&gt;"","Dra. Joizeanne","")</calculatedColumnFormula>
    </tableColumn>
    <tableColumn id="6" name="TELEFONE" dataDxfId="451"/>
    <tableColumn id="7" name="CONFIRMAÇÃO" dataDxfId="450"/>
    <tableColumn id="11" name="COMPARECEU?" dataDxfId="449"/>
    <tableColumn id="8" name="FILA DE ESPERA" dataDxfId="44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Tabela8J567891011" displayName="Tabela8J567891011" ref="C5:M47" totalsRowCount="1" headerRowDxfId="445" totalsRowDxfId="444">
  <autoFilter ref="C5:M46"/>
  <tableColumns count="11">
    <tableColumn id="1" name="NOME" totalsRowFunction="count" dataDxfId="443"/>
    <tableColumn id="2" name="IDADE" dataDxfId="442"/>
    <tableColumn id="3" name="EXAME" dataDxfId="441"/>
    <tableColumn id="4" name="CONVÊNIO" dataDxfId="440"/>
    <tableColumn id="10" name="GUIA CONVÊNIO" dataDxfId="439"/>
    <tableColumn id="9" name="VALOR" dataDxfId="438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calculatedColumnFormula>
    </tableColumn>
    <tableColumn id="5" name="MÉDICA" dataDxfId="437">
      <calculatedColumnFormula>IF(Tabela8J567891011[[#This Row],[EXAME]]&lt;&gt;"","Dra. Joizeanne","")</calculatedColumnFormula>
    </tableColumn>
    <tableColumn id="6" name="TELEFONE" dataDxfId="436"/>
    <tableColumn id="7" name="CONFIRMAÇÃO" dataDxfId="435"/>
    <tableColumn id="11" name="COMPARECEU?" dataDxfId="434"/>
    <tableColumn id="8" name="FILA DE ESPERA" dataDxfId="4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7" name="Tabela8J1438" displayName="Tabela8J1438" ref="C5:M47" totalsRowCount="1" headerRowDxfId="688" totalsRowDxfId="687">
  <autoFilter ref="C5:M46"/>
  <tableColumns count="11">
    <tableColumn id="1" name="NOME" totalsRowFunction="count" dataDxfId="686"/>
    <tableColumn id="2" name="IDADE" dataDxfId="685"/>
    <tableColumn id="3" name="EXAME" dataDxfId="684"/>
    <tableColumn id="4" name="CONVÊNIO" dataDxfId="683"/>
    <tableColumn id="10" name="GUIA CONVÊNIO" dataDxfId="682"/>
    <tableColumn id="9" name="VALOR" dataDxfId="681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calculatedColumnFormula>
    </tableColumn>
    <tableColumn id="5" name="MÉDICA" dataDxfId="680">
      <calculatedColumnFormula>IF(Tabela8J1438[[#This Row],[EXAME]]&lt;&gt;"","Dra. Joizeanne","")</calculatedColumnFormula>
    </tableColumn>
    <tableColumn id="6" name="TELEFONE" dataDxfId="679"/>
    <tableColumn id="7" name="CONFIRMAÇÃO" dataDxfId="678"/>
    <tableColumn id="16" name="COMPARECEU?" dataDxfId="677"/>
    <tableColumn id="8" name="FILA DE ESPERA" dataDxfId="67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name="Tabela8J56789101112" displayName="Tabela8J56789101112" ref="C5:M47" totalsRowCount="1" headerRowDxfId="415" totalsRowDxfId="414">
  <autoFilter ref="C5:M46"/>
  <tableColumns count="11">
    <tableColumn id="1" name="NOME" totalsRowFunction="count" dataDxfId="413"/>
    <tableColumn id="2" name="IDADE" dataDxfId="412"/>
    <tableColumn id="3" name="EXAME" dataDxfId="411"/>
    <tableColumn id="4" name="CONVÊNIO" dataDxfId="410"/>
    <tableColumn id="10" name="GUIA CONVÊNIO" dataDxfId="409"/>
    <tableColumn id="9" name="VALOR" dataDxfId="408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calculatedColumnFormula>
    </tableColumn>
    <tableColumn id="5" name="MÉDICA" dataDxfId="407">
      <calculatedColumnFormula>IF(Tabela8J56789101112[[#This Row],[EXAME]]&lt;&gt;"","Dra. Joizeanne","")</calculatedColumnFormula>
    </tableColumn>
    <tableColumn id="6" name="TELEFONE" dataDxfId="406"/>
    <tableColumn id="7" name="CONFIRMAÇÃO" dataDxfId="405"/>
    <tableColumn id="11" name="COMPARECEU?" dataDxfId="404"/>
    <tableColumn id="8" name="FILA DE ESPERA" dataDxfId="40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" name="Tabela8J567891011122" displayName="Tabela8J567891011122" ref="C5:M47" totalsRowCount="1" headerRowDxfId="99" totalsRowDxfId="98">
  <autoFilter ref="C5:M46"/>
  <tableColumns count="11">
    <tableColumn id="1" name="NOME" totalsRowFunction="count" dataDxfId="97"/>
    <tableColumn id="2" name="IDADE" dataDxfId="96"/>
    <tableColumn id="3" name="EXAME" dataDxfId="95"/>
    <tableColumn id="4" name="CONVÊNIO" dataDxfId="94"/>
    <tableColumn id="10" name="GUIA CONVÊNIO" dataDxfId="93"/>
    <tableColumn id="9" name="VALOR" dataDxfId="92">
      <calculatedColumnFormula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calculatedColumnFormula>
    </tableColumn>
    <tableColumn id="5" name="MÉDICA" dataDxfId="91">
      <calculatedColumnFormula>IF(Tabela8J567891011122[[#This Row],[EXAME]]&lt;&gt;"","Dra. Joizeanne","")</calculatedColumnFormula>
    </tableColumn>
    <tableColumn id="6" name="TELEFONE" dataDxfId="90"/>
    <tableColumn id="7" name="CONFIRMAÇÃO" dataDxfId="89"/>
    <tableColumn id="11" name="COMPARECEU?" dataDxfId="88"/>
    <tableColumn id="8" name="FILA DE ESPERA" dataDxfId="8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" name="Tabela8J5678910111223" displayName="Tabela8J5678910111223" ref="C5:M47" totalsRowCount="1" headerRowDxfId="84" totalsRowDxfId="83">
  <autoFilter ref="C5:M46"/>
  <tableColumns count="11">
    <tableColumn id="1" name="NOME" totalsRowFunction="count" dataDxfId="82"/>
    <tableColumn id="2" name="IDADE" dataDxfId="81"/>
    <tableColumn id="3" name="EXAME" dataDxfId="80"/>
    <tableColumn id="4" name="CONVÊNIO" dataDxfId="79"/>
    <tableColumn id="10" name="GUIA CONVÊNIO" dataDxfId="78"/>
    <tableColumn id="9" name="VALOR" dataDxfId="77">
      <calculatedColumnFormula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calculatedColumnFormula>
    </tableColumn>
    <tableColumn id="5" name="MÉDICA" dataDxfId="76">
      <calculatedColumnFormula>IF(Tabela8J5678910111223[[#This Row],[EXAME]]&lt;&gt;"","Dra. Joizeanne","")</calculatedColumnFormula>
    </tableColumn>
    <tableColumn id="6" name="TELEFONE" dataDxfId="75"/>
    <tableColumn id="7" name="CONFIRMAÇÃO" dataDxfId="74"/>
    <tableColumn id="11" name="COMPARECEU?" dataDxfId="73"/>
    <tableColumn id="8" name="FILA DE ESPERA" dataDxfId="7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46" name="Tabela8I44454647" displayName="Tabela8I44454647" ref="C5:M47" totalsRowCount="1" headerRowDxfId="400" totalsRowDxfId="399">
  <autoFilter ref="C5:M46"/>
  <tableColumns count="11">
    <tableColumn id="1" name="NOME" totalsRowFunction="count" dataDxfId="398"/>
    <tableColumn id="2" name="IDADE" dataDxfId="397"/>
    <tableColumn id="3" name="EXAME" dataDxfId="396"/>
    <tableColumn id="4" name="CONVÊNIO" dataDxfId="395"/>
    <tableColumn id="10" name="GUIA CONVÊNIO" dataDxfId="394"/>
    <tableColumn id="9" name="VALOR" dataDxfId="393">
      <calculatedColumnFormula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calculatedColumnFormula>
    </tableColumn>
    <tableColumn id="5" name="MÉDICA" dataDxfId="392">
      <calculatedColumnFormula>IF(Tabela8I44454647[[#This Row],[EXAME]]&lt;&gt;"","Dra. Ilca","")</calculatedColumnFormula>
    </tableColumn>
    <tableColumn id="6" name="TELEFONE" dataDxfId="391"/>
    <tableColumn id="7" name="CONFIRMAÇÃO" dataDxfId="390"/>
    <tableColumn id="11" name="COMPARECEU?" dataDxfId="389"/>
    <tableColumn id="8" name="FILA DE ESPERA" dataDxfId="38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44" name="Tabela8I4445" displayName="Tabela8I4445" ref="C5:M47" totalsRowCount="1" headerRowDxfId="430" totalsRowDxfId="429">
  <autoFilter ref="C5:M46"/>
  <tableColumns count="11">
    <tableColumn id="1" name="NOME" totalsRowFunction="count" dataDxfId="428"/>
    <tableColumn id="2" name="IDADE" dataDxfId="427"/>
    <tableColumn id="3" name="EXAME" dataDxfId="426"/>
    <tableColumn id="4" name="CONVÊNIO" dataDxfId="425"/>
    <tableColumn id="10" name="GUIA CONVÊNIO" dataDxfId="424"/>
    <tableColumn id="9" name="VALOR" dataDxfId="423">
      <calculatedColumnFormula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calculatedColumnFormula>
    </tableColumn>
    <tableColumn id="5" name="MÉDICA" dataDxfId="422">
      <calculatedColumnFormula>IF(Tabela8I4445[[#This Row],[EXAME]]&lt;&gt;"","Dra. Ilca","")</calculatedColumnFormula>
    </tableColumn>
    <tableColumn id="6" name="TELEFONE" dataDxfId="421"/>
    <tableColumn id="7" name="CONFIRMAÇÃO" dataDxfId="420"/>
    <tableColumn id="11" name="COMPARECEU?" dataDxfId="419"/>
    <tableColumn id="8" name="FILA DE ESPERA" dataDxfId="41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45" name="Tabela8I444546" displayName="Tabela8I444546" ref="C5:M47" totalsRowCount="1" headerRowDxfId="385" totalsRowDxfId="384">
  <autoFilter ref="C5:M46"/>
  <tableColumns count="11">
    <tableColumn id="1" name="NOME" dataDxfId="383"/>
    <tableColumn id="2" name="IDADE" dataDxfId="382"/>
    <tableColumn id="3" name="EXAME" dataDxfId="381"/>
    <tableColumn id="4" name="CONVÊNIO" dataDxfId="380"/>
    <tableColumn id="10" name="GUIA CONVÊNIO" dataDxfId="379"/>
    <tableColumn id="9" name="VALOR" dataDxfId="378">
      <calculatedColumnFormula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calculatedColumnFormula>
    </tableColumn>
    <tableColumn id="5" name="MÉDICA" dataDxfId="377">
      <calculatedColumnFormula>IF(Tabela8I444546[[#This Row],[EXAME]]&lt;&gt;"","Dra. Ilca","")</calculatedColumnFormula>
    </tableColumn>
    <tableColumn id="6" name="TELEFONE" dataDxfId="376"/>
    <tableColumn id="7" name="CONFIRMAÇÃO" dataDxfId="375"/>
    <tableColumn id="11" name="COMPARECEU?" dataDxfId="374"/>
    <tableColumn id="8" name="FILA DE ESPERA" dataDxfId="37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7" name="Tabela8I4445464748" displayName="Tabela8I4445464748" ref="C5:M47" totalsRowCount="1" headerRowDxfId="370" totalsRowDxfId="369">
  <autoFilter ref="C5:M46"/>
  <tableColumns count="11">
    <tableColumn id="1" name="NOME" totalsRowFunction="count" dataDxfId="368"/>
    <tableColumn id="2" name="IDADE" dataDxfId="367"/>
    <tableColumn id="3" name="EXAME" dataDxfId="366"/>
    <tableColumn id="4" name="CONVÊNIO" dataDxfId="365"/>
    <tableColumn id="10" name="GUIA CONVÊNIO" dataDxfId="364"/>
    <tableColumn id="9" name="VALOR" dataDxfId="363">
      <calculatedColumnFormula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calculatedColumnFormula>
    </tableColumn>
    <tableColumn id="5" name="MÉDICA" dataDxfId="362">
      <calculatedColumnFormula>IF(Tabela8I4445464748[[#This Row],[EXAME]]&lt;&gt;"","Dra. Ilca","")</calculatedColumnFormula>
    </tableColumn>
    <tableColumn id="6" name="TELEFONE" dataDxfId="361"/>
    <tableColumn id="7" name="CONFIRMAÇÃO" dataDxfId="360"/>
    <tableColumn id="11" name="COMPARECEU?" dataDxfId="359"/>
    <tableColumn id="8" name="FILA DE ESPERA" dataDxfId="35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8" name="Tabela8I444546474849" displayName="Tabela8I444546474849" ref="C5:M47" totalsRowCount="1" headerRowDxfId="355" totalsRowDxfId="354">
  <autoFilter ref="C5:M46"/>
  <tableColumns count="11">
    <tableColumn id="1" name="NOME" totalsRowFunction="count" dataDxfId="353"/>
    <tableColumn id="2" name="IDADE" dataDxfId="352"/>
    <tableColumn id="3" name="EXAME" dataDxfId="351"/>
    <tableColumn id="4" name="CONVÊNIO" dataDxfId="350"/>
    <tableColumn id="10" name="GUIA CONVÊNIO" dataDxfId="349"/>
    <tableColumn id="9" name="VALOR" dataDxfId="348">
      <calculatedColumnFormula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calculatedColumnFormula>
    </tableColumn>
    <tableColumn id="5" name="MÉDICA" dataDxfId="347">
      <calculatedColumnFormula>IF(Tabela8I444546474849[[#This Row],[EXAME]]&lt;&gt;"","Dra. Ilca","")</calculatedColumnFormula>
    </tableColumn>
    <tableColumn id="6" name="TELEFONE" dataDxfId="346"/>
    <tableColumn id="7" name="CONFIRMAÇÃO" dataDxfId="345"/>
    <tableColumn id="11" name="COMPARECEU?" dataDxfId="344"/>
    <tableColumn id="8" name="FILA DE ESPERA" dataDxfId="34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2" name="Tabela8I212223" displayName="Tabela8I212223" ref="C5:M47" totalsRowCount="1" headerRowDxfId="340" totalsRowDxfId="339">
  <autoFilter ref="C5:M46"/>
  <tableColumns count="11">
    <tableColumn id="1" name="NOME" totalsRowFunction="count" dataDxfId="338"/>
    <tableColumn id="2" name="IDADE" dataDxfId="337"/>
    <tableColumn id="3" name="EXAME" dataDxfId="336"/>
    <tableColumn id="4" name="CONVÊNIO" dataDxfId="335"/>
    <tableColumn id="10" name="GUIA CONVÊNIO" dataDxfId="334"/>
    <tableColumn id="9" name="VALOR" dataDxfId="333">
      <calculatedColumnFormula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calculatedColumnFormula>
    </tableColumn>
    <tableColumn id="5" name="MÉDICA" dataDxfId="332">
      <calculatedColumnFormula>IF(Tabela8I212223[[#This Row],[EXAME]]&lt;&gt;"","Dra. Ilca","")</calculatedColumnFormula>
    </tableColumn>
    <tableColumn id="6" name="TELEFONE" dataDxfId="331"/>
    <tableColumn id="7" name="CONFIRMAÇÃO" dataDxfId="330"/>
    <tableColumn id="11" name="COMPARECEU?" dataDxfId="329"/>
    <tableColumn id="8" name="FILA DE ESPERA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0" name="Tabela8I21" displayName="Tabela8I21" ref="C5:M47" totalsRowCount="1" headerRowDxfId="325" totalsRowDxfId="324">
  <autoFilter ref="C5:M46"/>
  <tableColumns count="11">
    <tableColumn id="1" name="NOME" totalsRowFunction="count" dataDxfId="323"/>
    <tableColumn id="2" name="IDADE" dataDxfId="322"/>
    <tableColumn id="3" name="EXAME" dataDxfId="321"/>
    <tableColumn id="4" name="CONVÊNIO" dataDxfId="320"/>
    <tableColumn id="10" name="GUIA CONVÊNIO" dataDxfId="319"/>
    <tableColumn id="9" name="VALOR" dataDxfId="318">
      <calculatedColumnFormula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calculatedColumnFormula>
    </tableColumn>
    <tableColumn id="5" name="MÉDICA" dataDxfId="317">
      <calculatedColumnFormula>IF(Tabela8I21[[#This Row],[EXAME]]&lt;&gt;"","Dra. Ilca","")</calculatedColumnFormula>
    </tableColumn>
    <tableColumn id="6" name="TELEFONE" dataDxfId="316"/>
    <tableColumn id="7" name="CONFIRMAÇÃO" dataDxfId="315"/>
    <tableColumn id="11" name="COMPARECEU?" dataDxfId="314"/>
    <tableColumn id="8" name="FILA DE ESPERA" dataDxfId="3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8" name="Tabela8J143839" displayName="Tabela8J143839" ref="C5:M47" totalsRowCount="1" headerRowDxfId="673" totalsRowDxfId="672">
  <autoFilter ref="C5:M46"/>
  <tableColumns count="11">
    <tableColumn id="1" name="NOME" totalsRowFunction="count" dataDxfId="671"/>
    <tableColumn id="2" name="IDADE" dataDxfId="670"/>
    <tableColumn id="3" name="EXAME" dataDxfId="669"/>
    <tableColumn id="4" name="CONVÊNIO" dataDxfId="668"/>
    <tableColumn id="10" name="GUIA CONVÊNIO" dataDxfId="667"/>
    <tableColumn id="9" name="VALOR" dataDxfId="666">
      <calculatedColumnFormula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calculatedColumnFormula>
    </tableColumn>
    <tableColumn id="5" name="MÉDICA" dataDxfId="665">
      <calculatedColumnFormula>IF(Tabela8J143839[[#This Row],[EXAME]]&lt;&gt;"","Dra. Joizeanne","")</calculatedColumnFormula>
    </tableColumn>
    <tableColumn id="6" name="TELEFONE" dataDxfId="664"/>
    <tableColumn id="7" name="CONFIRMAÇÃO" dataDxfId="663"/>
    <tableColumn id="16" name="COMPARECEU?" dataDxfId="662"/>
    <tableColumn id="8" name="FILA DE ESPERA" dataDxfId="66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name="Tabela8I2122" displayName="Tabela8I2122" ref="C5:M47" totalsRowCount="1" headerRowDxfId="310" totalsRowDxfId="309">
  <autoFilter ref="C5:M46"/>
  <tableColumns count="11">
    <tableColumn id="1" name="NOME" totalsRowFunction="count" dataDxfId="308"/>
    <tableColumn id="2" name="IDADE" dataDxfId="307"/>
    <tableColumn id="3" name="EXAME" dataDxfId="306"/>
    <tableColumn id="4" name="CONVÊNIO" dataDxfId="305"/>
    <tableColumn id="10" name="GUIA CONVÊNIO" dataDxfId="304"/>
    <tableColumn id="9" name="VALOR" dataDxfId="303">
      <calculatedColumnFormula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calculatedColumnFormula>
    </tableColumn>
    <tableColumn id="5" name="MÉDICA" dataDxfId="302">
      <calculatedColumnFormula>IF(Tabela8I2122[[#This Row],[EXAME]]&lt;&gt;"","Dra. Ilca","")</calculatedColumnFormula>
    </tableColumn>
    <tableColumn id="6" name="TELEFONE" dataDxfId="301"/>
    <tableColumn id="7" name="CONFIRMAÇÃO" dataDxfId="300"/>
    <tableColumn id="11" name="COMPARECEU?" dataDxfId="299"/>
    <tableColumn id="8" name="FILA DE ESPERA" dataDxfId="29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3" name="Tabela8I21222324" displayName="Tabela8I21222324" ref="C5:M47" totalsRowCount="1" headerRowDxfId="295" totalsRowDxfId="294">
  <autoFilter ref="C5:M46"/>
  <tableColumns count="11">
    <tableColumn id="1" name="NOME" totalsRowFunction="count" dataDxfId="293"/>
    <tableColumn id="2" name="IDADE" dataDxfId="292"/>
    <tableColumn id="3" name="EXAME" dataDxfId="291"/>
    <tableColumn id="4" name="CONVÊNIO" dataDxfId="290"/>
    <tableColumn id="10" name="GUIA CONVÊNIO" dataDxfId="289"/>
    <tableColumn id="9" name="VALOR" dataDxfId="288">
      <calculatedColumnFormula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calculatedColumnFormula>
    </tableColumn>
    <tableColumn id="5" name="MÉDICA" dataDxfId="287">
      <calculatedColumnFormula>IF(Tabela8I21222324[[#This Row],[EXAME]]&lt;&gt;"","Dra. Ilca","")</calculatedColumnFormula>
    </tableColumn>
    <tableColumn id="6" name="TELEFONE" dataDxfId="286"/>
    <tableColumn id="7" name="CONFIRMAÇÃO" dataDxfId="285"/>
    <tableColumn id="11" name="COMPARECEU?" dataDxfId="284"/>
    <tableColumn id="8" name="FILA DE ESPERA" dataDxfId="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4" name="Tabela8I2122232425" displayName="Tabela8I2122232425" ref="C5:M47" totalsRowCount="1" headerRowDxfId="280" totalsRowDxfId="279">
  <autoFilter ref="C5:M46"/>
  <tableColumns count="11">
    <tableColumn id="1" name="NOME" totalsRowFunction="count" dataDxfId="278"/>
    <tableColumn id="2" name="IDADE" dataDxfId="277"/>
    <tableColumn id="3" name="EXAME" dataDxfId="276"/>
    <tableColumn id="4" name="CONVÊNIO" dataDxfId="275"/>
    <tableColumn id="10" name="GUIA CONVÊNIO" dataDxfId="274"/>
    <tableColumn id="9" name="VALOR" dataDxfId="273">
      <calculatedColumnFormula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calculatedColumnFormula>
    </tableColumn>
    <tableColumn id="5" name="MÉDICA" dataDxfId="272">
      <calculatedColumnFormula>IF(Tabela8I2122232425[[#This Row],[EXAME]]&lt;&gt;"","Dra. Ilca","")</calculatedColumnFormula>
    </tableColumn>
    <tableColumn id="6" name="TELEFONE" dataDxfId="271"/>
    <tableColumn id="7" name="CONFIRMAÇÃO" dataDxfId="270"/>
    <tableColumn id="11" name="COMPARECEU?" dataDxfId="269"/>
    <tableColumn id="8" name="FILA DE ESPERA" dataDxfId="26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7" name="Tabela8I2122232425262728" displayName="Tabela8I2122232425262728" ref="C5:M47" totalsRowCount="1" headerRowDxfId="265" totalsRowDxfId="264">
  <autoFilter ref="C5:M46"/>
  <tableColumns count="11">
    <tableColumn id="1" name="NOME" totalsRowFunction="count" dataDxfId="263"/>
    <tableColumn id="2" name="IDADE" dataDxfId="262"/>
    <tableColumn id="3" name="EXAME" dataDxfId="261"/>
    <tableColumn id="4" name="CONVÊNIO" dataDxfId="260"/>
    <tableColumn id="10" name="GUIA CONVÊNIO" dataDxfId="259"/>
    <tableColumn id="9" name="VALOR" dataDxfId="258">
      <calculatedColumnFormula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calculatedColumnFormula>
    </tableColumn>
    <tableColumn id="5" name="MÉDICA" dataDxfId="257">
      <calculatedColumnFormula>IF(Tabela8I2122232425262728[[#This Row],[EXAME]]&lt;&gt;"","Dra. Ilca","")</calculatedColumnFormula>
    </tableColumn>
    <tableColumn id="6" name="TELEFONE" dataDxfId="256"/>
    <tableColumn id="7" name="CONFIRMAÇÃO" dataDxfId="255"/>
    <tableColumn id="11" name="COMPARECEU?" dataDxfId="254"/>
    <tableColumn id="8" name="FILA DE ESPERA" dataDxfId="25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5" name="Tabela8I212223242526" displayName="Tabela8I212223242526" ref="C5:M47" totalsRowCount="1" headerRowDxfId="250" totalsRowDxfId="249">
  <autoFilter ref="C5:M46"/>
  <tableColumns count="11">
    <tableColumn id="1" name="NOME" totalsRowFunction="count" dataDxfId="248"/>
    <tableColumn id="2" name="IDADE" dataDxfId="247"/>
    <tableColumn id="3" name="EXAME" dataDxfId="246"/>
    <tableColumn id="4" name="CONVÊNIO" dataDxfId="245"/>
    <tableColumn id="10" name="GUIA CONVÊNIO" dataDxfId="244"/>
    <tableColumn id="9" name="VALOR" dataDxfId="243">
      <calculatedColumnFormula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calculatedColumnFormula>
    </tableColumn>
    <tableColumn id="5" name="MÉDICA" dataDxfId="242">
      <calculatedColumnFormula>IF(Tabela8I212223242526[[#This Row],[EXAME]]&lt;&gt;"","Dra. Ilca","")</calculatedColumnFormula>
    </tableColumn>
    <tableColumn id="6" name="TELEFONE" dataDxfId="241"/>
    <tableColumn id="7" name="CONFIRMAÇÃO" dataDxfId="240"/>
    <tableColumn id="11" name="COMPARECEU?" dataDxfId="239"/>
    <tableColumn id="8" name="FILA DE ESPERA" dataDxfId="238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6" name="Tabela8I21222324252627" displayName="Tabela8I21222324252627" ref="C5:M47" totalsRowCount="1" headerRowDxfId="235" totalsRowDxfId="234">
  <autoFilter ref="C5:M46"/>
  <tableColumns count="11">
    <tableColumn id="1" name="NOME" totalsRowFunction="count" dataDxfId="233"/>
    <tableColumn id="2" name="IDADE" dataDxfId="232"/>
    <tableColumn id="3" name="EXAME" dataDxfId="231"/>
    <tableColumn id="4" name="CONVÊNIO" dataDxfId="230"/>
    <tableColumn id="10" name="GUIA CONVÊNIO" dataDxfId="229"/>
    <tableColumn id="9" name="VALOR" dataDxfId="228">
      <calculatedColumnFormula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calculatedColumnFormula>
    </tableColumn>
    <tableColumn id="5" name="MÉDICA" dataDxfId="227">
      <calculatedColumnFormula>IF(Tabela8I21222324252627[[#This Row],[EXAME]]&lt;&gt;"","Dra. Ilca","")</calculatedColumnFormula>
    </tableColumn>
    <tableColumn id="6" name="TELEFONE" dataDxfId="226"/>
    <tableColumn id="7" name="CONFIRMAÇÃO" dataDxfId="225"/>
    <tableColumn id="11" name="COMPARECEU?" dataDxfId="224"/>
    <tableColumn id="8" name="FILA DE ESPERA" dataDxfId="22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8" name="Tabela8I212223242526272829" displayName="Tabela8I212223242526272829" ref="C5:M47" totalsRowCount="1" headerRowDxfId="220" totalsRowDxfId="219">
  <autoFilter ref="C5:M46"/>
  <tableColumns count="11">
    <tableColumn id="1" name="NOME" totalsRowFunction="count" dataDxfId="218"/>
    <tableColumn id="2" name="IDADE" dataDxfId="217"/>
    <tableColumn id="3" name="EXAME" dataDxfId="216"/>
    <tableColumn id="4" name="CONVÊNIO" dataDxfId="215"/>
    <tableColumn id="10" name="GUIA CONVÊNIO" dataDxfId="214"/>
    <tableColumn id="9" name="VALOR" dataDxfId="213">
      <calculatedColumnFormula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calculatedColumnFormula>
    </tableColumn>
    <tableColumn id="5" name="MÉDICA" dataDxfId="212">
      <calculatedColumnFormula>IF(Tabela8I212223242526272829[[#This Row],[EXAME]]&lt;&gt;"","Dra. Ilca","")</calculatedColumnFormula>
    </tableColumn>
    <tableColumn id="6" name="TELEFONE" dataDxfId="211"/>
    <tableColumn id="7" name="CONFIRMAÇÃO" dataDxfId="210"/>
    <tableColumn id="11" name="COMPARECEU?" dataDxfId="209"/>
    <tableColumn id="8" name="FILA DE ESPERA" dataDxfId="20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9" name="Tabela8I21222324252627282930" displayName="Tabela8I21222324252627282930" ref="C5:M47" totalsRowCount="1" headerRowDxfId="205" totalsRowDxfId="204">
  <autoFilter ref="C5:M46"/>
  <tableColumns count="11">
    <tableColumn id="1" name="NOME" totalsRowFunction="count" dataDxfId="203"/>
    <tableColumn id="2" name="IDADE" dataDxfId="202"/>
    <tableColumn id="3" name="EXAME" dataDxfId="201"/>
    <tableColumn id="4" name="CONVÊNIO" dataDxfId="200"/>
    <tableColumn id="10" name="GUIA CONVÊNIO" dataDxfId="199"/>
    <tableColumn id="9" name="VALOR" dataDxfId="198">
      <calculatedColumnFormula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calculatedColumnFormula>
    </tableColumn>
    <tableColumn id="5" name="MÉDICA" dataDxfId="197">
      <calculatedColumnFormula>IF(Tabela8I21222324252627282930[[#This Row],[EXAME]]&lt;&gt;"","Dra. Ilca","")</calculatedColumnFormula>
    </tableColumn>
    <tableColumn id="6" name="TELEFONE" dataDxfId="196"/>
    <tableColumn id="7" name="CONFIRMAÇÃO" dataDxfId="195"/>
    <tableColumn id="11" name="COMPARECEU?" dataDxfId="194"/>
    <tableColumn id="8" name="FILA DE ESPERA" dataDxfId="19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2" name="Tabela8I21222324252627282930313233" displayName="Tabela8I21222324252627282930313233" ref="C5:M47" totalsRowCount="1" headerRowDxfId="190" totalsRowDxfId="189">
  <autoFilter ref="C5:M46"/>
  <tableColumns count="11">
    <tableColumn id="1" name="NOME" totalsRowFunction="count" dataDxfId="188"/>
    <tableColumn id="2" name="IDADE" dataDxfId="187"/>
    <tableColumn id="3" name="EXAME" dataDxfId="186"/>
    <tableColumn id="4" name="CONVÊNIO" dataDxfId="185"/>
    <tableColumn id="10" name="GUIA CONVÊNIO" dataDxfId="184"/>
    <tableColumn id="9" name="VALOR" dataDxfId="183">
      <calculatedColumnFormula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calculatedColumnFormula>
    </tableColumn>
    <tableColumn id="5" name="MÉDICA" dataDxfId="182">
      <calculatedColumnFormula>IF(Tabela8I21222324252627282930313233[[#This Row],[EXAME]]&lt;&gt;"","Dra. Ilca","")</calculatedColumnFormula>
    </tableColumn>
    <tableColumn id="6" name="TELEFONE" dataDxfId="181"/>
    <tableColumn id="7" name="CONFIRMAÇÃO" dataDxfId="180"/>
    <tableColumn id="11" name="COMPARECEU?" dataDxfId="179"/>
    <tableColumn id="8" name="FILA DE ESPERA" dataDxfId="178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0" name="Tabela8I2122232425262728293031" displayName="Tabela8I2122232425262728293031" ref="C5:M47" totalsRowCount="1" headerRowDxfId="175" totalsRowDxfId="174">
  <autoFilter ref="C5:M46"/>
  <tableColumns count="11">
    <tableColumn id="1" name="NOME" totalsRowFunction="count" dataDxfId="173"/>
    <tableColumn id="2" name="IDADE" dataDxfId="172"/>
    <tableColumn id="3" name="EXAME" dataDxfId="171"/>
    <tableColumn id="4" name="CONVÊNIO" dataDxfId="170"/>
    <tableColumn id="10" name="GUIA CONVÊNIO" dataDxfId="169"/>
    <tableColumn id="9" name="VALOR" dataDxfId="168">
      <calculatedColumnFormula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calculatedColumnFormula>
    </tableColumn>
    <tableColumn id="5" name="MÉDICA" dataDxfId="167">
      <calculatedColumnFormula>IF(Tabela8I2122232425262728293031[[#This Row],[EXAME]]&lt;&gt;"","Dra. Ilca","")</calculatedColumnFormula>
    </tableColumn>
    <tableColumn id="6" name="TELEFONE" dataDxfId="166"/>
    <tableColumn id="7" name="CONFIRMAÇÃO" dataDxfId="165"/>
    <tableColumn id="11" name="COMPARECEU?" dataDxfId="164"/>
    <tableColumn id="8" name="FILA DE ESPERA" dataDxfId="1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0" name="Tabela8J1438394041" displayName="Tabela8J1438394041" ref="C5:M47" totalsRowCount="1" headerRowDxfId="658" totalsRowDxfId="657">
  <autoFilter ref="C5:M46"/>
  <tableColumns count="11">
    <tableColumn id="1" name="NOME" totalsRowFunction="count" dataDxfId="656"/>
    <tableColumn id="2" name="IDADE" dataDxfId="655"/>
    <tableColumn id="3" name="EXAME" dataDxfId="654"/>
    <tableColumn id="4" name="CONVÊNIO" dataDxfId="653"/>
    <tableColumn id="10" name="GUIA CONVÊNIO" dataDxfId="652"/>
    <tableColumn id="9" name="VALOR" dataDxfId="651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calculatedColumnFormula>
    </tableColumn>
    <tableColumn id="5" name="MÉDICA" dataDxfId="650">
      <calculatedColumnFormula>IF(Tabela8J1438394041[[#This Row],[EXAME]]&lt;&gt;"","Dra. Joizeanne","")</calculatedColumnFormula>
    </tableColumn>
    <tableColumn id="6" name="TELEFONE" dataDxfId="649"/>
    <tableColumn id="7" name="CONFIRMAÇÃO" dataDxfId="648"/>
    <tableColumn id="16" name="COMPARECEU?" dataDxfId="647"/>
    <tableColumn id="8" name="FILA DE ESPERA" dataDxfId="64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name="Tabela8I212223242526272829303132" displayName="Tabela8I212223242526272829303132" ref="C5:M47" totalsRowCount="1" headerRowDxfId="160" totalsRowDxfId="159">
  <autoFilter ref="C5:M46"/>
  <tableColumns count="11">
    <tableColumn id="1" name="NOME" totalsRowFunction="count" dataDxfId="158"/>
    <tableColumn id="2" name="IDADE" dataDxfId="157"/>
    <tableColumn id="3" name="EXAME" dataDxfId="156"/>
    <tableColumn id="4" name="CONVÊNIO" dataDxfId="155"/>
    <tableColumn id="10" name="GUIA CONVÊNIO" dataDxfId="154"/>
    <tableColumn id="9" name="VALOR" dataDxfId="153">
      <calculatedColumnFormula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calculatedColumnFormula>
    </tableColumn>
    <tableColumn id="5" name="MÉDICA" dataDxfId="152">
      <calculatedColumnFormula>IF(Tabela8I212223242526272829303132[[#This Row],[EXAME]]&lt;&gt;"","Dra. Ilca","")</calculatedColumnFormula>
    </tableColumn>
    <tableColumn id="6" name="TELEFONE" dataDxfId="151"/>
    <tableColumn id="7" name="CONFIRMAÇÃO" dataDxfId="150"/>
    <tableColumn id="11" name="COMPARECEU?" dataDxfId="149"/>
    <tableColumn id="8" name="FILA DE ESPERA" dataDxfId="148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33" name="Tabela8I2122232425262728293031323334" displayName="Tabela8I2122232425262728293031323334" ref="C5:M47" totalsRowCount="1" headerRowDxfId="145" totalsRowDxfId="144">
  <autoFilter ref="C5:M46"/>
  <tableColumns count="11">
    <tableColumn id="1" name="NOME" totalsRowFunction="count" dataDxfId="143"/>
    <tableColumn id="2" name="IDADE" dataDxfId="142"/>
    <tableColumn id="3" name="EXAME" dataDxfId="141"/>
    <tableColumn id="4" name="CONVÊNIO" dataDxfId="140"/>
    <tableColumn id="10" name="GUIA CONVÊNIO" dataDxfId="139"/>
    <tableColumn id="9" name="VALOR" dataDxfId="138">
      <calculatedColumnFormula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calculatedColumnFormula>
    </tableColumn>
    <tableColumn id="5" name="MÉDICA" dataDxfId="137">
      <calculatedColumnFormula>IF(Tabela8I2122232425262728293031323334[[#This Row],[EXAME]]&lt;&gt;"","Dra. Ilca","")</calculatedColumnFormula>
    </tableColumn>
    <tableColumn id="6" name="TELEFONE" dataDxfId="136"/>
    <tableColumn id="7" name="CONFIRMAÇÃO" dataDxfId="135"/>
    <tableColumn id="11" name="COMPARECEU?" dataDxfId="134"/>
    <tableColumn id="8" name="FILA DE ESPERA" dataDxfId="13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34" name="Tabela8I212223242526272829303132333435" displayName="Tabela8I212223242526272829303132333435" ref="C5:M47" totalsRowCount="1" headerRowDxfId="130" totalsRowDxfId="129">
  <autoFilter ref="C5:M46"/>
  <tableColumns count="11">
    <tableColumn id="1" name="NOME" totalsRowFunction="count" dataDxfId="128"/>
    <tableColumn id="2" name="IDADE" dataDxfId="127"/>
    <tableColumn id="3" name="EXAME" dataDxfId="126"/>
    <tableColumn id="4" name="CONVÊNIO" dataDxfId="125"/>
    <tableColumn id="10" name="GUIA CONVÊNIO" dataDxfId="124"/>
    <tableColumn id="9" name="VALOR" dataDxfId="123">
      <calculatedColumnFormula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calculatedColumnFormula>
    </tableColumn>
    <tableColumn id="5" name="MÉDICA" dataDxfId="122">
      <calculatedColumnFormula>IF(Tabela8I212223242526272829303132333435[[#This Row],[EXAME]]&lt;&gt;"","Dra. Ilca","")</calculatedColumnFormula>
    </tableColumn>
    <tableColumn id="6" name="TELEFONE" dataDxfId="121"/>
    <tableColumn id="7" name="CONFIRMAÇÃO" dataDxfId="120"/>
    <tableColumn id="11" name="COMPARECEU?" dataDxfId="119"/>
    <tableColumn id="8" name="FILA DE ESPERA" dataDxfId="11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12" name="Tabela8I21222324252627282930313233343513" displayName="Tabela8I21222324252627282930313233343513" ref="C5:M47" totalsRowCount="1" headerRowDxfId="69" totalsRowDxfId="68">
  <autoFilter ref="C5:M46"/>
  <tableColumns count="11">
    <tableColumn id="1" name="NOME" totalsRowFunction="count" dataDxfId="67"/>
    <tableColumn id="2" name="IDADE" dataDxfId="66"/>
    <tableColumn id="3" name="EXAME" dataDxfId="65"/>
    <tableColumn id="4" name="CONVÊNIO" dataDxfId="64"/>
    <tableColumn id="10" name="GUIA CONVÊNIO" dataDxfId="63"/>
    <tableColumn id="9" name="VALOR" dataDxfId="62">
      <calculatedColumnFormula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calculatedColumnFormula>
    </tableColumn>
    <tableColumn id="5" name="MÉDICA" dataDxfId="61">
      <calculatedColumnFormula>IF(Tabela8I21222324252627282930313233343513[[#This Row],[EXAME]]&lt;&gt;"","Dra. Ilca","")</calculatedColumnFormula>
    </tableColumn>
    <tableColumn id="6" name="TELEFONE" dataDxfId="60"/>
    <tableColumn id="7" name="CONFIRMAÇÃO" dataDxfId="59"/>
    <tableColumn id="11" name="COMPARECEU?" dataDxfId="58"/>
    <tableColumn id="8" name="FILA DE ESPERA" dataDxfId="57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13" name="Tabela8I2122232425262728293031323334351314" displayName="Tabela8I2122232425262728293031323334351314" ref="C5:M47" totalsRowCount="1" headerRowDxfId="54" totalsRowDxfId="53">
  <autoFilter ref="C5:M46"/>
  <tableColumns count="11">
    <tableColumn id="1" name="NOME" totalsRowFunction="count" dataDxfId="52"/>
    <tableColumn id="2" name="IDADE" dataDxfId="51"/>
    <tableColumn id="3" name="EXAME" dataDxfId="50"/>
    <tableColumn id="4" name="CONVÊNIO" dataDxfId="49"/>
    <tableColumn id="10" name="GUIA CONVÊNIO" dataDxfId="48"/>
    <tableColumn id="9" name="VALOR" dataDxfId="47">
      <calculatedColumnFormula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calculatedColumnFormula>
    </tableColumn>
    <tableColumn id="5" name="MÉDICA" dataDxfId="46">
      <calculatedColumnFormula>IF(Tabela8I2122232425262728293031323334351314[[#This Row],[EXAME]]&lt;&gt;"","Dra. Ilca","")</calculatedColumnFormula>
    </tableColumn>
    <tableColumn id="6" name="TELEFONE" dataDxfId="45"/>
    <tableColumn id="7" name="CONFIRMAÇÃO" dataDxfId="44"/>
    <tableColumn id="11" name="COMPARECEU?" dataDxfId="43"/>
    <tableColumn id="8" name="FILA DE ESPERA" dataDxfId="42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3" name="TabelaPrecos" displayName="TabelaPrecos" ref="B2:E23" totalsRowShown="0" headerRowDxfId="117">
  <autoFilter ref="B2:E23"/>
  <tableColumns count="4">
    <tableColumn id="1" name="EXAME"/>
    <tableColumn id="2" name="VALOR PARTICULAR" dataDxfId="116"/>
    <tableColumn id="3" name="CONVÊNIO"/>
    <tableColumn id="4" name="VALOR CONVÊNIO" dataDxfId="11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1" name="Tabela8J143839404142" displayName="Tabela8J143839404142" ref="C5:M47" totalsRowCount="1" headerRowDxfId="643" totalsRowDxfId="642">
  <autoFilter ref="C5:M46"/>
  <tableColumns count="11">
    <tableColumn id="1" name="NOME" totalsRowFunction="count" dataDxfId="641"/>
    <tableColumn id="2" name="IDADE" dataDxfId="640"/>
    <tableColumn id="3" name="EXAME" dataDxfId="639"/>
    <tableColumn id="4" name="CONVÊNIO" dataDxfId="638"/>
    <tableColumn id="10" name="GUIA CONVÊNIO" dataDxfId="637"/>
    <tableColumn id="9" name="VALOR" dataDxfId="636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calculatedColumnFormula>
    </tableColumn>
    <tableColumn id="5" name="MÉDICA" dataDxfId="635">
      <calculatedColumnFormula>IF(Tabela8J143839404142[[#This Row],[EXAME]]&lt;&gt;"","Dra. Joizeanne","")</calculatedColumnFormula>
    </tableColumn>
    <tableColumn id="6" name="TELEFONE" dataDxfId="634"/>
    <tableColumn id="7" name="CONFIRMAÇÃO" dataDxfId="633"/>
    <tableColumn id="16" name="COMPARECEU?" dataDxfId="632"/>
    <tableColumn id="8" name="FILA DE ESPERA" dataDxfId="6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8J5" displayName="Tabela8J5" ref="C5:M47" totalsRowCount="1" headerRowDxfId="628" totalsRowDxfId="627">
  <autoFilter ref="C5:M46"/>
  <tableColumns count="11">
    <tableColumn id="1" name="NOME" totalsRowFunction="count" dataDxfId="626"/>
    <tableColumn id="2" name="IDADE" dataDxfId="625"/>
    <tableColumn id="3" name="EXAME" dataDxfId="624"/>
    <tableColumn id="4" name="CONVÊNIO" dataDxfId="623"/>
    <tableColumn id="10" name="GUIA CONVÊNIO" dataDxfId="622"/>
    <tableColumn id="9" name="VALOR" dataDxfId="621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calculatedColumnFormula>
    </tableColumn>
    <tableColumn id="5" name="MÉDICA" dataDxfId="620">
      <calculatedColumnFormula>IF(Tabela8J5[[#This Row],[EXAME]]&lt;&gt;"","Dra. Joizeanne","")</calculatedColumnFormula>
    </tableColumn>
    <tableColumn id="6" name="TELEFONE" dataDxfId="619"/>
    <tableColumn id="7" name="CONFIRMAÇÃO" dataDxfId="618"/>
    <tableColumn id="12" name="COMPARECEU?" dataDxfId="617"/>
    <tableColumn id="8" name="FILA DE ESPERA" dataDxfId="6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ela8J56789101112131415" displayName="Tabela8J56789101112131415" ref="C5:M47" totalsRowCount="1" headerRowDxfId="613" totalsRowDxfId="612">
  <autoFilter ref="C5:M46"/>
  <tableColumns count="11">
    <tableColumn id="1" name="NOME" totalsRowFunction="count" dataDxfId="611"/>
    <tableColumn id="2" name="IDADE" dataDxfId="610"/>
    <tableColumn id="3" name="EXAME" dataDxfId="609"/>
    <tableColumn id="4" name="CONVÊNIO" dataDxfId="608"/>
    <tableColumn id="10" name="GUIA CONVÊNIO" dataDxfId="607"/>
    <tableColumn id="9" name="VALOR" dataDxfId="606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calculatedColumnFormula>
    </tableColumn>
    <tableColumn id="5" name="MÉDICA" dataDxfId="605">
      <calculatedColumnFormula>IF(Tabela8J56789101112131415[[#This Row],[EXAME]]&lt;&gt;"","Dra. Joizeanne","")</calculatedColumnFormula>
    </tableColumn>
    <tableColumn id="6" name="TELEFONE" dataDxfId="604"/>
    <tableColumn id="7" name="CONFIRMAÇÃO" dataDxfId="603"/>
    <tableColumn id="11" name="COMPARECEU?" dataDxfId="602"/>
    <tableColumn id="8" name="FILA DE ESPERA" dataDxfId="60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8J567" displayName="Tabela8J567" ref="C5:M47" totalsRowCount="1" headerRowDxfId="114" totalsRowDxfId="113">
  <autoFilter ref="C5:M46"/>
  <tableColumns count="11">
    <tableColumn id="1" name="NOME" totalsRowFunction="count" dataDxfId="112"/>
    <tableColumn id="2" name="IDADE" dataDxfId="111"/>
    <tableColumn id="3" name="EXAME" dataDxfId="110"/>
    <tableColumn id="4" name="CONVÊNIO" dataDxfId="109"/>
    <tableColumn id="10" name="GUIA CONVÊNIO" dataDxfId="108"/>
    <tableColumn id="9" name="VALOR" dataDxfId="107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calculatedColumnFormula>
    </tableColumn>
    <tableColumn id="5" name="MÉDICA" dataDxfId="106">
      <calculatedColumnFormula>IF(Tabela8J567[[#This Row],[EXAME]]&lt;&gt;"","Dra. Joizeanne","")</calculatedColumnFormula>
    </tableColumn>
    <tableColumn id="6" name="TELEFONE" dataDxfId="105"/>
    <tableColumn id="7" name="CONFIRMAÇÃO" dataDxfId="104"/>
    <tableColumn id="12" name="COMPARECEU?" dataDxfId="103"/>
    <tableColumn id="8" name="FILA DE ESPERA" dataDxfId="1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ela8J5678910111213141516" displayName="Tabela8J5678910111213141516" ref="C5:M47" totalsRowCount="1" headerRowDxfId="596" totalsRowDxfId="595">
  <autoFilter ref="C5:M46"/>
  <tableColumns count="11">
    <tableColumn id="1" name="NOME" totalsRowFunction="count" dataDxfId="594"/>
    <tableColumn id="2" name="IDADE" dataDxfId="593"/>
    <tableColumn id="3" name="EXAME" dataDxfId="592"/>
    <tableColumn id="4" name="CONVÊNIO" dataDxfId="591"/>
    <tableColumn id="10" name="GUIA CONVÊNIO" dataDxfId="590"/>
    <tableColumn id="9" name="VALOR" dataDxfId="589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calculatedColumnFormula>
    </tableColumn>
    <tableColumn id="5" name="MÉDICA" dataDxfId="588">
      <calculatedColumnFormula>IF(Tabela8J5678910111213141516[[#This Row],[EXAME]]&lt;&gt;"","Dra. Joizeanne","")</calculatedColumnFormula>
    </tableColumn>
    <tableColumn id="6" name="TELEFONE" dataDxfId="587"/>
    <tableColumn id="7" name="CONFIRMAÇÃO" dataDxfId="586"/>
    <tableColumn id="11" name="COMPARECEU?" dataDxfId="585"/>
    <tableColumn id="8" name="FILA DE ESPERA" dataDxfId="5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P33"/>
  <sheetViews>
    <sheetView showGridLines="0" tabSelected="1" zoomScale="80" zoomScaleNormal="80" workbookViewId="0"/>
  </sheetViews>
  <sheetFormatPr defaultRowHeight="1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4.95" customHeight="1">
      <c r="A2" s="6"/>
      <c r="B2" s="6"/>
      <c r="C2" s="6"/>
      <c r="D2" s="7" t="s">
        <v>0</v>
      </c>
      <c r="E2" s="6"/>
      <c r="F2" s="6"/>
      <c r="G2" s="14" t="str">
        <f>IF(C5=1,"JANEIRO",IF(C5=2,"FEVEREIRO",IF(C5=3,"MARÇO",IF(C5=4,"ABRIL",IF(C5=5,"MAIO",IF(C5=6,"JUNHO",IF(C5=7,"JULHO",IF(C5=8,"AGOSTO",IF(C5=9,"SETEMBRO",IF(C5=10,"OUTUBRO",IF(C5=11,"NOVEMBRO",IF(C5=12,"DEZEMBRO",""))))))))))))</f>
        <v>JUNHO</v>
      </c>
      <c r="H2" s="6"/>
      <c r="I2" s="6"/>
      <c r="J2" s="6"/>
      <c r="K2" s="6"/>
      <c r="L2" s="6"/>
      <c r="M2" s="6"/>
      <c r="N2" s="6"/>
      <c r="O2" s="6"/>
      <c r="P2" s="6"/>
    </row>
    <row r="3" spans="1:16" ht="5.0999999999999996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ht="36">
      <c r="B5" s="3" t="s">
        <v>1</v>
      </c>
      <c r="C5" s="2">
        <v>6</v>
      </c>
      <c r="D5" s="3" t="s">
        <v>2</v>
      </c>
      <c r="E5" s="32">
        <v>2023</v>
      </c>
      <c r="F5" s="30" t="s">
        <v>3</v>
      </c>
      <c r="G5" s="30"/>
      <c r="H5" s="30" t="str">
        <f>IF(I8=B8,B9,IF(I8=C8,C9,IF(I8=D8,D9,IF(I8=E8,E9,IF(I8=F8,F9,IF(I8=G8,G9,IF(I8=H8,H9,"")))))))</f>
        <v>QUINTA-FEIRA</v>
      </c>
    </row>
    <row r="6" spans="1:16" hidden="1"/>
    <row r="7" spans="1:16" hidden="1">
      <c r="B7" t="s">
        <v>4</v>
      </c>
      <c r="I7" t="s">
        <v>5</v>
      </c>
      <c r="J7" t="s">
        <v>6</v>
      </c>
    </row>
    <row r="8" spans="1:16" hidden="1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5</v>
      </c>
      <c r="J8" s="1">
        <f>DATE(E5,C5,31)</f>
        <v>45108</v>
      </c>
    </row>
    <row r="9" spans="1:16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16">
      <c r="B10" s="5" t="str">
        <f>IF($I$8=B8,1,IF(A10&lt;&gt;"",A10+1,""))</f>
        <v/>
      </c>
      <c r="C10" s="5" t="str">
        <f t="shared" ref="C10:H10" si="0">IF($I$8=C8,1,IF(B10&lt;&gt;"",B10+1,""))</f>
        <v/>
      </c>
      <c r="D10" s="5" t="str">
        <f t="shared" si="0"/>
        <v/>
      </c>
      <c r="E10" s="5" t="str">
        <f t="shared" si="0"/>
        <v/>
      </c>
      <c r="F10" s="5">
        <f t="shared" si="0"/>
        <v>1</v>
      </c>
      <c r="G10" s="5">
        <f t="shared" si="0"/>
        <v>2</v>
      </c>
      <c r="H10" s="5">
        <f t="shared" si="0"/>
        <v>3</v>
      </c>
    </row>
    <row r="11" spans="1:16">
      <c r="B11" s="19"/>
      <c r="C11" t="str">
        <f t="shared" ref="C11:E11" si="1">IF(C10="","","Dra. Joizeanne")</f>
        <v/>
      </c>
      <c r="D11" s="31" t="str">
        <f t="shared" si="1"/>
        <v/>
      </c>
      <c r="E11" t="str">
        <f t="shared" si="1"/>
        <v/>
      </c>
      <c r="F11" s="45" t="str">
        <f>IF(F10="","","Dra. Joizeanne")</f>
        <v>Dra. Joizeanne</v>
      </c>
      <c r="G11" s="44" t="str">
        <f t="shared" ref="G11" si="2">IF(G10="","","Dra. Joizeanne")</f>
        <v>Dra. Joizeanne</v>
      </c>
      <c r="H11" s="19"/>
    </row>
    <row r="12" spans="1:16">
      <c r="B12" s="19"/>
      <c r="C12" t="str">
        <f t="shared" ref="C12:E12" si="3">IF(C10="","","Dra. Ilca")</f>
        <v/>
      </c>
      <c r="D12" s="31" t="str">
        <f t="shared" si="3"/>
        <v/>
      </c>
      <c r="E12" t="str">
        <f t="shared" si="3"/>
        <v/>
      </c>
      <c r="F12" s="45" t="str">
        <f>IF(F10="","","Dra. Ilca")</f>
        <v>Dra. Ilca</v>
      </c>
      <c r="G12" s="44" t="str">
        <f t="shared" ref="G12" si="4">IF(G10="","","Dra. Ilca")</f>
        <v>Dra. Ilca</v>
      </c>
      <c r="H12" s="19"/>
    </row>
    <row r="13" spans="1:16">
      <c r="B13" s="20"/>
      <c r="C13" s="20"/>
      <c r="D13" s="20"/>
      <c r="E13" s="24"/>
      <c r="F13" s="24"/>
      <c r="G13" s="20"/>
      <c r="H13" s="20"/>
    </row>
    <row r="14" spans="1:16">
      <c r="B14" s="5">
        <f>IFERROR(IF(H10&gt;=31,"",H10+1),"")</f>
        <v>4</v>
      </c>
      <c r="C14" s="5">
        <f>IFERROR(IF(B14&gt;=31,"",B14+1),"")</f>
        <v>5</v>
      </c>
      <c r="D14" s="5">
        <f t="shared" ref="D14:H14" si="5">IFERROR(IF(C14&gt;=31,"",C14+1),"")</f>
        <v>6</v>
      </c>
      <c r="E14" s="5">
        <f t="shared" si="5"/>
        <v>7</v>
      </c>
      <c r="F14" s="5">
        <f t="shared" si="5"/>
        <v>8</v>
      </c>
      <c r="G14" s="5">
        <f t="shared" si="5"/>
        <v>9</v>
      </c>
      <c r="H14" s="5">
        <f t="shared" si="5"/>
        <v>10</v>
      </c>
    </row>
    <row r="15" spans="1:16">
      <c r="B15" s="19"/>
      <c r="C15" s="46" t="str">
        <f t="shared" ref="C15" si="6">IF(C14="","","Dra. Joizeanne")</f>
        <v>Dra. Joizeanne</v>
      </c>
      <c r="D15" s="46" t="str">
        <f t="shared" ref="D15" si="7">IF(D14="","","Dra. Joizeanne")</f>
        <v>Dra. Joizeanne</v>
      </c>
      <c r="E15" s="46" t="str">
        <f t="shared" ref="E15" si="8">IF(E14="","","Dra. Joizeanne")</f>
        <v>Dra. Joizeanne</v>
      </c>
      <c r="F15" s="46" t="str">
        <f>IF(F14="","","Dra. Joizeanne")</f>
        <v>Dra. Joizeanne</v>
      </c>
      <c r="G15" s="46" t="str">
        <f t="shared" ref="G15" si="9">IF(G14="","","Dra. Joizeanne")</f>
        <v>Dra. Joizeanne</v>
      </c>
      <c r="H15" s="19"/>
    </row>
    <row r="16" spans="1:16">
      <c r="B16" s="19"/>
      <c r="C16" s="46" t="str">
        <f t="shared" ref="C16:E16" si="10">IF(C14="","","Dra. Ilca")</f>
        <v>Dra. Ilca</v>
      </c>
      <c r="D16" s="46" t="str">
        <f t="shared" si="10"/>
        <v>Dra. Ilca</v>
      </c>
      <c r="E16" s="46" t="str">
        <f t="shared" si="10"/>
        <v>Dra. Ilca</v>
      </c>
      <c r="F16" s="46" t="str">
        <f>IF(F14="","","Dra. Ilca")</f>
        <v>Dra. Ilca</v>
      </c>
      <c r="G16" s="46" t="str">
        <f t="shared" ref="G16" si="11">IF(G14="","","Dra. Ilca")</f>
        <v>Dra. Ilca</v>
      </c>
      <c r="H16" s="19"/>
    </row>
    <row r="17" spans="2:8">
      <c r="B17" s="20"/>
      <c r="C17" s="20"/>
      <c r="D17" s="20"/>
      <c r="E17" s="20"/>
      <c r="F17" s="20"/>
      <c r="G17" s="20"/>
      <c r="H17" s="20"/>
    </row>
    <row r="18" spans="2:8">
      <c r="B18" s="5">
        <f>IFERROR(IF(H14&gt;=31,"",H14+1),"")</f>
        <v>11</v>
      </c>
      <c r="C18" s="5">
        <f>IFERROR(IF(B18&gt;=31,"",B18+1),"")</f>
        <v>12</v>
      </c>
      <c r="D18" s="5">
        <f t="shared" ref="D18:H18" si="12">IFERROR(IF(C18&gt;=31,"",C18+1),"")</f>
        <v>13</v>
      </c>
      <c r="E18" s="5">
        <f t="shared" si="12"/>
        <v>14</v>
      </c>
      <c r="F18" s="5">
        <f t="shared" si="12"/>
        <v>15</v>
      </c>
      <c r="G18" s="5">
        <f t="shared" si="12"/>
        <v>16</v>
      </c>
      <c r="H18" s="5">
        <f t="shared" si="12"/>
        <v>17</v>
      </c>
    </row>
    <row r="19" spans="2:8">
      <c r="B19" s="19"/>
      <c r="C19" s="46" t="str">
        <f t="shared" ref="C19" si="13">IF(C18="","","Dra. Joizeanne")</f>
        <v>Dra. Joizeanne</v>
      </c>
      <c r="D19" s="46" t="str">
        <f t="shared" ref="D19" si="14">IF(D18="","","Dra. Joizeanne")</f>
        <v>Dra. Joizeanne</v>
      </c>
      <c r="E19" s="46" t="str">
        <f t="shared" ref="E19" si="15">IF(E18="","","Dra. Joizeanne")</f>
        <v>Dra. Joizeanne</v>
      </c>
      <c r="F19" s="46" t="str">
        <f>IF(F18="","","Dra. Joizeanne")</f>
        <v>Dra. Joizeanne</v>
      </c>
      <c r="G19" s="46" t="str">
        <f t="shared" ref="G19" si="16">IF(G18="","","Dra. Joizeanne")</f>
        <v>Dra. Joizeanne</v>
      </c>
      <c r="H19" s="19"/>
    </row>
    <row r="20" spans="2:8">
      <c r="B20" s="19"/>
      <c r="C20" s="46" t="str">
        <f t="shared" ref="C20:E20" si="17">IF(C18="","","Dra. Ilca")</f>
        <v>Dra. Ilca</v>
      </c>
      <c r="D20" s="46" t="str">
        <f t="shared" si="17"/>
        <v>Dra. Ilca</v>
      </c>
      <c r="E20" s="46" t="str">
        <f t="shared" si="17"/>
        <v>Dra. Ilca</v>
      </c>
      <c r="F20" s="46" t="str">
        <f>IF(F18="","","Dra. Ilca")</f>
        <v>Dra. Ilca</v>
      </c>
      <c r="G20" s="46" t="str">
        <f t="shared" ref="G20" si="18">IF(G18="","","Dra. Ilca")</f>
        <v>Dra. Ilca</v>
      </c>
      <c r="H20" s="19"/>
    </row>
    <row r="21" spans="2:8">
      <c r="B21" s="20"/>
      <c r="C21" s="20"/>
      <c r="D21" s="20"/>
      <c r="E21" s="20"/>
      <c r="F21" s="20"/>
      <c r="G21" s="20"/>
      <c r="H21" s="20"/>
    </row>
    <row r="22" spans="2:8">
      <c r="B22" s="5">
        <f>IFERROR(IF(H18&gt;=31,"",H18+1),"")</f>
        <v>18</v>
      </c>
      <c r="C22" s="5">
        <f>IFERROR(IF(B22&gt;=31,"",B22+1),"")</f>
        <v>19</v>
      </c>
      <c r="D22" s="5">
        <f t="shared" ref="D22:H22" si="19">IFERROR(IF(C22&gt;=31,"",C22+1),"")</f>
        <v>20</v>
      </c>
      <c r="E22" s="5">
        <f t="shared" si="19"/>
        <v>21</v>
      </c>
      <c r="F22" s="5">
        <f t="shared" si="19"/>
        <v>22</v>
      </c>
      <c r="G22" s="5">
        <f t="shared" si="19"/>
        <v>23</v>
      </c>
      <c r="H22" s="5">
        <f t="shared" si="19"/>
        <v>24</v>
      </c>
    </row>
    <row r="23" spans="2:8">
      <c r="B23" s="19"/>
      <c r="C23" s="46" t="str">
        <f t="shared" ref="C23" si="20">IF(C22="","","Dra. Joizeanne")</f>
        <v>Dra. Joizeanne</v>
      </c>
      <c r="D23" s="46" t="str">
        <f t="shared" ref="D23" si="21">IF(D22="","","Dra. Joizeanne")</f>
        <v>Dra. Joizeanne</v>
      </c>
      <c r="E23" s="46" t="str">
        <f t="shared" ref="E23" si="22">IF(E22="","","Dra. Joizeanne")</f>
        <v>Dra. Joizeanne</v>
      </c>
      <c r="F23" s="46" t="str">
        <f>IF(F22="","","Dra. Joizeanne")</f>
        <v>Dra. Joizeanne</v>
      </c>
      <c r="G23" s="46" t="str">
        <f t="shared" ref="G23" si="23">IF(G22="","","Dra. Joizeanne")</f>
        <v>Dra. Joizeanne</v>
      </c>
      <c r="H23" s="19"/>
    </row>
    <row r="24" spans="2:8">
      <c r="B24" s="19"/>
      <c r="C24" s="46" t="str">
        <f t="shared" ref="C24:E24" si="24">IF(C22="","","Dra. Ilca")</f>
        <v>Dra. Ilca</v>
      </c>
      <c r="D24" s="46" t="str">
        <f t="shared" si="24"/>
        <v>Dra. Ilca</v>
      </c>
      <c r="E24" s="46" t="str">
        <f t="shared" si="24"/>
        <v>Dra. Ilca</v>
      </c>
      <c r="F24" s="46" t="str">
        <f>IF(F22="","","Dra. Ilca")</f>
        <v>Dra. Ilca</v>
      </c>
      <c r="G24" s="46" t="str">
        <f t="shared" ref="G24" si="25">IF(G22="","","Dra. Ilca")</f>
        <v>Dra. Ilca</v>
      </c>
      <c r="H24" s="19"/>
    </row>
    <row r="25" spans="2:8">
      <c r="B25" s="20"/>
      <c r="C25" s="20"/>
      <c r="D25" s="20"/>
      <c r="E25" s="20"/>
      <c r="F25" s="20"/>
      <c r="G25" s="20"/>
      <c r="H25" s="20"/>
    </row>
    <row r="26" spans="2:8">
      <c r="B26" s="5">
        <f>IFERROR(IF(H22&gt;=31,"",H22+1),"")</f>
        <v>25</v>
      </c>
      <c r="C26" s="5">
        <f>IFERROR(IF(B26&gt;=31,"",B26+1),"")</f>
        <v>26</v>
      </c>
      <c r="D26" s="5">
        <f t="shared" ref="D26:H26" si="26">IFERROR(IF(C26&gt;=31,"",C26+1),"")</f>
        <v>27</v>
      </c>
      <c r="E26" s="5">
        <f t="shared" si="26"/>
        <v>28</v>
      </c>
      <c r="F26" s="5">
        <f t="shared" si="26"/>
        <v>29</v>
      </c>
      <c r="G26" s="5">
        <f t="shared" si="26"/>
        <v>30</v>
      </c>
      <c r="H26" s="5">
        <f t="shared" si="26"/>
        <v>31</v>
      </c>
    </row>
    <row r="27" spans="2:8">
      <c r="B27" s="19"/>
      <c r="C27" s="46" t="str">
        <f t="shared" ref="C27" si="27">IF(C26="","","Dra. Joizeanne")</f>
        <v>Dra. Joizeanne</v>
      </c>
      <c r="D27" s="46" t="str">
        <f t="shared" ref="D27" si="28">IF(D26="","","Dra. Joizeanne")</f>
        <v>Dra. Joizeanne</v>
      </c>
      <c r="E27" s="46" t="str">
        <f t="shared" ref="E27" si="29">IF(E26="","","Dra. Joizeanne")</f>
        <v>Dra. Joizeanne</v>
      </c>
      <c r="F27" s="46" t="str">
        <f>IF(F26="","","Dra. Joizeanne")</f>
        <v>Dra. Joizeanne</v>
      </c>
      <c r="G27" s="46" t="str">
        <f t="shared" ref="G27" si="30">IF(G26="","","Dra. Joizeanne")</f>
        <v>Dra. Joizeanne</v>
      </c>
      <c r="H27" s="19"/>
    </row>
    <row r="28" spans="2:8">
      <c r="B28" s="19"/>
      <c r="C28" s="46" t="str">
        <f t="shared" ref="C28:E28" si="31">IF(C26="","","Dra. Ilca")</f>
        <v>Dra. Ilca</v>
      </c>
      <c r="D28" s="46" t="str">
        <f t="shared" si="31"/>
        <v>Dra. Ilca</v>
      </c>
      <c r="E28" s="46" t="str">
        <f t="shared" si="31"/>
        <v>Dra. Ilca</v>
      </c>
      <c r="F28" s="46" t="str">
        <f>IF(F26="","","Dra. Ilca")</f>
        <v>Dra. Ilca</v>
      </c>
      <c r="G28" s="46" t="str">
        <f t="shared" ref="G28" si="32">IF(G26="","","Dra. Ilca")</f>
        <v>Dra. Ilca</v>
      </c>
      <c r="H28" s="19"/>
    </row>
    <row r="29" spans="2:8">
      <c r="B29" s="20"/>
      <c r="C29" s="20"/>
      <c r="D29" s="20"/>
      <c r="E29" s="20"/>
      <c r="F29" s="20"/>
      <c r="G29" s="20"/>
      <c r="H29" s="20"/>
    </row>
    <row r="30" spans="2:8">
      <c r="B30" s="5" t="str">
        <f>IFERROR(IF(H26&gt;=31,"",H26+1),"")</f>
        <v/>
      </c>
      <c r="C30" s="5" t="str">
        <f>IFERROR(IF(B30&gt;=31,"",B30+1),"")</f>
        <v/>
      </c>
      <c r="D30" s="5" t="str">
        <f t="shared" ref="D30:H30" si="33">IFERROR(IF(C30&gt;=31,"",C30+1),"")</f>
        <v/>
      </c>
      <c r="E30" s="5" t="str">
        <f t="shared" si="33"/>
        <v/>
      </c>
      <c r="F30" s="5" t="str">
        <f t="shared" si="33"/>
        <v/>
      </c>
      <c r="G30" s="5" t="str">
        <f t="shared" si="33"/>
        <v/>
      </c>
      <c r="H30" s="5" t="str">
        <f t="shared" si="33"/>
        <v/>
      </c>
    </row>
    <row r="31" spans="2:8">
      <c r="B31" s="19"/>
      <c r="C31" s="46"/>
      <c r="D31" s="19" t="str">
        <f t="shared" ref="D31" si="34">IF(D30="","","Dra. Joizeanne")</f>
        <v/>
      </c>
      <c r="E31" s="19" t="str">
        <f t="shared" ref="E31" si="35">IF(E30="","","Dra. Joizeanne")</f>
        <v/>
      </c>
      <c r="F31" s="19" t="str">
        <f>IF(F30="","","Dra. Joizeanne")</f>
        <v/>
      </c>
      <c r="G31" s="19" t="str">
        <f t="shared" ref="G31" si="36">IF(G30="","","Dra. Joizeanne")</f>
        <v/>
      </c>
      <c r="H31" s="19"/>
    </row>
    <row r="32" spans="2:8">
      <c r="B32" s="19"/>
      <c r="C32" s="46"/>
      <c r="D32" s="19" t="str">
        <f t="shared" ref="D32:E32" si="37">IF(D30="","","Dra. Ilca")</f>
        <v/>
      </c>
      <c r="E32" s="19" t="str">
        <f t="shared" si="37"/>
        <v/>
      </c>
      <c r="F32" s="19" t="str">
        <f>IF(F30="","","Dra. Ilca")</f>
        <v/>
      </c>
      <c r="G32" s="19" t="str">
        <f t="shared" ref="G32" si="38">IF(G30="","","Dra. Ilca")</f>
        <v/>
      </c>
      <c r="H32" s="19"/>
    </row>
    <row r="33" spans="2:8">
      <c r="B33" s="20"/>
      <c r="C33" s="20"/>
      <c r="D33" s="20"/>
      <c r="E33" s="20"/>
      <c r="F33" s="20"/>
      <c r="G33" s="20"/>
      <c r="H33" s="20"/>
    </row>
  </sheetData>
  <sheetProtection sheet="1" objects="1" scenarios="1"/>
  <phoneticPr fontId="4" type="noConversion"/>
  <conditionalFormatting sqref="C31">
    <cfRule type="expression" dxfId="747" priority="66">
      <formula>#REF!&gt;=10</formula>
    </cfRule>
  </conditionalFormatting>
  <conditionalFormatting sqref="C32">
    <cfRule type="expression" dxfId="746" priority="45">
      <formula>#REF!&gt;=12</formula>
    </cfRule>
  </conditionalFormatting>
  <hyperlinks>
    <hyperlink ref="F11" location="'1J'!A1" display="'1J'!A1"/>
    <hyperlink ref="G11" location="'2J'!A1" display="'2J'!A1"/>
    <hyperlink ref="C15" location="'5J'!A1" display="'5J'!A1"/>
    <hyperlink ref="D15" location="'6J'!A1" display="'6J'!A1"/>
    <hyperlink ref="E15" location="'7J'!A1" display="'7J'!A1"/>
    <hyperlink ref="F15" location="'8J'!A1" display="'8J'!A1"/>
    <hyperlink ref="G15" location="'9J'!A1" display="'9J'!A1"/>
    <hyperlink ref="C19" location="'12J'!A1" display="'12J'!A1"/>
    <hyperlink ref="D19" location="'13J'!A1" display="'13J'!A1"/>
    <hyperlink ref="E19" location="'14J'!A1" display="'14J'!A1"/>
    <hyperlink ref="F19" location="'15J'!A1" display="'15J'!A1"/>
    <hyperlink ref="G19" location="'16J'!A1" display="'16J'!A1"/>
    <hyperlink ref="C23" location="'19J'!A1" display="'19J'!A1"/>
    <hyperlink ref="D23" location="'20J'!A1" display="'20J'!A1"/>
    <hyperlink ref="E23" location="'21J'!A1" display="'21J'!A1"/>
    <hyperlink ref="F23" location="'22J'!A1" display="'22J'!A1"/>
    <hyperlink ref="G23" location="'23J'!A1" display="'23J'!A1"/>
    <hyperlink ref="C27" location="'26J'!A1" display="'26J'!A1"/>
    <hyperlink ref="D27" location="'27J'!A1" display="'27J'!A1"/>
    <hyperlink ref="E27" location="'28J'!A1" display="'28J'!A1"/>
    <hyperlink ref="F27" location="'29J'!A1" display="'29J'!A1"/>
    <hyperlink ref="G27" location="'30J'!A1" display="'30J'!A1"/>
    <hyperlink ref="G12" location="'2I'!A1" display="'2I'!A1"/>
    <hyperlink ref="C16" location="'5I'!A1" display="'5I'!A1"/>
    <hyperlink ref="D16" location="'6I'!A1" display="'6I'!A1"/>
    <hyperlink ref="E16" location="'7I'!A1" display="'7I'!A1"/>
    <hyperlink ref="F16" location="'8I'!A1" display="'8I'!A1"/>
    <hyperlink ref="G16" location="'9I'!A1" display="'9I'!A1"/>
    <hyperlink ref="C20" location="'12I'!A1" display="'12I'!A1"/>
    <hyperlink ref="D20" location="'13I'!A1" display="'13I'!A1"/>
    <hyperlink ref="E20" location="'14I'!A1" display="'14I'!A1"/>
    <hyperlink ref="F20" location="'15I'!A1" display="'15I'!A1"/>
    <hyperlink ref="G20" location="'16I'!A1" display="'16I'!A1"/>
    <hyperlink ref="C24" location="'19I'!A1" display="'19I'!A1"/>
    <hyperlink ref="D24" location="'20I'!A1" display="'20I'!A1"/>
    <hyperlink ref="E24" location="'21I'!A1" display="'21I'!A1"/>
    <hyperlink ref="F24" location="'22I'!A1" display="'22I'!A1"/>
    <hyperlink ref="G24" location="'23I'!A1" display="'23I'!A1"/>
    <hyperlink ref="C28" location="'26I'!A1" display="'26I'!A1"/>
    <hyperlink ref="D28" location="'27I'!A1" display="'27I'!A1"/>
    <hyperlink ref="E28" location="'28I'!A1" display="'28I'!A1"/>
    <hyperlink ref="F28" location="'29I'!A1" display="'29I'!A1"/>
    <hyperlink ref="G28" location="'30I'!A1" display="'30I'!A1"/>
    <hyperlink ref="F12" location="'1I'!A1" display="'1I'!A1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5048B1C6-C5E8-46FD-92CD-088B7DA9F59F}">
            <xm:f>'1J'!$C$47&gt;10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43" id="{3EC4889A-BC6E-4008-A0AE-9CA658D08A50}">
            <xm:f>'2J'!$C$47&gt;10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42" id="{5E0918C7-4A26-4A7E-B77D-B4F8ED3F2DFA}">
            <xm:f>'5J'!$C$47&gt;10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41" id="{D8CD0C0F-FD2F-479C-9CDE-1B5B0FEBA80C}">
            <xm:f>'6J'!$C$47&gt;10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40" id="{9E343CED-F689-4443-A998-8039647BC32D}">
            <xm:f>'7J'!$C$47&gt;10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39" id="{A1697FB1-EAB6-4EF7-BBF2-B1048ADC01DD}">
            <xm:f>'8J'!$C$47&gt;10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38" id="{0500150C-1B09-455A-B741-860B4294B8AD}">
            <xm:f>'1J'!$C$47&gt;10</xm:f>
            <x14:dxf/>
          </x14:cfRule>
          <x14:cfRule type="expression" priority="37" id="{E08D5C06-4260-440F-B8BF-26DBEBD24689}">
            <xm:f>'9J'!$C$47&gt;10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36" id="{8C8FBF11-0CA0-46CD-AC83-469AAFBCD327}">
            <xm:f>'12J'!$C$47&gt;10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35" id="{322AF7AD-B43A-4A9A-A045-45268E59DC4A}">
            <xm:f>'13J'!$C$47&gt;10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34" id="{E8A9513F-AE97-4BF7-81B7-C3F376197B1C}">
            <xm:f>'14J'!$C$47&gt;10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33" id="{E5E21DC0-F729-498E-B3FE-76B1B7BE1EB9}">
            <xm:f>'15J'!$C$47&gt;10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32" id="{E38E1246-2AF3-41E9-982D-8CA1CB07BEBC}">
            <xm:f>'16J'!$C$47&gt;10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31" id="{ACA01ABF-322A-4AE5-B6FE-FD29E1D335C4}">
            <xm:f>'19J'!$C$47&gt;10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30" id="{E1E4065A-B947-4129-9BC2-DB6D032BA702}">
            <xm:f>'20J'!$C$47&gt;10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29" id="{53859243-1B22-474F-B3D2-255CBE2FBC72}">
            <xm:f>'22J'!$C$47&gt;10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28" id="{103CDA0A-7D74-4637-B2D5-764868444CE0}">
            <xm:f>'23J'!$C$47&gt;10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27" id="{267EC4E4-B90E-465C-B9CB-4D85E044D7E5}">
            <xm:f>'26J'!$C$47&gt;10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26" id="{DCDFC38C-9D28-49E7-8703-6F16ED80CE92}">
            <xm:f>'27J'!$C$47&gt;10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25" id="{4BC0078C-A8F5-45D1-8CE9-15F7A9F96745}">
            <xm:f>'28J'!$C$47&gt;10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24" id="{4BEB4D53-528F-491F-9BCA-1890EB8BA8D2}">
            <xm:f>'29J'!$C$47&gt;10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23" id="{2CA97A69-772B-4CCB-AB46-06B1AA9DDB74}">
            <xm:f>'30J'!$C$47&gt;10</xm:f>
            <x14:dxf>
              <fill>
                <patternFill>
                  <bgColor theme="5" tint="0.59996337778862885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22" id="{F337DB2C-7E80-4DEC-9F4B-9076105936EF}">
            <xm:f>'1I'!$C$47&gt;12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21" id="{577FBE95-69E2-47AD-82F6-6F80ADD2E95D}">
            <xm:f>'2I'!$C$47&gt;12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20" id="{FD9325A4-77CF-48EE-B997-EAAD2C3C5BBA}">
            <xm:f>'5I'!$C$47&gt;12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19" id="{89DB8F1A-4BA4-497D-8BA0-3F56F159BA2B}">
            <xm:f>'6I'!$C$47&gt;12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8" id="{6EEB33CC-3258-4140-A379-3BDA988244E1}">
            <xm:f>'7I'!$C$47&gt;12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7" id="{F665DDFF-F697-4A9F-9222-72D45E0B7E1D}">
            <xm:f>'8I'!$C$47&gt;12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16" id="{2FFA4FA9-2BE9-4D13-A409-1AA1DC9DA3D2}">
            <xm:f>'9I'!$C$47&gt;12</xm:f>
            <x14:dxf/>
          </x14:cfRule>
          <xm:sqref>G16</xm:sqref>
        </x14:conditionalFormatting>
        <x14:conditionalFormatting xmlns:xm="http://schemas.microsoft.com/office/excel/2006/main">
          <x14:cfRule type="expression" priority="15" id="{D91238EC-17AD-4BA1-822C-B3C0827AF225}">
            <xm:f>'12I'!$C$47&gt;12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4" id="{07BB4CC1-1572-438C-9558-79179F8AA069}">
            <xm:f>'13I'!$C$47&gt;12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3" id="{9DD28636-1664-4812-93A6-E791C80B3E5C}">
            <xm:f>'14I'!$C$47&gt;12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2" id="{7A334304-C24A-4F8B-B8D9-61ADE3C5D293}">
            <xm:f>'15I'!$C$47&gt;12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11" id="{E337A121-0668-4530-938D-D0389141B739}">
            <xm:f>'16I'!$C$47&gt;12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0" id="{E3BB0A56-659A-4245-93C9-47B96E6DA191}">
            <xm:f>'19I'!$C$47&gt;12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" id="{F8DDD505-3C4D-4DE1-9263-34378F54D042}">
            <xm:f>'20I'!$C$47&gt;12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8" id="{8CB74FF6-0AA5-4B71-AEB8-3D7F13C3C85D}">
            <xm:f>'21I'!$C$47&gt;12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7" id="{79E4B05A-A439-4025-970F-578A28537490}">
            <xm:f>'22I'!$C$47&gt;12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6" id="{548BCBCB-0C0C-479A-BD59-805AE671DA27}">
            <xm:f>'23I'!$C$47&gt;12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5" id="{2EF7EED0-F4D6-4CDA-9990-A5156B3B73C8}">
            <xm:f>'26I'!$C$47&gt;12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4" id="{C67B2E5F-54AF-44EA-95C9-19BB8E0B1788}">
            <xm:f>'27I'!$C$47&gt;12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3" id="{B074FF99-2343-410B-BE4F-4731ECA244C1}">
            <xm:f>'28I'!$C$47&gt;12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2" id="{8F9C3BE2-9A0B-4560-B4A9-C0D61665B1B6}">
            <xm:f>'29I'!$C$47&gt;12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expression" priority="1" id="{C0F064CE-AE25-4FF2-8882-A486FC35D776}">
            <xm:f>'30I'!$C$47&gt;12</xm:f>
            <x14:dxf>
              <fill>
                <patternFill>
                  <bgColor theme="5" tint="0.59996337778862885"/>
                </patternFill>
              </fill>
            </x14:dxf>
          </x14:cfRule>
          <xm:sqref>G28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13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45090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6" t="str">
        <f>IF(Tabela8J5678910111213141516[[#This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7" t="str">
        <f>IF(Tabela8J5678910111213141516[[#This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8" t="str">
        <f>IF(Tabela8J5678910111213141516[[#This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9" t="str">
        <f>IF(Tabela8J5678910111213141516[[#This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0" t="str">
        <f>IF(Tabela8J5678910111213141516[[#This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1" t="str">
        <f>IF(Tabela8J5678910111213141516[[#This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2" t="str">
        <f>IF(Tabela8J5678910111213141516[[#This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3" t="str">
        <f>IF(Tabela8J5678910111213141516[[#This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4" t="str">
        <f>IF(Tabela8J5678910111213141516[[#This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5" t="str">
        <f>IF(Tabela8J5678910111213141516[[#This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6" t="str">
        <f>IF(Tabela8J5678910111213141516[[#This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7" t="str">
        <f>IF(Tabela8J5678910111213141516[[#This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8" t="str">
        <f>IF(Tabela8J5678910111213141516[[#This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9" t="str">
        <f>IF(Tabela8J5678910111213141516[[#This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0" t="str">
        <f>IF(Tabela8J5678910111213141516[[#This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1" t="str">
        <f>IF(Tabela8J5678910111213141516[[#This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2" t="str">
        <f>IF(Tabela8J5678910111213141516[[#This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3" t="str">
        <f>IF(Tabela8J5678910111213141516[[#This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4" t="str">
        <f>IF(Tabela8J5678910111213141516[[#This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5" t="str">
        <f>IF(Tabela8J5678910111213141516[[#This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6" t="str">
        <f>IF(Tabela8J5678910111213141516[[#This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7" t="str">
        <f>IF(Tabela8J5678910111213141516[[#This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8" t="str">
        <f>IF(Tabela8J5678910111213141516[[#This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9" t="str">
        <f>IF(Tabela8J5678910111213141516[[#This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0" t="str">
        <f>IF(Tabela8J5678910111213141516[[#This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1" t="str">
        <f>IF(Tabela8J5678910111213141516[[#This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2" t="str">
        <f>IF(Tabela8J5678910111213141516[[#This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3" t="str">
        <f>IF(Tabela8J5678910111213141516[[#This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4" t="str">
        <f>IF(Tabela8J5678910111213141516[[#This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5" t="str">
        <f>IF(Tabela8J5678910111213141516[[#This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6" t="str">
        <f>IF(Tabela8J5678910111213141516[[#This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7" t="str">
        <f>IF(Tabela8J5678910111213141516[[#This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8" t="str">
        <f>IF(Tabela8J5678910111213141516[[#This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9" t="str">
        <f>IF(Tabela8J5678910111213141516[[#This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0" t="str">
        <f>IF(Tabela8J5678910111213141516[[#This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1" t="str">
        <f>IF(Tabela8J5678910111213141516[[#This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2" t="str">
        <f>IF(Tabela8J5678910111213141516[[#This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3" t="str">
        <f>IF(Tabela8J5678910111213141516[[#This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4" t="str">
        <f>IF(Tabela8J5678910111213141516[[#This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5" t="str">
        <f>IF(Tabela8J5678910111213141516[[#This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6" t="str">
        <f>IF(Tabela8J5678910111213141516[[#This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SUBTOTAL(103,Tabela8J5678910111213141516[NOME])</f>
        <v>0</v>
      </c>
    </row>
  </sheetData>
  <sheetProtection sheet="1" objects="1" scenarios="1" sort="0" autoFilter="0"/>
  <conditionalFormatting sqref="K6:L46">
    <cfRule type="containsText" dxfId="598" priority="1" operator="containsText" text="Não confirmado">
      <formula>NOT(ISERROR(SEARCH("Não confirmado",K6)))</formula>
    </cfRule>
    <cfRule type="containsText" dxfId="59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14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45091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6" t="str">
        <f>IF(Tabela8J567891011121314151617[[#This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7" t="str">
        <f>IF(Tabela8J567891011121314151617[[#This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8" t="str">
        <f>IF(Tabela8J567891011121314151617[[#This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9" t="str">
        <f>IF(Tabela8J567891011121314151617[[#This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0" t="str">
        <f>IF(Tabela8J567891011121314151617[[#This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1" t="str">
        <f>IF(Tabela8J567891011121314151617[[#This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2" t="str">
        <f>IF(Tabela8J567891011121314151617[[#This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3" t="str">
        <f>IF(Tabela8J567891011121314151617[[#This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4" t="str">
        <f>IF(Tabela8J567891011121314151617[[#This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5" t="str">
        <f>IF(Tabela8J567891011121314151617[[#This Row],[EXAME]]&lt;&gt;"","Dra. Joizeanne","")</f>
        <v/>
      </c>
      <c r="J15" s="25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6" t="str">
        <f>IF(Tabela8J567891011121314151617[[#This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7" t="str">
        <f>IF(Tabela8J567891011121314151617[[#This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8" t="str">
        <f>IF(Tabela8J567891011121314151617[[#This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9" t="str">
        <f>IF(Tabela8J567891011121314151617[[#This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0" t="str">
        <f>IF(Tabela8J567891011121314151617[[#This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1" t="str">
        <f>IF(Tabela8J567891011121314151617[[#This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2" t="str">
        <f>IF(Tabela8J567891011121314151617[[#This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3" t="str">
        <f>IF(Tabela8J567891011121314151617[[#This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4" t="str">
        <f>IF(Tabela8J567891011121314151617[[#This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5" t="str">
        <f>IF(Tabela8J567891011121314151617[[#This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6" t="str">
        <f>IF(Tabela8J567891011121314151617[[#This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7" t="str">
        <f>IF(Tabela8J567891011121314151617[[#This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8" t="str">
        <f>IF(Tabela8J567891011121314151617[[#This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9" t="str">
        <f>IF(Tabela8J567891011121314151617[[#This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0" t="str">
        <f>IF(Tabela8J567891011121314151617[[#This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1" t="str">
        <f>IF(Tabela8J567891011121314151617[[#This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2" t="str">
        <f>IF(Tabela8J567891011121314151617[[#This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3" t="str">
        <f>IF(Tabela8J567891011121314151617[[#This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4" t="str">
        <f>IF(Tabela8J567891011121314151617[[#This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5" t="str">
        <f>IF(Tabela8J567891011121314151617[[#This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6" t="str">
        <f>IF(Tabela8J567891011121314151617[[#This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7" t="str">
        <f>IF(Tabela8J567891011121314151617[[#This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8" t="str">
        <f>IF(Tabela8J567891011121314151617[[#This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9" t="str">
        <f>IF(Tabela8J567891011121314151617[[#This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0" t="str">
        <f>IF(Tabela8J567891011121314151617[[#This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1" t="str">
        <f>IF(Tabela8J567891011121314151617[[#This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2" t="str">
        <f>IF(Tabela8J567891011121314151617[[#This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3" t="str">
        <f>IF(Tabela8J567891011121314151617[[#This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4" t="str">
        <f>IF(Tabela8J567891011121314151617[[#This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5" t="str">
        <f>IF(Tabela8J567891011121314151617[[#This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6" t="str">
        <f>IF(Tabela8J567891011121314151617[[#This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SUBTOTAL(103,Tabela8J567891011121314151617[NOME])</f>
        <v>0</v>
      </c>
    </row>
  </sheetData>
  <sheetProtection sheet="1" objects="1" scenarios="1" sort="0" autoFilter="0"/>
  <conditionalFormatting sqref="K6:L46">
    <cfRule type="containsText" dxfId="583" priority="1" operator="containsText" text="Não confirmado">
      <formula>NOT(ISERROR(SEARCH("Não confirmado",K6)))</formula>
    </cfRule>
    <cfRule type="containsText" dxfId="58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15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45092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6" t="str">
        <f>IF(Tabela8J5678910111213141516171819[[#This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7" t="str">
        <f>IF(Tabela8J5678910111213141516171819[[#This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8" t="str">
        <f>IF(Tabela8J5678910111213141516171819[[#This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9" t="str">
        <f>IF(Tabela8J5678910111213141516171819[[#This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0" t="str">
        <f>IF(Tabela8J5678910111213141516171819[[#This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1" t="str">
        <f>IF(Tabela8J5678910111213141516171819[[#This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2" t="str">
        <f>IF(Tabela8J5678910111213141516171819[[#This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3" t="str">
        <f>IF(Tabela8J5678910111213141516171819[[#This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4" t="str">
        <f>IF(Tabela8J5678910111213141516171819[[#This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5" t="str">
        <f>IF(Tabela8J5678910111213141516171819[[#This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6" t="str">
        <f>IF(Tabela8J5678910111213141516171819[[#This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7" t="str">
        <f>IF(Tabela8J5678910111213141516171819[[#This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8" t="str">
        <f>IF(Tabela8J5678910111213141516171819[[#This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9" t="str">
        <f>IF(Tabela8J5678910111213141516171819[[#This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0" t="str">
        <f>IF(Tabela8J5678910111213141516171819[[#This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1" t="str">
        <f>IF(Tabela8J5678910111213141516171819[[#This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2" t="str">
        <f>IF(Tabela8J5678910111213141516171819[[#This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3" t="str">
        <f>IF(Tabela8J5678910111213141516171819[[#This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4" t="str">
        <f>IF(Tabela8J5678910111213141516171819[[#This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5" t="str">
        <f>IF(Tabela8J5678910111213141516171819[[#This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6" t="str">
        <f>IF(Tabela8J5678910111213141516171819[[#This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7" t="str">
        <f>IF(Tabela8J5678910111213141516171819[[#This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8" t="str">
        <f>IF(Tabela8J5678910111213141516171819[[#This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9" t="str">
        <f>IF(Tabela8J5678910111213141516171819[[#This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0" t="str">
        <f>IF(Tabela8J5678910111213141516171819[[#This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1" t="str">
        <f>IF(Tabela8J5678910111213141516171819[[#This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2" t="str">
        <f>IF(Tabela8J5678910111213141516171819[[#This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3" t="str">
        <f>IF(Tabela8J5678910111213141516171819[[#This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4" t="str">
        <f>IF(Tabela8J5678910111213141516171819[[#This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5" t="str">
        <f>IF(Tabela8J5678910111213141516171819[[#This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6" t="str">
        <f>IF(Tabela8J5678910111213141516171819[[#This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7" t="str">
        <f>IF(Tabela8J5678910111213141516171819[[#This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8" t="str">
        <f>IF(Tabela8J5678910111213141516171819[[#This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9" t="str">
        <f>IF(Tabela8J5678910111213141516171819[[#This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0" t="str">
        <f>IF(Tabela8J5678910111213141516171819[[#This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1" t="str">
        <f>IF(Tabela8J5678910111213141516171819[[#This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2" t="str">
        <f>IF(Tabela8J5678910111213141516171819[[#This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3" t="str">
        <f>IF(Tabela8J5678910111213141516171819[[#This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4" t="str">
        <f>IF(Tabela8J5678910111213141516171819[[#This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5" t="str">
        <f>IF(Tabela8J5678910111213141516171819[[#This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6" t="str">
        <f>IF(Tabela8J5678910111213141516171819[[#This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SUBTOTAL(103,Tabela8J5678910111213141516171819[NOME])</f>
        <v>0</v>
      </c>
    </row>
  </sheetData>
  <sheetProtection sheet="1" objects="1" scenarios="1" sort="0" autoFilter="0"/>
  <conditionalFormatting sqref="K6:L46">
    <cfRule type="containsText" dxfId="568" priority="1" operator="containsText" text="Não confirmado">
      <formula>NOT(ISERROR(SEARCH("Não confirmado",K6)))</formula>
    </cfRule>
    <cfRule type="containsText" dxfId="56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16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45093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6" t="str">
        <f>IF(Tabela8J56[[#This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7" t="str">
        <f>IF(Tabela8J56[[#This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8" t="str">
        <f>IF(Tabela8J56[[#This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9" t="str">
        <f>IF(Tabela8J56[[#This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0" t="str">
        <f>IF(Tabela8J56[[#This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1" t="str">
        <f>IF(Tabela8J56[[#This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2" t="str">
        <f>IF(Tabela8J56[[#This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3" t="str">
        <f>IF(Tabela8J56[[#This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4" t="str">
        <f>IF(Tabela8J56[[#This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5" t="str">
        <f>IF(Tabela8J56[[#This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6" t="str">
        <f>IF(Tabela8J56[[#This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7" t="str">
        <f>IF(Tabela8J56[[#This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8" t="str">
        <f>IF(Tabela8J56[[#This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9" t="str">
        <f>IF(Tabela8J56[[#This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0" t="str">
        <f>IF(Tabela8J56[[#This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1" t="str">
        <f>IF(Tabela8J56[[#This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2" t="str">
        <f>IF(Tabela8J56[[#This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3" t="str">
        <f>IF(Tabela8J56[[#This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4" t="str">
        <f>IF(Tabela8J56[[#This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5" t="str">
        <f>IF(Tabela8J56[[#This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6" t="str">
        <f>IF(Tabela8J56[[#This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7" t="str">
        <f>IF(Tabela8J56[[#This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8" t="str">
        <f>IF(Tabela8J56[[#This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9" t="str">
        <f>IF(Tabela8J56[[#This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0" t="str">
        <f>IF(Tabela8J56[[#This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1" t="str">
        <f>IF(Tabela8J56[[#This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2" t="str">
        <f>IF(Tabela8J56[[#This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3" t="str">
        <f>IF(Tabela8J56[[#This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4" t="str">
        <f>IF(Tabela8J56[[#This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5" t="str">
        <f>IF(Tabela8J56[[#This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6" t="str">
        <f>IF(Tabela8J56[[#This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7" t="str">
        <f>IF(Tabela8J56[[#This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8" t="str">
        <f>IF(Tabela8J56[[#This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9" t="str">
        <f>IF(Tabela8J56[[#This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0" t="str">
        <f>IF(Tabela8J56[[#This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1" t="str">
        <f>IF(Tabela8J56[[#This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2" t="str">
        <f>IF(Tabela8J56[[#This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3" t="str">
        <f>IF(Tabela8J56[[#This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4" t="str">
        <f>IF(Tabela8J56[[#This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5" t="str">
        <f>IF(Tabela8J56[[#This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6" t="str">
        <f>IF(Tabela8J56[[#This Row],[EXAME]]&lt;&gt;"","Dra. Joizeanne","")</f>
        <v/>
      </c>
      <c r="J46" s="13"/>
      <c r="K46" s="12"/>
      <c r="L46" s="12"/>
      <c r="M46" s="12"/>
    </row>
    <row r="47" spans="2:13">
      <c r="C47">
        <f>SUBTOTAL(103,Tabela8J56[NOME])</f>
        <v>0</v>
      </c>
    </row>
  </sheetData>
  <sheetProtection sheet="1" objects="1" scenarios="1" sort="0" autoFilter="0"/>
  <conditionalFormatting sqref="K6:L46">
    <cfRule type="containsText" dxfId="553" priority="1" operator="containsText" text="Não confirmado">
      <formula>NOT(ISERROR(SEARCH("Não confirmado",K6)))</formula>
    </cfRule>
    <cfRule type="containsText" dxfId="55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19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45096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6" t="str">
        <f>IF(Tabela8J56789101112131415161718[[#This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7" t="str">
        <f>IF(Tabela8J56789101112131415161718[[#This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48"/>
      <c r="D8" s="12"/>
      <c r="E8" s="12"/>
      <c r="F8" s="12"/>
      <c r="G8" s="12"/>
      <c r="H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8" t="str">
        <f>IF(Tabela8J56789101112131415161718[[#This Row],[EXAME]]&lt;&gt;"","Dra. Joizeanne","")</f>
        <v/>
      </c>
      <c r="J8" s="49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9" t="str">
        <f>IF(Tabela8J56789101112131415161718[[#This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48"/>
      <c r="D10" s="12"/>
      <c r="E10" s="12"/>
      <c r="F10" s="12"/>
      <c r="G10" s="12"/>
      <c r="H1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0" t="str">
        <f>IF(Tabela8J56789101112131415161718[[#This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1" t="str">
        <f>IF(Tabela8J56789101112131415161718[[#This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2" t="str">
        <f>IF(Tabela8J56789101112131415161718[[#This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48"/>
      <c r="D13" s="12"/>
      <c r="E13" s="12"/>
      <c r="F13" s="12"/>
      <c r="G13" s="12"/>
      <c r="H1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3" t="str">
        <f>IF(Tabela8J56789101112131415161718[[#This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4" t="str">
        <f>IF(Tabela8J56789101112131415161718[[#This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5" t="str">
        <f>IF(Tabela8J56789101112131415161718[[#This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6" t="str">
        <f>IF(Tabela8J56789101112131415161718[[#This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7" t="str">
        <f>IF(Tabela8J56789101112131415161718[[#This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8" t="str">
        <f>IF(Tabela8J56789101112131415161718[[#This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9" t="str">
        <f>IF(Tabela8J56789101112131415161718[[#This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0" t="str">
        <f>IF(Tabela8J56789101112131415161718[[#This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1" t="str">
        <f>IF(Tabela8J56789101112131415161718[[#This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2" t="str">
        <f>IF(Tabela8J56789101112131415161718[[#This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3" t="str">
        <f>IF(Tabela8J56789101112131415161718[[#This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4" t="str">
        <f>IF(Tabela8J56789101112131415161718[[#This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5" t="str">
        <f>IF(Tabela8J56789101112131415161718[[#This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6" t="str">
        <f>IF(Tabela8J56789101112131415161718[[#This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7" t="str">
        <f>IF(Tabela8J56789101112131415161718[[#This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8" t="str">
        <f>IF(Tabela8J56789101112131415161718[[#This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9" t="str">
        <f>IF(Tabela8J56789101112131415161718[[#This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0" t="str">
        <f>IF(Tabela8J56789101112131415161718[[#This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1" t="str">
        <f>IF(Tabela8J56789101112131415161718[[#This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2" t="str">
        <f>IF(Tabela8J56789101112131415161718[[#This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3" t="str">
        <f>IF(Tabela8J56789101112131415161718[[#This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4" t="str">
        <f>IF(Tabela8J56789101112131415161718[[#This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5" t="str">
        <f>IF(Tabela8J56789101112131415161718[[#This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6" t="str">
        <f>IF(Tabela8J56789101112131415161718[[#This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7" t="str">
        <f>IF(Tabela8J56789101112131415161718[[#This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8" t="str">
        <f>IF(Tabela8J56789101112131415161718[[#This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9" t="str">
        <f>IF(Tabela8J56789101112131415161718[[#This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0" t="str">
        <f>IF(Tabela8J56789101112131415161718[[#This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1" t="str">
        <f>IF(Tabela8J56789101112131415161718[[#This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2" t="str">
        <f>IF(Tabela8J56789101112131415161718[[#This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3" t="str">
        <f>IF(Tabela8J56789101112131415161718[[#This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4" t="str">
        <f>IF(Tabela8J56789101112131415161718[[#This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5" t="str">
        <f>IF(Tabela8J56789101112131415161718[[#This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6" t="str">
        <f>IF(Tabela8J56789101112131415161718[[#This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SUBTOTAL(103,Tabela8J56789101112131415161718[NOME])</f>
        <v>0</v>
      </c>
    </row>
  </sheetData>
  <sheetProtection sheet="1" objects="1" scenarios="1" sort="0" autoFilter="0"/>
  <conditionalFormatting sqref="K6:L46">
    <cfRule type="containsText" dxfId="538" priority="1" operator="containsText" text="Não confirmado">
      <formula>NOT(ISERROR(SEARCH("Não confirmado",K6)))</formula>
    </cfRule>
    <cfRule type="containsText" dxfId="53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20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45097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6" t="str">
        <f>IF(Tabela8J567891011121314151617181920[[#This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7" t="str">
        <f>IF(Tabela8J567891011121314151617181920[[#This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8" t="str">
        <f>IF(Tabela8J567891011121314151617181920[[#This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9" t="str">
        <f>IF(Tabela8J567891011121314151617181920[[#This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0" t="str">
        <f>IF(Tabela8J567891011121314151617181920[[#This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1" t="str">
        <f>IF(Tabela8J567891011121314151617181920[[#This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2" t="str">
        <f>IF(Tabela8J567891011121314151617181920[[#This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3" t="str">
        <f>IF(Tabela8J567891011121314151617181920[[#This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4" t="str">
        <f>IF(Tabela8J567891011121314151617181920[[#This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5" t="str">
        <f>IF(Tabela8J567891011121314151617181920[[#This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6" t="str">
        <f>IF(Tabela8J567891011121314151617181920[[#This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7" t="str">
        <f>IF(Tabela8J567891011121314151617181920[[#This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8" t="str">
        <f>IF(Tabela8J567891011121314151617181920[[#This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9" t="str">
        <f>IF(Tabela8J567891011121314151617181920[[#This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0" t="str">
        <f>IF(Tabela8J567891011121314151617181920[[#This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1" t="str">
        <f>IF(Tabela8J567891011121314151617181920[[#This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2" t="str">
        <f>IF(Tabela8J567891011121314151617181920[[#This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3" t="str">
        <f>IF(Tabela8J567891011121314151617181920[[#This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4" t="str">
        <f>IF(Tabela8J567891011121314151617181920[[#This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5" t="str">
        <f>IF(Tabela8J567891011121314151617181920[[#This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6" t="str">
        <f>IF(Tabela8J567891011121314151617181920[[#This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7" t="str">
        <f>IF(Tabela8J567891011121314151617181920[[#This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8" t="str">
        <f>IF(Tabela8J567891011121314151617181920[[#This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9" t="str">
        <f>IF(Tabela8J567891011121314151617181920[[#This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0" t="str">
        <f>IF(Tabela8J567891011121314151617181920[[#This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1" t="str">
        <f>IF(Tabela8J567891011121314151617181920[[#This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2" t="str">
        <f>IF(Tabela8J567891011121314151617181920[[#This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3" t="str">
        <f>IF(Tabela8J567891011121314151617181920[[#This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4" t="str">
        <f>IF(Tabela8J567891011121314151617181920[[#This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5" t="str">
        <f>IF(Tabela8J567891011121314151617181920[[#This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6" t="str">
        <f>IF(Tabela8J567891011121314151617181920[[#This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7" t="str">
        <f>IF(Tabela8J567891011121314151617181920[[#This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8" t="str">
        <f>IF(Tabela8J567891011121314151617181920[[#This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9" t="str">
        <f>IF(Tabela8J567891011121314151617181920[[#This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0" t="str">
        <f>IF(Tabela8J567891011121314151617181920[[#This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1" t="str">
        <f>IF(Tabela8J567891011121314151617181920[[#This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2" t="str">
        <f>IF(Tabela8J567891011121314151617181920[[#This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3" t="str">
        <f>IF(Tabela8J567891011121314151617181920[[#This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4" t="str">
        <f>IF(Tabela8J567891011121314151617181920[[#This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5" t="str">
        <f>IF(Tabela8J567891011121314151617181920[[#This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6" t="str">
        <f>IF(Tabela8J567891011121314151617181920[[#This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SUBTOTAL(103,Tabela8J567891011121314151617181920[NOME])</f>
        <v>0</v>
      </c>
    </row>
  </sheetData>
  <sheetProtection sheet="1" objects="1" scenarios="1" sort="0" autoFilter="0"/>
  <conditionalFormatting sqref="K6:L46">
    <cfRule type="containsText" dxfId="523" priority="1" operator="containsText" text="Não confirmado">
      <formula>NOT(ISERROR(SEARCH("Não confirmado",K6)))</formula>
    </cfRule>
    <cfRule type="containsText" dxfId="52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21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45098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1" s="13"/>
      <c r="K11" s="12"/>
      <c r="L11" s="12"/>
      <c r="M11" s="12"/>
    </row>
    <row r="12" spans="1:30">
      <c r="B12" s="8">
        <v>0.39583333333333298</v>
      </c>
      <c r="C12" s="29"/>
      <c r="D12" s="12"/>
      <c r="E12" s="12"/>
      <c r="F12" s="12"/>
      <c r="G12" s="12"/>
      <c r="H1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2" s="13"/>
      <c r="K12" s="12"/>
      <c r="L12" s="12"/>
      <c r="M12" s="12"/>
    </row>
    <row r="13" spans="1:30">
      <c r="B13" s="9">
        <v>0.40625</v>
      </c>
      <c r="C13" s="29"/>
      <c r="D13" s="12"/>
      <c r="E13" s="12"/>
      <c r="F13" s="12"/>
      <c r="G13" s="12"/>
      <c r="H1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3" s="13"/>
      <c r="K13" s="12"/>
      <c r="L13" s="12"/>
      <c r="M13" s="12"/>
    </row>
    <row r="14" spans="1:30">
      <c r="B14" s="8">
        <v>0.41666666666666702</v>
      </c>
      <c r="C14" s="29"/>
      <c r="D14" s="12"/>
      <c r="E14" s="12"/>
      <c r="F14" s="12"/>
      <c r="G14" s="12"/>
      <c r="H1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4" s="13"/>
      <c r="K14" s="12"/>
      <c r="L14" s="12"/>
      <c r="M14" s="12"/>
    </row>
    <row r="15" spans="1:30">
      <c r="B15" s="9">
        <v>0.42708333333333298</v>
      </c>
      <c r="C15" s="29"/>
      <c r="D15" s="12"/>
      <c r="E15" s="12"/>
      <c r="F15" s="12"/>
      <c r="G15" s="12"/>
      <c r="H1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5" s="13"/>
      <c r="K15" s="12"/>
      <c r="L15" s="12"/>
      <c r="M15" s="12"/>
    </row>
    <row r="16" spans="1:30">
      <c r="B16" s="8">
        <v>0.4375</v>
      </c>
      <c r="C16" s="29"/>
      <c r="D16" s="12"/>
      <c r="E16" s="12"/>
      <c r="F16" s="12"/>
      <c r="G16" s="12"/>
      <c r="H1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6" s="13"/>
      <c r="K46" s="12"/>
      <c r="L46" s="12"/>
      <c r="M46" s="12"/>
    </row>
    <row r="47" spans="2:13">
      <c r="C47">
        <f>SUBTOTAL(103,Tabela8J567891011121314151617181936[NOME])</f>
        <v>0</v>
      </c>
    </row>
  </sheetData>
  <sheetProtection sheet="1" objects="1" scenarios="1" sort="0" autoFilter="0"/>
  <conditionalFormatting sqref="K6:L46">
    <cfRule type="containsText" dxfId="508" priority="1" operator="containsText" text="Não confirmado">
      <formula>NOT(ISERROR(SEARCH("Não confirmado",K6)))</formula>
    </cfRule>
    <cfRule type="containsText" dxfId="50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22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45099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48"/>
      <c r="D6" s="39"/>
      <c r="E6" s="39"/>
      <c r="F6" s="39"/>
      <c r="G6" s="39"/>
      <c r="H6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6" s="41"/>
      <c r="J6" s="42"/>
      <c r="K6" s="39"/>
      <c r="L6" s="39"/>
      <c r="M6" s="39"/>
    </row>
    <row r="7" spans="1:30">
      <c r="B7" s="9">
        <v>0.34375</v>
      </c>
      <c r="C7" s="39"/>
      <c r="D7" s="39"/>
      <c r="E7" s="39"/>
      <c r="F7" s="39"/>
      <c r="G7" s="39"/>
      <c r="H7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7" s="41"/>
      <c r="J7" s="42"/>
      <c r="K7" s="39"/>
      <c r="L7" s="39"/>
      <c r="M7" s="39"/>
    </row>
    <row r="8" spans="1:30">
      <c r="B8" s="8">
        <v>0.35416666666666702</v>
      </c>
      <c r="C8" s="39"/>
      <c r="D8" s="39"/>
      <c r="E8" s="39"/>
      <c r="F8" s="39"/>
      <c r="G8" s="39"/>
      <c r="H8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8" s="41"/>
      <c r="J8" s="42"/>
      <c r="K8" s="39"/>
      <c r="L8" s="39"/>
      <c r="M8" s="39"/>
    </row>
    <row r="9" spans="1:30">
      <c r="B9" s="9">
        <v>0.36458333333333298</v>
      </c>
      <c r="C9" s="39"/>
      <c r="D9" s="39"/>
      <c r="E9" s="39"/>
      <c r="F9" s="39"/>
      <c r="G9" s="39"/>
      <c r="H9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9" s="41"/>
      <c r="J9" s="42"/>
      <c r="K9" s="39"/>
      <c r="L9" s="39"/>
      <c r="M9" s="39"/>
    </row>
    <row r="10" spans="1:30">
      <c r="B10" s="8">
        <v>0.375</v>
      </c>
      <c r="C10" s="39"/>
      <c r="D10" s="39"/>
      <c r="E10" s="39"/>
      <c r="F10" s="39"/>
      <c r="G10" s="39"/>
      <c r="H10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0" s="41"/>
      <c r="J10" s="42"/>
      <c r="K10" s="39"/>
      <c r="L10" s="39"/>
      <c r="M10" s="39"/>
    </row>
    <row r="11" spans="1:30">
      <c r="B11" s="9">
        <v>0.38541666666666702</v>
      </c>
      <c r="C11" s="39"/>
      <c r="D11" s="39"/>
      <c r="E11" s="39"/>
      <c r="F11" s="39"/>
      <c r="G11" s="39"/>
      <c r="H11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1" s="41"/>
      <c r="J11" s="42"/>
      <c r="K11" s="39"/>
      <c r="L11" s="39"/>
      <c r="M11" s="39"/>
    </row>
    <row r="12" spans="1:30">
      <c r="B12" s="8">
        <v>0.39583333333333298</v>
      </c>
      <c r="C12" s="39"/>
      <c r="D12" s="39"/>
      <c r="E12" s="39"/>
      <c r="F12" s="39"/>
      <c r="G12" s="39"/>
      <c r="H12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2" s="41"/>
      <c r="J12" s="42"/>
      <c r="K12" s="39"/>
      <c r="L12" s="39"/>
      <c r="M12" s="39"/>
    </row>
    <row r="13" spans="1:30">
      <c r="B13" s="9">
        <v>0.40625</v>
      </c>
      <c r="C13" s="39"/>
      <c r="D13" s="39"/>
      <c r="E13" s="39"/>
      <c r="F13" s="39"/>
      <c r="G13" s="39"/>
      <c r="H13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3" s="41"/>
      <c r="J13" s="42"/>
      <c r="K13" s="39"/>
      <c r="L13" s="39"/>
      <c r="M13" s="39"/>
    </row>
    <row r="14" spans="1:30">
      <c r="B14" s="8">
        <v>0.41666666666666702</v>
      </c>
      <c r="C14" s="39"/>
      <c r="D14" s="39"/>
      <c r="E14" s="39"/>
      <c r="F14" s="39"/>
      <c r="G14" s="39"/>
      <c r="H14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4" s="41"/>
      <c r="J14" s="42"/>
      <c r="K14" s="39"/>
      <c r="L14" s="39"/>
      <c r="M14" s="39"/>
    </row>
    <row r="15" spans="1:30">
      <c r="B15" s="9">
        <v>0.42708333333333298</v>
      </c>
      <c r="C15" s="39"/>
      <c r="D15" s="39"/>
      <c r="E15" s="39"/>
      <c r="F15" s="39"/>
      <c r="G15" s="39"/>
      <c r="H15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5" s="41"/>
      <c r="J15" s="42"/>
      <c r="K15" s="39"/>
      <c r="L15" s="39"/>
      <c r="M15" s="39"/>
    </row>
    <row r="16" spans="1:30">
      <c r="B16" s="8">
        <v>0.4375</v>
      </c>
      <c r="C16" s="39"/>
      <c r="D16" s="39"/>
      <c r="E16" s="39"/>
      <c r="F16" s="39"/>
      <c r="G16" s="39"/>
      <c r="H16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6" s="41"/>
      <c r="J16" s="42"/>
      <c r="K16" s="39"/>
      <c r="L16" s="39"/>
      <c r="M16" s="39"/>
    </row>
    <row r="17" spans="2:13">
      <c r="B17" s="9">
        <v>0.44791666666666702</v>
      </c>
      <c r="C17" s="39"/>
      <c r="D17" s="39"/>
      <c r="E17" s="39"/>
      <c r="F17" s="39"/>
      <c r="G17" s="39"/>
      <c r="H17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7" s="41"/>
      <c r="J17" s="42"/>
      <c r="K17" s="39"/>
      <c r="L17" s="39"/>
      <c r="M17" s="39"/>
    </row>
    <row r="18" spans="2:13">
      <c r="B18" s="8">
        <v>0.45833333333333298</v>
      </c>
      <c r="C18" s="39"/>
      <c r="D18" s="39"/>
      <c r="E18" s="39"/>
      <c r="F18" s="39"/>
      <c r="G18" s="39"/>
      <c r="H18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8" s="41"/>
      <c r="J18" s="42"/>
      <c r="K18" s="39"/>
      <c r="L18" s="39"/>
      <c r="M18" s="39"/>
    </row>
    <row r="19" spans="2:13">
      <c r="B19" s="9">
        <v>0.46875</v>
      </c>
      <c r="C19" s="39"/>
      <c r="D19" s="39"/>
      <c r="E19" s="39"/>
      <c r="F19" s="39"/>
      <c r="G19" s="39"/>
      <c r="H19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9" s="41"/>
      <c r="J19" s="42"/>
      <c r="K19" s="39"/>
      <c r="L19" s="39"/>
      <c r="M19" s="39"/>
    </row>
    <row r="20" spans="2:13">
      <c r="B20" s="8">
        <v>0.47916666666666702</v>
      </c>
      <c r="C20" s="39"/>
      <c r="D20" s="39"/>
      <c r="E20" s="39"/>
      <c r="F20" s="39"/>
      <c r="G20" s="39"/>
      <c r="H20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0" s="41"/>
      <c r="J20" s="42"/>
      <c r="K20" s="39"/>
      <c r="L20" s="39"/>
      <c r="M20" s="39"/>
    </row>
    <row r="21" spans="2:13">
      <c r="B21" s="9">
        <v>0.48958333333333298</v>
      </c>
      <c r="C21" s="39"/>
      <c r="D21" s="39"/>
      <c r="E21" s="39"/>
      <c r="F21" s="39"/>
      <c r="G21" s="39"/>
      <c r="H21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1" s="41"/>
      <c r="J21" s="42"/>
      <c r="K21" s="39"/>
      <c r="L21" s="39"/>
      <c r="M21" s="39"/>
    </row>
    <row r="22" spans="2:13">
      <c r="B22" s="8">
        <v>0.5</v>
      </c>
      <c r="C22" s="39"/>
      <c r="D22" s="39"/>
      <c r="E22" s="39"/>
      <c r="F22" s="39"/>
      <c r="G22" s="39"/>
      <c r="H22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2" s="41"/>
      <c r="J22" s="42"/>
      <c r="K22" s="39"/>
      <c r="L22" s="39"/>
      <c r="M22" s="39"/>
    </row>
    <row r="23" spans="2:13">
      <c r="B23" s="9">
        <v>0.51041666666666696</v>
      </c>
      <c r="C23" s="39"/>
      <c r="D23" s="39"/>
      <c r="E23" s="39"/>
      <c r="F23" s="39"/>
      <c r="G23" s="39"/>
      <c r="H23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3" s="41"/>
      <c r="J23" s="42"/>
      <c r="K23" s="39"/>
      <c r="L23" s="39"/>
      <c r="M23" s="39"/>
    </row>
    <row r="24" spans="2:13">
      <c r="B24" s="8">
        <v>0.52083333333333304</v>
      </c>
      <c r="C24" s="39"/>
      <c r="D24" s="39"/>
      <c r="E24" s="39"/>
      <c r="F24" s="39"/>
      <c r="G24" s="39"/>
      <c r="H24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4" s="41"/>
      <c r="J24" s="42"/>
      <c r="K24" s="39"/>
      <c r="L24" s="39"/>
      <c r="M24" s="39"/>
    </row>
    <row r="25" spans="2:13">
      <c r="B25" s="9">
        <v>0.53125</v>
      </c>
      <c r="C25" s="39"/>
      <c r="D25" s="39"/>
      <c r="E25" s="39"/>
      <c r="F25" s="39"/>
      <c r="G25" s="39"/>
      <c r="H25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5" s="41"/>
      <c r="J25" s="42"/>
      <c r="K25" s="39"/>
      <c r="L25" s="39"/>
      <c r="M25" s="39"/>
    </row>
    <row r="26" spans="2:13">
      <c r="B26" s="8">
        <v>0.54166666666666696</v>
      </c>
      <c r="C26" s="39"/>
      <c r="D26" s="39"/>
      <c r="E26" s="39"/>
      <c r="F26" s="39"/>
      <c r="G26" s="39"/>
      <c r="H26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6" s="41"/>
      <c r="J26" s="42"/>
      <c r="K26" s="39"/>
      <c r="L26" s="39"/>
      <c r="M26" s="39"/>
    </row>
    <row r="27" spans="2:13">
      <c r="B27" s="9">
        <v>0.55208333333333304</v>
      </c>
      <c r="C27" s="39"/>
      <c r="D27" s="39"/>
      <c r="E27" s="39"/>
      <c r="F27" s="39"/>
      <c r="G27" s="39"/>
      <c r="H27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7" s="41"/>
      <c r="J27" s="42"/>
      <c r="K27" s="39"/>
      <c r="L27" s="39"/>
      <c r="M27" s="39"/>
    </row>
    <row r="28" spans="2:13">
      <c r="B28" s="8">
        <v>0.5625</v>
      </c>
      <c r="C28" s="39"/>
      <c r="D28" s="39"/>
      <c r="E28" s="39"/>
      <c r="F28" s="39"/>
      <c r="G28" s="39"/>
      <c r="H28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8" s="41"/>
      <c r="J28" s="42"/>
      <c r="K28" s="39"/>
      <c r="L28" s="39"/>
      <c r="M28" s="39"/>
    </row>
    <row r="29" spans="2:13">
      <c r="B29" s="9">
        <v>0.57291666666666696</v>
      </c>
      <c r="C29" s="39"/>
      <c r="D29" s="39"/>
      <c r="E29" s="39"/>
      <c r="F29" s="39"/>
      <c r="G29" s="39"/>
      <c r="H29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9" s="41"/>
      <c r="J29" s="42"/>
      <c r="K29" s="39"/>
      <c r="L29" s="39"/>
      <c r="M29" s="39"/>
    </row>
    <row r="30" spans="2:13">
      <c r="B30" s="8">
        <v>0.58333333333333304</v>
      </c>
      <c r="C30" s="39"/>
      <c r="D30" s="39"/>
      <c r="E30" s="39"/>
      <c r="F30" s="39"/>
      <c r="G30" s="39"/>
      <c r="H30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0" s="41"/>
      <c r="J30" s="42"/>
      <c r="K30" s="39"/>
      <c r="L30" s="39"/>
      <c r="M30" s="39"/>
    </row>
    <row r="31" spans="2:13">
      <c r="B31" s="9">
        <v>0.59375</v>
      </c>
      <c r="C31" s="39"/>
      <c r="D31" s="39"/>
      <c r="E31" s="39"/>
      <c r="F31" s="39"/>
      <c r="G31" s="39"/>
      <c r="H31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1" s="41"/>
      <c r="J31" s="42"/>
      <c r="K31" s="39"/>
      <c r="L31" s="39"/>
      <c r="M31" s="39"/>
    </row>
    <row r="32" spans="2:13">
      <c r="B32" s="8">
        <v>0.60416666666666696</v>
      </c>
      <c r="C32" s="39"/>
      <c r="D32" s="39"/>
      <c r="E32" s="39"/>
      <c r="F32" s="39"/>
      <c r="G32" s="39"/>
      <c r="H32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2" s="41"/>
      <c r="J32" s="42"/>
      <c r="K32" s="39"/>
      <c r="L32" s="39"/>
      <c r="M32" s="39"/>
    </row>
    <row r="33" spans="2:13">
      <c r="B33" s="9">
        <v>0.61458333333333304</v>
      </c>
      <c r="C33" s="39"/>
      <c r="D33" s="39"/>
      <c r="E33" s="39"/>
      <c r="F33" s="39"/>
      <c r="G33" s="39"/>
      <c r="H33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3" s="41"/>
      <c r="J33" s="42"/>
      <c r="K33" s="39"/>
      <c r="L33" s="39"/>
      <c r="M33" s="39"/>
    </row>
    <row r="34" spans="2:13">
      <c r="B34" s="8">
        <v>0.625</v>
      </c>
      <c r="C34" s="39"/>
      <c r="D34" s="39"/>
      <c r="E34" s="39"/>
      <c r="F34" s="39"/>
      <c r="G34" s="39"/>
      <c r="H34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4" s="41"/>
      <c r="J34" s="42"/>
      <c r="K34" s="39"/>
      <c r="L34" s="39"/>
      <c r="M34" s="39"/>
    </row>
    <row r="35" spans="2:13">
      <c r="B35" s="9">
        <v>0.63541666666666696</v>
      </c>
      <c r="C35" s="39"/>
      <c r="D35" s="39"/>
      <c r="E35" s="39"/>
      <c r="F35" s="39"/>
      <c r="G35" s="39"/>
      <c r="H35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5" s="41"/>
      <c r="J35" s="42"/>
      <c r="K35" s="39"/>
      <c r="L35" s="39"/>
      <c r="M35" s="39"/>
    </row>
    <row r="36" spans="2:13">
      <c r="B36" s="8">
        <v>0.64583333333333404</v>
      </c>
      <c r="C36" s="39"/>
      <c r="D36" s="39"/>
      <c r="E36" s="39"/>
      <c r="F36" s="39"/>
      <c r="G36" s="39"/>
      <c r="H36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6" s="41"/>
      <c r="J36" s="42"/>
      <c r="K36" s="39"/>
      <c r="L36" s="39"/>
      <c r="M36" s="39"/>
    </row>
    <row r="37" spans="2:13">
      <c r="B37" s="9">
        <v>0.65625</v>
      </c>
      <c r="C37" s="39"/>
      <c r="D37" s="39"/>
      <c r="E37" s="39"/>
      <c r="F37" s="39"/>
      <c r="G37" s="39"/>
      <c r="H37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7" s="41"/>
      <c r="J37" s="42"/>
      <c r="K37" s="39"/>
      <c r="L37" s="39"/>
      <c r="M37" s="39"/>
    </row>
    <row r="38" spans="2:13">
      <c r="B38" s="8">
        <v>0.66666666666666696</v>
      </c>
      <c r="C38" s="39"/>
      <c r="D38" s="39"/>
      <c r="E38" s="39"/>
      <c r="F38" s="39"/>
      <c r="G38" s="39"/>
      <c r="H38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8" s="41"/>
      <c r="J38" s="42"/>
      <c r="K38" s="39"/>
      <c r="L38" s="39"/>
      <c r="M38" s="39"/>
    </row>
    <row r="39" spans="2:13">
      <c r="B39" s="9">
        <v>0.67708333333333404</v>
      </c>
      <c r="C39" s="39"/>
      <c r="D39" s="39"/>
      <c r="E39" s="39"/>
      <c r="F39" s="39"/>
      <c r="G39" s="39"/>
      <c r="H39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9" s="41"/>
      <c r="J39" s="42"/>
      <c r="K39" s="39"/>
      <c r="L39" s="39"/>
      <c r="M39" s="39"/>
    </row>
    <row r="40" spans="2:13">
      <c r="B40" s="8">
        <v>0.6875</v>
      </c>
      <c r="C40" s="39"/>
      <c r="D40" s="39"/>
      <c r="E40" s="39"/>
      <c r="F40" s="39"/>
      <c r="G40" s="39"/>
      <c r="H40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0" s="41"/>
      <c r="J40" s="42"/>
      <c r="K40" s="39"/>
      <c r="L40" s="39"/>
      <c r="M40" s="39"/>
    </row>
    <row r="41" spans="2:13">
      <c r="B41" s="9">
        <v>0.69791666666666696</v>
      </c>
      <c r="C41" s="39"/>
      <c r="D41" s="39"/>
      <c r="E41" s="39"/>
      <c r="F41" s="39"/>
      <c r="G41" s="39"/>
      <c r="H41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1" s="41"/>
      <c r="J41" s="42"/>
      <c r="K41" s="39"/>
      <c r="L41" s="39"/>
      <c r="M41" s="39"/>
    </row>
    <row r="42" spans="2:13">
      <c r="B42" s="8">
        <v>0.70833333333333404</v>
      </c>
      <c r="C42" s="39"/>
      <c r="D42" s="39"/>
      <c r="E42" s="39"/>
      <c r="F42" s="39"/>
      <c r="G42" s="39"/>
      <c r="H42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2" s="41"/>
      <c r="J42" s="42"/>
      <c r="K42" s="39"/>
      <c r="L42" s="39"/>
      <c r="M42" s="39"/>
    </row>
    <row r="43" spans="2:13">
      <c r="B43" s="9">
        <v>0.71875</v>
      </c>
      <c r="C43" s="39"/>
      <c r="D43" s="39"/>
      <c r="E43" s="39"/>
      <c r="F43" s="39"/>
      <c r="G43" s="39"/>
      <c r="H43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3" s="41"/>
      <c r="J43" s="42"/>
      <c r="K43" s="39"/>
      <c r="L43" s="39"/>
      <c r="M43" s="39"/>
    </row>
    <row r="44" spans="2:13">
      <c r="B44" s="8">
        <v>0.72916666666666696</v>
      </c>
      <c r="C44" s="39"/>
      <c r="D44" s="39"/>
      <c r="E44" s="39"/>
      <c r="F44" s="39"/>
      <c r="G44" s="39"/>
      <c r="H44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4" s="41"/>
      <c r="J44" s="42"/>
      <c r="K44" s="39"/>
      <c r="L44" s="39"/>
      <c r="M44" s="39"/>
    </row>
    <row r="45" spans="2:13">
      <c r="B45" s="9">
        <v>0.73958333333333404</v>
      </c>
      <c r="C45" s="39"/>
      <c r="D45" s="39"/>
      <c r="E45" s="39"/>
      <c r="F45" s="39"/>
      <c r="G45" s="39"/>
      <c r="H45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5" s="41"/>
      <c r="J45" s="42"/>
      <c r="K45" s="39"/>
      <c r="L45" s="39"/>
      <c r="M45" s="39"/>
    </row>
    <row r="46" spans="2:13">
      <c r="B46" s="8">
        <v>0.75</v>
      </c>
      <c r="C46" s="39"/>
      <c r="D46" s="39"/>
      <c r="E46" s="39"/>
      <c r="F46" s="39"/>
      <c r="G46" s="39"/>
      <c r="H46" s="4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6" s="41"/>
      <c r="J46" s="42"/>
      <c r="K46" s="39"/>
      <c r="L46" s="39"/>
      <c r="M46" s="39"/>
    </row>
    <row r="47" spans="2:13">
      <c r="C47">
        <f>SUBTOTAL(103,Tabela8J5678910[NOME])</f>
        <v>0</v>
      </c>
    </row>
  </sheetData>
  <sheetProtection sheet="1" objects="1" scenarios="1" sort="0" autoFilter="0"/>
  <conditionalFormatting sqref="K6:L46">
    <cfRule type="containsText" dxfId="478" priority="1" operator="containsText" text="Não confirmado">
      <formula>NOT(ISERROR(SEARCH("Não confirmado",K6)))</formula>
    </cfRule>
    <cfRule type="containsText" dxfId="47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23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45100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6" t="str">
        <f>IF(Tabela8J5678[[#This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7" t="str">
        <f>IF(Tabela8J5678[[#This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8" t="str">
        <f>IF(Tabela8J5678[[#This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9" t="str">
        <f>IF(Tabela8J5678[[#This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0" t="str">
        <f>IF(Tabela8J5678[[#This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1" t="str">
        <f>IF(Tabela8J5678[[#This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48"/>
      <c r="D12" s="12"/>
      <c r="E12" s="12"/>
      <c r="F12" s="12"/>
      <c r="G12" s="12"/>
      <c r="H1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2" t="str">
        <f>IF(Tabela8J5678[[#This Row],[EXAME]]&lt;&gt;"","Dra. Joizeanne","")</f>
        <v/>
      </c>
      <c r="J12" s="51"/>
      <c r="K12" s="12"/>
      <c r="L12" s="12"/>
      <c r="M12" s="12"/>
    </row>
    <row r="13" spans="1:30">
      <c r="B13" s="9">
        <v>0.40625</v>
      </c>
      <c r="C13" s="48"/>
      <c r="D13" s="12"/>
      <c r="E13" s="12"/>
      <c r="F13" s="12"/>
      <c r="G13" s="12"/>
      <c r="H1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3" t="str">
        <f>IF(Tabela8J5678[[#This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4" t="str">
        <f>IF(Tabela8J5678[[#This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5" t="str">
        <f>IF(Tabela8J5678[[#This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6" t="str">
        <f>IF(Tabela8J5678[[#This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7" t="str">
        <f>IF(Tabela8J5678[[#This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48"/>
      <c r="D18" s="12"/>
      <c r="E18" s="12"/>
      <c r="F18" s="12"/>
      <c r="G18" s="12"/>
      <c r="H1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8" t="str">
        <f>IF(Tabela8J5678[[#This Row],[EXAME]]&lt;&gt;"","Dra. Joizeanne","")</f>
        <v/>
      </c>
      <c r="J18" s="49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9" t="str">
        <f>IF(Tabela8J5678[[#This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0" t="str">
        <f>IF(Tabela8J5678[[#This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1" t="str">
        <f>IF(Tabela8J5678[[#This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2" t="str">
        <f>IF(Tabela8J5678[[#This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3" t="str">
        <f>IF(Tabela8J5678[[#This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4" t="str">
        <f>IF(Tabela8J5678[[#This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5" t="str">
        <f>IF(Tabela8J5678[[#This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6" t="str">
        <f>IF(Tabela8J5678[[#This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7" t="str">
        <f>IF(Tabela8J5678[[#This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8" t="str">
        <f>IF(Tabela8J5678[[#This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9" t="str">
        <f>IF(Tabela8J5678[[#This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0" t="str">
        <f>IF(Tabela8J5678[[#This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1" t="str">
        <f>IF(Tabela8J5678[[#This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2" t="str">
        <f>IF(Tabela8J5678[[#This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3" t="str">
        <f>IF(Tabela8J5678[[#This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4" t="str">
        <f>IF(Tabela8J5678[[#This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5" t="str">
        <f>IF(Tabela8J5678[[#This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6" t="str">
        <f>IF(Tabela8J5678[[#This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7" t="str">
        <f>IF(Tabela8J5678[[#This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8" t="str">
        <f>IF(Tabela8J5678[[#This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9" t="str">
        <f>IF(Tabela8J5678[[#This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0" t="str">
        <f>IF(Tabela8J5678[[#This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1" t="str">
        <f>IF(Tabela8J5678[[#This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2" t="str">
        <f>IF(Tabela8J5678[[#This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3" t="str">
        <f>IF(Tabela8J5678[[#This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4" t="str">
        <f>IF(Tabela8J5678[[#This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5" t="str">
        <f>IF(Tabela8J5678[[#This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6" t="str">
        <f>IF(Tabela8J5678[[#This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SUBTOTAL(103,Tabela8J5678[NOME])</f>
        <v>0</v>
      </c>
    </row>
  </sheetData>
  <sheetProtection sheet="1" objects="1" scenarios="1" sort="0" autoFilter="0"/>
  <conditionalFormatting sqref="K6:L46">
    <cfRule type="containsText" dxfId="493" priority="1" operator="containsText" text="Não confirmado">
      <formula>NOT(ISERROR(SEARCH("Não confirmado",K6)))</formula>
    </cfRule>
    <cfRule type="containsText" dxfId="49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5" sqref="C5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26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45103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6" t="str">
        <f>IF(Tabela8J56789[[#This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7" t="str">
        <f>IF(Tabela8J56789[[#This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8" t="str">
        <f>IF(Tabela8J56789[[#This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9" t="str">
        <f>IF(Tabela8J56789[[#This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0" t="str">
        <f>IF(Tabela8J56789[[#This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48"/>
      <c r="D11" s="12"/>
      <c r="E11" s="12"/>
      <c r="F11" s="12"/>
      <c r="G11" s="12"/>
      <c r="H1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1" t="str">
        <f>IF(Tabela8J56789[[#This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2" t="str">
        <f>IF(Tabela8J56789[[#This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3" t="str">
        <f>IF(Tabela8J56789[[#This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4" t="str">
        <f>IF(Tabela8J56789[[#This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5" t="str">
        <f>IF(Tabela8J56789[[#This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6" t="str">
        <f>IF(Tabela8J56789[[#This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7" t="str">
        <f>IF(Tabela8J56789[[#This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8" t="str">
        <f>IF(Tabela8J56789[[#This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9" t="str">
        <f>IF(Tabela8J56789[[#This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0" t="str">
        <f>IF(Tabela8J56789[[#This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1" t="str">
        <f>IF(Tabela8J56789[[#This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2" t="str">
        <f>IF(Tabela8J56789[[#This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3" t="str">
        <f>IF(Tabela8J56789[[#This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4" t="str">
        <f>IF(Tabela8J56789[[#This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5" t="str">
        <f>IF(Tabela8J56789[[#This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6" t="str">
        <f>IF(Tabela8J56789[[#This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7" t="str">
        <f>IF(Tabela8J56789[[#This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8" t="str">
        <f>IF(Tabela8J56789[[#This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9" t="str">
        <f>IF(Tabela8J56789[[#This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0" t="str">
        <f>IF(Tabela8J56789[[#This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1" t="str">
        <f>IF(Tabela8J56789[[#This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2" t="str">
        <f>IF(Tabela8J56789[[#This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3" t="str">
        <f>IF(Tabela8J56789[[#This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4" t="str">
        <f>IF(Tabela8J56789[[#This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5" t="str">
        <f>IF(Tabela8J56789[[#This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6" t="str">
        <f>IF(Tabela8J56789[[#This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7" t="str">
        <f>IF(Tabela8J56789[[#This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8" t="str">
        <f>IF(Tabela8J56789[[#This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9" t="str">
        <f>IF(Tabela8J56789[[#This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0" t="str">
        <f>IF(Tabela8J56789[[#This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1" t="str">
        <f>IF(Tabela8J56789[[#This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2" t="str">
        <f>IF(Tabela8J56789[[#This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3" t="str">
        <f>IF(Tabela8J56789[[#This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4" t="str">
        <f>IF(Tabela8J56789[[#This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5" t="str">
        <f>IF(Tabela8J56789[[#This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6" t="str">
        <f>IF(Tabela8J56789[[#This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SUBTOTAL(103,Tabela8J56789[NOME])</f>
        <v>0</v>
      </c>
    </row>
  </sheetData>
  <sheetProtection sheet="1" objects="1" scenarios="1" sort="0" autoFilter="0"/>
  <conditionalFormatting sqref="K6:L46">
    <cfRule type="containsText" dxfId="462" priority="1" operator="containsText" text="Não confirmado">
      <formula>NOT(ISERROR(SEARCH("Não confirmado",K6)))</formula>
    </cfRule>
    <cfRule type="containsText" dxfId="4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D47"/>
  <sheetViews>
    <sheetView showGridLines="0" showRowColHeaders="0" zoomScale="80" zoomScaleNormal="80" workbookViewId="0">
      <pane xSplit="2" ySplit="5" topLeftCell="F6" activePane="bottomRight" state="frozen"/>
      <selection activeCell="C6" sqref="C6"/>
      <selection pane="topRight" activeCell="C6" sqref="C6"/>
      <selection pane="bottomLeft" activeCell="C6" sqref="C6"/>
      <selection pane="bottomRight" activeCell="AD47" sqref="AD47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1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45078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6" t="str">
        <f>IF(Tabela8J14383940[[#This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7" t="str">
        <f>IF(Tabela8J14383940[[#This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8" t="str">
        <f>IF(Tabela8J14383940[[#This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9" t="str">
        <f>IF(Tabela8J14383940[[#This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0" t="str">
        <f>IF(Tabela8J14383940[[#This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1" t="str">
        <f>IF(Tabela8J14383940[[#This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2" t="str">
        <f>IF(Tabela8J14383940[[#This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3" t="str">
        <f>IF(Tabela8J14383940[[#This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4" t="str">
        <f>IF(Tabela8J14383940[[#This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5" t="str">
        <f>IF(Tabela8J14383940[[#This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6" t="str">
        <f>IF(Tabela8J14383940[[#This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7" t="str">
        <f>IF(Tabela8J14383940[[#This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8" t="str">
        <f>IF(Tabela8J14383940[[#This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9" t="str">
        <f>IF(Tabela8J14383940[[#This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0" t="str">
        <f>IF(Tabela8J14383940[[#This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1" t="str">
        <f>IF(Tabela8J14383940[[#This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2" t="str">
        <f>IF(Tabela8J14383940[[#This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3" t="str">
        <f>IF(Tabela8J14383940[[#This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4" t="str">
        <f>IF(Tabela8J14383940[[#This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5" t="str">
        <f>IF(Tabela8J14383940[[#This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6" t="str">
        <f>IF(Tabela8J14383940[[#This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7" t="str">
        <f>IF(Tabela8J14383940[[#This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8" t="str">
        <f>IF(Tabela8J14383940[[#This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9" t="str">
        <f>IF(Tabela8J14383940[[#This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0" t="str">
        <f>IF(Tabela8J14383940[[#This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1" t="str">
        <f>IF(Tabela8J14383940[[#This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2" t="str">
        <f>IF(Tabela8J14383940[[#This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3" t="str">
        <f>IF(Tabela8J14383940[[#This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4" t="str">
        <f>IF(Tabela8J14383940[[#This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5" t="str">
        <f>IF(Tabela8J14383940[[#This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6" t="str">
        <f>IF(Tabela8J14383940[[#This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7" t="str">
        <f>IF(Tabela8J14383940[[#This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8" t="str">
        <f>IF(Tabela8J14383940[[#This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9" t="str">
        <f>IF(Tabela8J14383940[[#This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0" t="str">
        <f>IF(Tabela8J14383940[[#This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1" t="str">
        <f>IF(Tabela8J14383940[[#This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2" t="str">
        <f>IF(Tabela8J14383940[[#This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3" t="str">
        <f>IF(Tabela8J14383940[[#This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4" t="str">
        <f>IF(Tabela8J14383940[[#This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5" t="str">
        <f>IF(Tabela8J14383940[[#This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6" t="str">
        <f>IF(Tabela8J14383940[[#This Row],[EXAME]]&lt;&gt;"","Dra. Joizeanne","")</f>
        <v/>
      </c>
      <c r="J46" s="13"/>
    </row>
    <row r="47" spans="2:13">
      <c r="C47">
        <f>SUBTOTAL(103,Tabela8J14383940[NOME])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705" priority="1" operator="containsText" text="Não confirmado">
      <formula>NOT(ISERROR(SEARCH("Não confirmado",K6)))</formula>
    </cfRule>
    <cfRule type="containsText" dxfId="704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27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45104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6" t="str">
        <f>IF(Tabela8J567891011[[#This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7" t="str">
        <f>IF(Tabela8J567891011[[#This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8" t="str">
        <f>IF(Tabela8J567891011[[#This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9" t="str">
        <f>IF(Tabela8J567891011[[#This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0" t="str">
        <f>IF(Tabela8J567891011[[#This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1" t="str">
        <f>IF(Tabela8J567891011[[#This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2" t="str">
        <f>IF(Tabela8J567891011[[#This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3" t="str">
        <f>IF(Tabela8J567891011[[#This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4" t="str">
        <f>IF(Tabela8J567891011[[#This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5" t="str">
        <f>IF(Tabela8J567891011[[#This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6" t="str">
        <f>IF(Tabela8J567891011[[#This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7" t="str">
        <f>IF(Tabela8J567891011[[#This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8" t="str">
        <f>IF(Tabela8J567891011[[#This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9" t="str">
        <f>IF(Tabela8J567891011[[#This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0" t="str">
        <f>IF(Tabela8J567891011[[#This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1" t="str">
        <f>IF(Tabela8J567891011[[#This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2" t="str">
        <f>IF(Tabela8J567891011[[#This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3" t="str">
        <f>IF(Tabela8J567891011[[#This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4" t="str">
        <f>IF(Tabela8J567891011[[#This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5" t="str">
        <f>IF(Tabela8J567891011[[#This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6" t="str">
        <f>IF(Tabela8J567891011[[#This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7" t="str">
        <f>IF(Tabela8J567891011[[#This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8" t="str">
        <f>IF(Tabela8J567891011[[#This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9" t="str">
        <f>IF(Tabela8J567891011[[#This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0" t="str">
        <f>IF(Tabela8J567891011[[#This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1" t="str">
        <f>IF(Tabela8J567891011[[#This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2" t="str">
        <f>IF(Tabela8J567891011[[#This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3" t="str">
        <f>IF(Tabela8J567891011[[#This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4" t="str">
        <f>IF(Tabela8J567891011[[#This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5" t="str">
        <f>IF(Tabela8J567891011[[#This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6" t="str">
        <f>IF(Tabela8J567891011[[#This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7" t="str">
        <f>IF(Tabela8J567891011[[#This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8" t="str">
        <f>IF(Tabela8J567891011[[#This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9" t="str">
        <f>IF(Tabela8J567891011[[#This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0" t="str">
        <f>IF(Tabela8J567891011[[#This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1" t="str">
        <f>IF(Tabela8J567891011[[#This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2" t="str">
        <f>IF(Tabela8J567891011[[#This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3" t="str">
        <f>IF(Tabela8J567891011[[#This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4" t="str">
        <f>IF(Tabela8J567891011[[#This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5" t="str">
        <f>IF(Tabela8J567891011[[#This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6" t="str">
        <f>IF(Tabela8J567891011[[#This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SUBTOTAL(103,Tabela8J567891011[NOME])</f>
        <v>0</v>
      </c>
    </row>
  </sheetData>
  <sheetProtection sheet="1" objects="1" scenarios="1" sort="0" autoFilter="0"/>
  <conditionalFormatting sqref="K6:L46">
    <cfRule type="containsText" dxfId="447" priority="1" operator="containsText" text="Não confirmado">
      <formula>NOT(ISERROR(SEARCH("Não confirmado",K6)))</formula>
    </cfRule>
    <cfRule type="containsText" dxfId="4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28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45105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6" t="str">
        <f>IF(Tabela8J56789101112[[#This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7" t="str">
        <f>IF(Tabela8J56789101112[[#This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8" t="str">
        <f>IF(Tabela8J56789101112[[#This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9" t="str">
        <f>IF(Tabela8J56789101112[[#This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0" t="str">
        <f>IF(Tabela8J56789101112[[#This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1" t="str">
        <f>IF(Tabela8J56789101112[[#This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2" t="str">
        <f>IF(Tabela8J56789101112[[#This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3" t="str">
        <f>IF(Tabela8J56789101112[[#This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4" t="str">
        <f>IF(Tabela8J56789101112[[#This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5" t="str">
        <f>IF(Tabela8J56789101112[[#This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6" t="str">
        <f>IF(Tabela8J56789101112[[#This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7" t="str">
        <f>IF(Tabela8J56789101112[[#This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8" t="str">
        <f>IF(Tabela8J56789101112[[#This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9" t="str">
        <f>IF(Tabela8J56789101112[[#This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0" t="str">
        <f>IF(Tabela8J56789101112[[#This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1" t="str">
        <f>IF(Tabela8J56789101112[[#This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2" t="str">
        <f>IF(Tabela8J56789101112[[#This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3" t="str">
        <f>IF(Tabela8J56789101112[[#This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4" t="str">
        <f>IF(Tabela8J56789101112[[#This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5" t="str">
        <f>IF(Tabela8J56789101112[[#This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6" t="str">
        <f>IF(Tabela8J56789101112[[#This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7" t="str">
        <f>IF(Tabela8J56789101112[[#This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8" t="str">
        <f>IF(Tabela8J56789101112[[#This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9" t="str">
        <f>IF(Tabela8J56789101112[[#This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0" t="str">
        <f>IF(Tabela8J56789101112[[#This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1" t="str">
        <f>IF(Tabela8J56789101112[[#This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2" t="str">
        <f>IF(Tabela8J56789101112[[#This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3" t="str">
        <f>IF(Tabela8J56789101112[[#This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4" t="str">
        <f>IF(Tabela8J56789101112[[#This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5" t="str">
        <f>IF(Tabela8J56789101112[[#This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6" t="str">
        <f>IF(Tabela8J56789101112[[#This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7" t="str">
        <f>IF(Tabela8J56789101112[[#This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8" t="str">
        <f>IF(Tabela8J56789101112[[#This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9" t="str">
        <f>IF(Tabela8J56789101112[[#This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0" t="str">
        <f>IF(Tabela8J56789101112[[#This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1" t="str">
        <f>IF(Tabela8J56789101112[[#This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2" t="str">
        <f>IF(Tabela8J56789101112[[#This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3" t="str">
        <f>IF(Tabela8J56789101112[[#This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4" t="str">
        <f>IF(Tabela8J56789101112[[#This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5" t="str">
        <f>IF(Tabela8J56789101112[[#This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6" t="str">
        <f>IF(Tabela8J56789101112[[#This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SUBTOTAL(103,Tabela8J56789101112[NOME])</f>
        <v>0</v>
      </c>
    </row>
  </sheetData>
  <sheetProtection sheet="1" objects="1" scenarios="1" sort="0" autoFilter="0"/>
  <conditionalFormatting sqref="K6:L46">
    <cfRule type="containsText" dxfId="417" priority="1" operator="containsText" text="Não confirmado">
      <formula>NOT(ISERROR(SEARCH("Não confirmado",K6)))</formula>
    </cfRule>
    <cfRule type="containsText" dxfId="4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29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45106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6" t="str">
        <f>IF(Tabela8J567891011122[[#This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7" t="str">
        <f>IF(Tabela8J567891011122[[#This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8" t="str">
        <f>IF(Tabela8J567891011122[[#This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9" t="str">
        <f>IF(Tabela8J567891011122[[#This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0" t="str">
        <f>IF(Tabela8J567891011122[[#This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1" t="str">
        <f>IF(Tabela8J567891011122[[#This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2" t="str">
        <f>IF(Tabela8J567891011122[[#This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3" t="str">
        <f>IF(Tabela8J567891011122[[#This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4" t="str">
        <f>IF(Tabela8J567891011122[[#This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5" t="str">
        <f>IF(Tabela8J567891011122[[#This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6" t="str">
        <f>IF(Tabela8J567891011122[[#This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7" t="str">
        <f>IF(Tabela8J567891011122[[#This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8" t="str">
        <f>IF(Tabela8J567891011122[[#This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9" t="str">
        <f>IF(Tabela8J567891011122[[#This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0" t="str">
        <f>IF(Tabela8J567891011122[[#This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1" t="str">
        <f>IF(Tabela8J567891011122[[#This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2" t="str">
        <f>IF(Tabela8J567891011122[[#This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3" t="str">
        <f>IF(Tabela8J567891011122[[#This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4" t="str">
        <f>IF(Tabela8J567891011122[[#This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5" t="str">
        <f>IF(Tabela8J567891011122[[#This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6" t="str">
        <f>IF(Tabela8J567891011122[[#This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7" t="str">
        <f>IF(Tabela8J567891011122[[#This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8" t="str">
        <f>IF(Tabela8J567891011122[[#This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9" t="str">
        <f>IF(Tabela8J567891011122[[#This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0" t="str">
        <f>IF(Tabela8J567891011122[[#This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1" t="str">
        <f>IF(Tabela8J567891011122[[#This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2" t="str">
        <f>IF(Tabela8J567891011122[[#This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3" t="str">
        <f>IF(Tabela8J567891011122[[#This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4" t="str">
        <f>IF(Tabela8J567891011122[[#This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5" t="str">
        <f>IF(Tabela8J567891011122[[#This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6" t="str">
        <f>IF(Tabela8J567891011122[[#This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7" t="str">
        <f>IF(Tabela8J567891011122[[#This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8" t="str">
        <f>IF(Tabela8J567891011122[[#This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9" t="str">
        <f>IF(Tabela8J567891011122[[#This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0" t="str">
        <f>IF(Tabela8J567891011122[[#This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1" t="str">
        <f>IF(Tabela8J567891011122[[#This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2" t="str">
        <f>IF(Tabela8J567891011122[[#This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3" t="str">
        <f>IF(Tabela8J567891011122[[#This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4" t="str">
        <f>IF(Tabela8J567891011122[[#This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5" t="str">
        <f>IF(Tabela8J567891011122[[#This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6" t="str">
        <f>IF(Tabela8J567891011122[[#This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SUBTOTAL(103,Tabela8J567891011122[NOME])</f>
        <v>0</v>
      </c>
    </row>
  </sheetData>
  <sheetProtection sheet="1" objects="1" scenarios="1" sort="0" autoFilter="0"/>
  <conditionalFormatting sqref="K6:L46">
    <cfRule type="containsText" dxfId="101" priority="1" operator="containsText" text="Não confirmado">
      <formula>NOT(ISERROR(SEARCH("Não confirmado",K6)))</formula>
    </cfRule>
    <cfRule type="containsText" dxfId="100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30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45107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6" t="str">
        <f>IF(Tabela8J5678910111223[[#This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7" t="str">
        <f>IF(Tabela8J5678910111223[[#This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8" t="str">
        <f>IF(Tabela8J5678910111223[[#This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9" t="str">
        <f>IF(Tabela8J5678910111223[[#This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0" t="str">
        <f>IF(Tabela8J5678910111223[[#This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1" t="str">
        <f>IF(Tabela8J5678910111223[[#This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2" t="str">
        <f>IF(Tabela8J5678910111223[[#This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3" t="str">
        <f>IF(Tabela8J5678910111223[[#This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4" t="str">
        <f>IF(Tabela8J5678910111223[[#This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5" t="str">
        <f>IF(Tabela8J5678910111223[[#This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6" t="str">
        <f>IF(Tabela8J5678910111223[[#This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7" t="str">
        <f>IF(Tabela8J5678910111223[[#This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8" t="str">
        <f>IF(Tabela8J5678910111223[[#This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9" t="str">
        <f>IF(Tabela8J5678910111223[[#This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0" t="str">
        <f>IF(Tabela8J5678910111223[[#This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1" t="str">
        <f>IF(Tabela8J5678910111223[[#This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2" t="str">
        <f>IF(Tabela8J5678910111223[[#This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3" t="str">
        <f>IF(Tabela8J5678910111223[[#This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4" t="str">
        <f>IF(Tabela8J5678910111223[[#This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5" t="str">
        <f>IF(Tabela8J5678910111223[[#This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6" t="str">
        <f>IF(Tabela8J5678910111223[[#This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7" t="str">
        <f>IF(Tabela8J5678910111223[[#This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8" t="str">
        <f>IF(Tabela8J5678910111223[[#This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9" t="str">
        <f>IF(Tabela8J5678910111223[[#This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0" t="str">
        <f>IF(Tabela8J5678910111223[[#This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1" t="str">
        <f>IF(Tabela8J5678910111223[[#This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2" t="str">
        <f>IF(Tabela8J5678910111223[[#This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3" t="str">
        <f>IF(Tabela8J5678910111223[[#This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4" t="str">
        <f>IF(Tabela8J5678910111223[[#This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5" t="str">
        <f>IF(Tabela8J5678910111223[[#This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6" t="str">
        <f>IF(Tabela8J5678910111223[[#This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7" t="str">
        <f>IF(Tabela8J5678910111223[[#This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8" t="str">
        <f>IF(Tabela8J5678910111223[[#This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9" t="str">
        <f>IF(Tabela8J5678910111223[[#This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0" t="str">
        <f>IF(Tabela8J5678910111223[[#This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1" t="str">
        <f>IF(Tabela8J5678910111223[[#This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2" t="str">
        <f>IF(Tabela8J5678910111223[[#This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3" t="str">
        <f>IF(Tabela8J5678910111223[[#This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4" t="str">
        <f>IF(Tabela8J5678910111223[[#This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5" t="str">
        <f>IF(Tabela8J5678910111223[[#This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6" t="str">
        <f>IF(Tabela8J5678910111223[[#This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SUBTOTAL(103,Tabela8J5678910111223[NOME])</f>
        <v>0</v>
      </c>
    </row>
  </sheetData>
  <sheetProtection sheet="1" objects="1" scenarios="1" sort="0" autoFilter="0"/>
  <conditionalFormatting sqref="K6:L46">
    <cfRule type="containsText" dxfId="86" priority="1" operator="containsText" text="Não confirmado">
      <formula>NOT(ISERROR(SEARCH("Não confirmado",K6)))</formula>
    </cfRule>
    <cfRule type="containsText" dxfId="85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>
    <pageSetUpPr fitToPage="1"/>
  </sheetPr>
  <dimension ref="A1:AD47"/>
  <sheetViews>
    <sheetView showGridLines="0" zoomScale="80" zoomScaleNormal="80" workbookViewId="0">
      <pane xSplit="2" ySplit="5" topLeftCell="C9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1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45078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6" t="str">
        <f>IF(Tabela8I44454647[[#This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7" t="str">
        <f>IF(Tabela8I44454647[[#This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8" t="str">
        <f>IF(Tabela8I44454647[[#This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9" t="str">
        <f>IF(Tabela8I44454647[[#This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0" t="str">
        <f>IF(Tabela8I44454647[[#This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1" t="str">
        <f>IF(Tabela8I44454647[[#This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2" t="str">
        <f>IF(Tabela8I44454647[[#This Row],[EXAME]]&lt;&gt;"","Dra. Ilca","")</f>
        <v/>
      </c>
      <c r="J12" s="13"/>
      <c r="K12" s="12"/>
      <c r="L12" s="12"/>
      <c r="M12" s="12"/>
    </row>
    <row r="13" spans="1:30" ht="15" customHeight="1">
      <c r="B13" s="43">
        <v>0.406249999999999</v>
      </c>
      <c r="C13" s="12"/>
      <c r="D13" s="12"/>
      <c r="E13" s="12"/>
      <c r="F13" s="12"/>
      <c r="G13" s="12"/>
      <c r="H1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3" t="str">
        <f>IF(Tabela8I44454647[[#This Row],[EXAME]]&lt;&gt;"","Dra. Ilca","")</f>
        <v/>
      </c>
      <c r="J13" s="37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4" t="str">
        <f>IF(Tabela8I44454647[[#This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5" t="str">
        <f>IF(Tabela8I44454647[[#This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6" t="str">
        <f>IF(Tabela8I44454647[[#This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7" t="str">
        <f>IF(Tabela8I44454647[[#This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8" t="str">
        <f>IF(Tabela8I44454647[[#This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9" t="str">
        <f>IF(Tabela8I44454647[[#This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0" t="str">
        <f>IF(Tabela8I44454647[[#This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1" t="str">
        <f>IF(Tabela8I44454647[[#This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2" t="str">
        <f>IF(Tabela8I44454647[[#This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3" t="str">
        <f>IF(Tabela8I44454647[[#This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4" t="str">
        <f>IF(Tabela8I44454647[[#This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5" t="str">
        <f>IF(Tabela8I44454647[[#This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6" t="str">
        <f>IF(Tabela8I44454647[[#This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7" t="str">
        <f>IF(Tabela8I44454647[[#This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8" t="str">
        <f>IF(Tabela8I44454647[[#This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9" t="str">
        <f>IF(Tabela8I44454647[[#This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0" t="str">
        <f>IF(Tabela8I44454647[[#This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1" t="str">
        <f>IF(Tabela8I44454647[[#This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2" t="str">
        <f>IF(Tabela8I44454647[[#This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3" t="str">
        <f>IF(Tabela8I44454647[[#This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4" t="str">
        <f>IF(Tabela8I44454647[[#This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5" t="str">
        <f>IF(Tabela8I44454647[[#This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6" t="str">
        <f>IF(Tabela8I44454647[[#This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7" t="str">
        <f>IF(Tabela8I44454647[[#This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8" t="str">
        <f>IF(Tabela8I44454647[[#This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9" t="str">
        <f>IF(Tabela8I44454647[[#This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0" t="str">
        <f>IF(Tabela8I44454647[[#This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1" t="str">
        <f>IF(Tabela8I44454647[[#This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2" t="str">
        <f>IF(Tabela8I44454647[[#This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3" t="str">
        <f>IF(Tabela8I44454647[[#This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4" t="str">
        <f>IF(Tabela8I44454647[[#This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5" t="str">
        <f>IF(Tabela8I44454647[[#This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6" t="str">
        <f>IF(Tabela8I44454647[[#This Row],[EXAME]]&lt;&gt;"","Dra. Ilca","")</f>
        <v/>
      </c>
      <c r="J46" s="13"/>
      <c r="K46" s="12"/>
      <c r="L46" s="12"/>
      <c r="M46" s="12"/>
    </row>
    <row r="47" spans="2:13">
      <c r="C47">
        <f>SUBTOTAL(103,Tabela8I44454647[NOME])</f>
        <v>0</v>
      </c>
    </row>
  </sheetData>
  <sheetProtection sheet="1" objects="1" scenarios="1" sort="0" autoFilter="0"/>
  <conditionalFormatting sqref="K6:L16 K17 K18:L46">
    <cfRule type="containsText" dxfId="402" priority="1" operator="containsText" text="Não confirmado">
      <formula>NOT(ISERROR(SEARCH("Não confirmado",K6)))</formula>
    </cfRule>
    <cfRule type="containsText" dxfId="40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16 L18:L46">
      <formula1>"Sim, Não"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2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45079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6" t="str">
        <f>IF(Tabela8I4445[[#This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7" t="str">
        <f>IF(Tabela8I4445[[#This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8" t="str">
        <f>IF(Tabela8I4445[[#This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9" t="str">
        <f>IF(Tabela8I4445[[#This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0" t="str">
        <f>IF(Tabela8I4445[[#This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1" t="str">
        <f>IF(Tabela8I4445[[#This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2" t="str">
        <f>IF(Tabela8I4445[[#This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3" t="str">
        <f>IF(Tabela8I4445[[#This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4" t="str">
        <f>IF(Tabela8I4445[[#This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5" t="str">
        <f>IF(Tabela8I4445[[#This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6" t="str">
        <f>IF(Tabela8I4445[[#This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7" t="str">
        <f>IF(Tabela8I4445[[#This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8" t="str">
        <f>IF(Tabela8I4445[[#This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9" t="str">
        <f>IF(Tabela8I4445[[#This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0" t="str">
        <f>IF(Tabela8I4445[[#This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1" t="str">
        <f>IF(Tabela8I4445[[#This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2" t="str">
        <f>IF(Tabela8I4445[[#This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3" t="str">
        <f>IF(Tabela8I4445[[#This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4" t="str">
        <f>IF(Tabela8I4445[[#This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5" t="str">
        <f>IF(Tabela8I4445[[#This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6" t="str">
        <f>IF(Tabela8I4445[[#This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28"/>
      <c r="E27" s="12"/>
      <c r="F27" s="12"/>
      <c r="G27" s="12"/>
      <c r="H2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7" t="str">
        <f>IF(Tabela8I4445[[#This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28"/>
      <c r="E28" s="12"/>
      <c r="F28" s="12"/>
      <c r="G28" s="12"/>
      <c r="H2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8" t="str">
        <f>IF(Tabela8I4445[[#This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9" t="str">
        <f>IF(Tabela8I4445[[#This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0" t="str">
        <f>IF(Tabela8I4445[[#This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1" t="str">
        <f>IF(Tabela8I4445[[#This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2" t="str">
        <f>IF(Tabela8I4445[[#This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3" t="str">
        <f>IF(Tabela8I4445[[#This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47"/>
      <c r="D34" s="12"/>
      <c r="E34" s="12"/>
      <c r="F34" s="12"/>
      <c r="G34" s="12"/>
      <c r="H3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4" t="str">
        <f>IF(Tabela8I4445[[#This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47"/>
      <c r="D35" s="12"/>
      <c r="E35" s="12"/>
      <c r="F35" s="12"/>
      <c r="G35" s="12"/>
      <c r="H3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5" t="str">
        <f>IF(Tabela8I4445[[#This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6" t="str">
        <f>IF(Tabela8I4445[[#This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7" t="str">
        <f>IF(Tabela8I4445[[#This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8" t="str">
        <f>IF(Tabela8I4445[[#This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9" t="str">
        <f>IF(Tabela8I4445[[#This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0" t="str">
        <f>IF(Tabela8I4445[[#This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1" t="str">
        <f>IF(Tabela8I4445[[#This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2" t="str">
        <f>IF(Tabela8I4445[[#This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3" t="str">
        <f>IF(Tabela8I4445[[#This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4" t="str">
        <f>IF(Tabela8I4445[[#This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5" t="str">
        <f>IF(Tabela8I4445[[#This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6" t="str">
        <f>IF(Tabela8I4445[[#This Row],[EXAME]]&lt;&gt;"","Dra. Ilca","")</f>
        <v/>
      </c>
      <c r="J46" s="13"/>
      <c r="K46" s="12"/>
      <c r="L46" s="12"/>
      <c r="M46" s="12"/>
    </row>
    <row r="47" spans="2:13">
      <c r="C47">
        <f>SUBTOTAL(103,Tabela8I4445[NOME])</f>
        <v>0</v>
      </c>
    </row>
  </sheetData>
  <sheetProtection sheet="1" objects="1" scenarios="1" sort="0" autoFilter="0"/>
  <conditionalFormatting sqref="K6:L35 L36 K37:L46">
    <cfRule type="containsText" dxfId="432" priority="1" operator="containsText" text="Não confirmado">
      <formula>NOT(ISERROR(SEARCH("Não confirmado",K6)))</formula>
    </cfRule>
    <cfRule type="containsText" dxfId="4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K37:K46 K6:K35">
      <formula1>"Confirmado, Não confirmado"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>
    <pageSetUpPr fitToPage="1"/>
  </sheetPr>
  <dimension ref="A1:AD46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5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45082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6" t="str">
        <f>IF(Tabela8I444546[[#This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7" t="str">
        <f>IF(Tabela8I444546[[#This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8" t="str">
        <f>IF(Tabela8I444546[[#This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9" t="str">
        <f>IF(Tabela8I444546[[#This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0" t="str">
        <f>IF(Tabela8I444546[[#This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1" t="str">
        <f>IF(Tabela8I444546[[#This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2" t="str">
        <f>IF(Tabela8I444546[[#This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3" t="str">
        <f>IF(Tabela8I444546[[#This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4" t="str">
        <f>IF(Tabela8I444546[[#This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5" t="str">
        <f>IF(Tabela8I444546[[#This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6" t="str">
        <f>IF(Tabela8I444546[[#This Row],[EXAME]]&lt;&gt;"","Dra. Ilca","")</f>
        <v/>
      </c>
      <c r="J16" s="36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7" t="str">
        <f>IF(Tabela8I444546[[#This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8" t="str">
        <f>IF(Tabela8I444546[[#This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9" t="str">
        <f>IF(Tabela8I444546[[#This Row],[EXAME]]&lt;&gt;"","Dra. Ilca","")</f>
        <v/>
      </c>
      <c r="J19" s="36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0" t="str">
        <f>IF(Tabela8I444546[[#This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1" t="str">
        <f>IF(Tabela8I444546[[#This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2" t="str">
        <f>IF(Tabela8I444546[[#This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3" t="str">
        <f>IF(Tabela8I444546[[#This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4" t="str">
        <f>IF(Tabela8I444546[[#This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5" t="str">
        <f>IF(Tabela8I444546[[#This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6" t="str">
        <f>IF(Tabela8I444546[[#This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7" t="str">
        <f>IF(Tabela8I444546[[#This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8" t="str">
        <f>IF(Tabela8I444546[[#This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9" t="str">
        <f>IF(Tabela8I444546[[#This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0" t="str">
        <f>IF(Tabela8I444546[[#This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1" t="str">
        <f>IF(Tabela8I444546[[#This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2" t="str">
        <f>IF(Tabela8I444546[[#This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3" t="str">
        <f>IF(Tabela8I444546[[#This Row],[EXAME]]&lt;&gt;"","Dra. Ilca","")</f>
        <v/>
      </c>
      <c r="J33" s="25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4" t="str">
        <f>IF(Tabela8I444546[[#This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5" t="str">
        <f>IF(Tabela8I444546[[#This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6" t="str">
        <f>IF(Tabela8I444546[[#This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7" t="str">
        <f>IF(Tabela8I444546[[#This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8" t="str">
        <f>IF(Tabela8I444546[[#This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9" t="str">
        <f>IF(Tabela8I444546[[#This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0" t="str">
        <f>IF(Tabela8I444546[[#This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1" t="str">
        <f>IF(Tabela8I444546[[#This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2" t="str">
        <f>IF(Tabela8I444546[[#This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3" t="str">
        <f>IF(Tabela8I444546[[#This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4" t="str">
        <f>IF(Tabela8I444546[[#This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5" t="str">
        <f>IF(Tabela8I444546[[#This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6" t="str">
        <f>IF(Tabela8I444546[[#This Row],[EXAME]]&lt;&gt;"","Dra. Ilca","")</f>
        <v/>
      </c>
      <c r="J46" s="13"/>
      <c r="K46" s="12"/>
      <c r="L46" s="12"/>
      <c r="M46" s="12"/>
    </row>
  </sheetData>
  <sheetProtection sheet="1" objects="1" scenarios="1" sort="0" autoFilter="0"/>
  <conditionalFormatting sqref="K6:L46">
    <cfRule type="containsText" dxfId="387" priority="1" operator="containsText" text="Não confirmado">
      <formula>NOT(ISERROR(SEARCH("Não confirmado",K6)))</formula>
    </cfRule>
    <cfRule type="containsText" dxfId="38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6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45083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6" t="str">
        <f>IF(Tabela8I4445464748[[#This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7" t="str">
        <f>IF(Tabela8I4445464748[[#This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8" t="str">
        <f>IF(Tabela8I4445464748[[#This Row],[EXAME]]&lt;&gt;"","Dra. Ilca","")</f>
        <v/>
      </c>
      <c r="J8" s="25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9" t="str">
        <f>IF(Tabela8I4445464748[[#This Row],[EXAME]]&lt;&gt;"","Dra. Ilca","")</f>
        <v/>
      </c>
      <c r="J9" s="13"/>
      <c r="K9" s="12"/>
      <c r="L9" s="12"/>
      <c r="M9" s="12"/>
    </row>
    <row r="10" spans="1:30" ht="16.5">
      <c r="B10" s="8">
        <v>0.375</v>
      </c>
      <c r="C10" s="12"/>
      <c r="D10" s="12"/>
      <c r="E10" s="12"/>
      <c r="F10" s="12"/>
      <c r="G10" s="12"/>
      <c r="H1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0" t="str">
        <f>IF(Tabela8I4445464748[[#This Row],[EXAME]]&lt;&gt;"","Dra. Ilca","")</f>
        <v/>
      </c>
      <c r="J10" s="27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1" t="str">
        <f>IF(Tabela8I4445464748[[#This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2" t="str">
        <f>IF(Tabela8I4445464748[[#This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3" t="str">
        <f>IF(Tabela8I4445464748[[#This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4" t="str">
        <f>IF(Tabela8I4445464748[[#This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5" t="str">
        <f>IF(Tabela8I4445464748[[#This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6" t="str">
        <f>IF(Tabela8I4445464748[[#This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7" t="str">
        <f>IF(Tabela8I4445464748[[#This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8" t="str">
        <f>IF(Tabela8I4445464748[[#This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9" t="str">
        <f>IF(Tabela8I4445464748[[#This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0" t="str">
        <f>IF(Tabela8I4445464748[[#This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1" t="str">
        <f>IF(Tabela8I4445464748[[#This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2" t="str">
        <f>IF(Tabela8I4445464748[[#This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3" t="str">
        <f>IF(Tabela8I4445464748[[#This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4" t="str">
        <f>IF(Tabela8I4445464748[[#This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5" t="str">
        <f>IF(Tabela8I4445464748[[#This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6" t="str">
        <f>IF(Tabela8I4445464748[[#This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7" t="str">
        <f>IF(Tabela8I4445464748[[#This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8" t="str">
        <f>IF(Tabela8I4445464748[[#This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9" t="str">
        <f>IF(Tabela8I4445464748[[#This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0" t="str">
        <f>IF(Tabela8I4445464748[[#This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1" t="str">
        <f>IF(Tabela8I4445464748[[#This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2" t="str">
        <f>IF(Tabela8I4445464748[[#This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3" t="str">
        <f>IF(Tabela8I4445464748[[#This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4" t="str">
        <f>IF(Tabela8I4445464748[[#This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5" t="str">
        <f>IF(Tabela8I4445464748[[#This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6" t="str">
        <f>IF(Tabela8I4445464748[[#This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7" t="str">
        <f>IF(Tabela8I4445464748[[#This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8" t="str">
        <f>IF(Tabela8I4445464748[[#This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9" t="str">
        <f>IF(Tabela8I4445464748[[#This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0" t="str">
        <f>IF(Tabela8I4445464748[[#This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1" t="str">
        <f>IF(Tabela8I4445464748[[#This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2" t="str">
        <f>IF(Tabela8I4445464748[[#This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3" t="str">
        <f>IF(Tabela8I4445464748[[#This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4" t="str">
        <f>IF(Tabela8I4445464748[[#This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5" t="str">
        <f>IF(Tabela8I4445464748[[#This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6" t="str">
        <f>IF(Tabela8I4445464748[[#This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SUBTOTAL(103,Tabela8I4445464748[NOME])</f>
        <v>0</v>
      </c>
    </row>
  </sheetData>
  <sheetProtection sheet="1" objects="1" scenarios="1" sort="0" autoFilter="0"/>
  <conditionalFormatting sqref="K6:L46">
    <cfRule type="containsText" dxfId="372" priority="1" operator="containsText" text="Não confirmado">
      <formula>NOT(ISERROR(SEARCH("Não confirmado",K6)))</formula>
    </cfRule>
    <cfRule type="containsText" dxfId="37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7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45084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6" t="str">
        <f>IF(Tabela8I444546474849[[#This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7" t="str">
        <f>IF(Tabela8I444546474849[[#This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8" t="str">
        <f>IF(Tabela8I444546474849[[#This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9" t="str">
        <f>IF(Tabela8I444546474849[[#This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0" t="str">
        <f>IF(Tabela8I444546474849[[#This Row],[EXAME]]&lt;&gt;"","Dra. Ilca","")</f>
        <v/>
      </c>
      <c r="J10" s="25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1" t="str">
        <f>IF(Tabela8I444546474849[[#This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2" t="str">
        <f>IF(Tabela8I444546474849[[#This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3" t="str">
        <f>IF(Tabela8I444546474849[[#This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4" t="str">
        <f>IF(Tabela8I444546474849[[#This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5" t="str">
        <f>IF(Tabela8I444546474849[[#This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6" t="str">
        <f>IF(Tabela8I444546474849[[#This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7" t="str">
        <f>IF(Tabela8I444546474849[[#This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8" t="str">
        <f>IF(Tabela8I444546474849[[#This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9" t="str">
        <f>IF(Tabela8I444546474849[[#This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0" t="str">
        <f>IF(Tabela8I444546474849[[#This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1" t="str">
        <f>IF(Tabela8I444546474849[[#This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2" t="str">
        <f>IF(Tabela8I444546474849[[#This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3" t="str">
        <f>IF(Tabela8I444546474849[[#This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4" t="str">
        <f>IF(Tabela8I444546474849[[#This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5" t="str">
        <f>IF(Tabela8I444546474849[[#This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6" t="str">
        <f>IF(Tabela8I444546474849[[#This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7" t="str">
        <f>IF(Tabela8I444546474849[[#This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8" t="str">
        <f>IF(Tabela8I444546474849[[#This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9" t="str">
        <f>IF(Tabela8I444546474849[[#This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0" t="str">
        <f>IF(Tabela8I444546474849[[#This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1" t="str">
        <f>IF(Tabela8I444546474849[[#This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2" t="str">
        <f>IF(Tabela8I444546474849[[#This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3" t="str">
        <f>IF(Tabela8I444546474849[[#This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4" t="str">
        <f>IF(Tabela8I444546474849[[#This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5" t="str">
        <f>IF(Tabela8I444546474849[[#This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6" t="str">
        <f>IF(Tabela8I444546474849[[#This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7" t="str">
        <f>IF(Tabela8I444546474849[[#This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8" t="str">
        <f>IF(Tabela8I444546474849[[#This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9" t="str">
        <f>IF(Tabela8I444546474849[[#This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0" t="str">
        <f>IF(Tabela8I444546474849[[#This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1" t="str">
        <f>IF(Tabela8I444546474849[[#This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2" t="str">
        <f>IF(Tabela8I444546474849[[#This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3" t="str">
        <f>IF(Tabela8I444546474849[[#This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4" t="str">
        <f>IF(Tabela8I444546474849[[#This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5" t="str">
        <f>IF(Tabela8I444546474849[[#This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6" t="str">
        <f>IF(Tabela8I444546474849[[#This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SUBTOTAL(103,Tabela8I444546474849[NOME])</f>
        <v>0</v>
      </c>
    </row>
  </sheetData>
  <sheetProtection sheet="1" objects="1" scenarios="1" sort="0" autoFilter="0"/>
  <conditionalFormatting sqref="K6:L46">
    <cfRule type="containsText" dxfId="357" priority="1" operator="containsText" text="Não confirmado">
      <formula>NOT(ISERROR(SEARCH("Não confirmado",K6)))</formula>
    </cfRule>
    <cfRule type="containsText" dxfId="35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8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45085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6" t="str">
        <f>IF(Tabela8I212223[[#This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7" t="str">
        <f>IF(Tabela8I212223[[#This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8" t="str">
        <f>IF(Tabela8I212223[[#This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9" t="str">
        <f>IF(Tabela8I212223[[#This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0" t="str">
        <f>IF(Tabela8I212223[[#This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1" t="str">
        <f>IF(Tabela8I212223[[#This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2" t="str">
        <f>IF(Tabela8I212223[[#This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3" t="str">
        <f>IF(Tabela8I212223[[#This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4" t="str">
        <f>IF(Tabela8I212223[[#This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5" t="str">
        <f>IF(Tabela8I212223[[#This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6" t="str">
        <f>IF(Tabela8I212223[[#This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7" t="str">
        <f>IF(Tabela8I212223[[#This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8" t="str">
        <f>IF(Tabela8I212223[[#This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9" t="str">
        <f>IF(Tabela8I212223[[#This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0" t="str">
        <f>IF(Tabela8I212223[[#This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1" t="str">
        <f>IF(Tabela8I212223[[#This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2" t="str">
        <f>IF(Tabela8I212223[[#This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3" t="str">
        <f>IF(Tabela8I212223[[#This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4" t="str">
        <f>IF(Tabela8I212223[[#This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5" t="str">
        <f>IF(Tabela8I212223[[#This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6" t="str">
        <f>IF(Tabela8I212223[[#This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7" t="str">
        <f>IF(Tabela8I212223[[#This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8" t="str">
        <f>IF(Tabela8I212223[[#This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9" t="str">
        <f>IF(Tabela8I212223[[#This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0" t="str">
        <f>IF(Tabela8I212223[[#This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1" t="str">
        <f>IF(Tabela8I212223[[#This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2" t="str">
        <f>IF(Tabela8I212223[[#This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3" t="str">
        <f>IF(Tabela8I212223[[#This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4" t="str">
        <f>IF(Tabela8I212223[[#This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5" t="str">
        <f>IF(Tabela8I212223[[#This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6" t="str">
        <f>IF(Tabela8I212223[[#This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7" t="str">
        <f>IF(Tabela8I212223[[#This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8" t="str">
        <f>IF(Tabela8I212223[[#This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9" t="str">
        <f>IF(Tabela8I212223[[#This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0" t="str">
        <f>IF(Tabela8I212223[[#This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1" t="str">
        <f>IF(Tabela8I212223[[#This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2" t="str">
        <f>IF(Tabela8I212223[[#This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3" t="str">
        <f>IF(Tabela8I212223[[#This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4" t="str">
        <f>IF(Tabela8I212223[[#This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5" t="str">
        <f>IF(Tabela8I212223[[#This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6" t="str">
        <f>IF(Tabela8I212223[[#This Row],[EXAME]]&lt;&gt;"","Dra. Ilca","")</f>
        <v/>
      </c>
      <c r="J46" s="13"/>
      <c r="K46" s="12"/>
      <c r="L46" s="12"/>
      <c r="M46" s="12"/>
    </row>
    <row r="47" spans="2:13">
      <c r="C47">
        <f>SUBTOTAL(103,Tabela8I212223[NOME])</f>
        <v>0</v>
      </c>
    </row>
  </sheetData>
  <sheetProtection sheet="1" objects="1" scenarios="1" sort="0" autoFilter="0"/>
  <conditionalFormatting sqref="K6:L46">
    <cfRule type="containsText" dxfId="342" priority="1" operator="containsText" text="Não confirmado">
      <formula>NOT(ISERROR(SEARCH("Não confirmado",K6)))</formula>
    </cfRule>
    <cfRule type="containsText" dxfId="34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2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45079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6" t="str">
        <f>IF(Tabela8J1438[[#This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7" t="str">
        <f>IF(Tabela8J1438[[#This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8" t="str">
        <f>IF(Tabela8J1438[[#This Row],[EXAME]]&lt;&gt;"","Dra. Joizeanne","")</f>
        <v/>
      </c>
      <c r="J8" s="13"/>
    </row>
    <row r="9" spans="1:30">
      <c r="B9" s="9">
        <v>0.36458333333333298</v>
      </c>
      <c r="C9" s="12"/>
      <c r="D9" s="28"/>
      <c r="E9" s="12"/>
      <c r="F9" s="12"/>
      <c r="G9" s="12"/>
      <c r="H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9" t="str">
        <f>IF(Tabela8J1438[[#This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0" t="str">
        <f>IF(Tabela8J1438[[#This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1" t="str">
        <f>IF(Tabela8J1438[[#This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2" t="str">
        <f>IF(Tabela8J1438[[#This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3" t="str">
        <f>IF(Tabela8J1438[[#This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4" t="str">
        <f>IF(Tabela8J1438[[#This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5" t="str">
        <f>IF(Tabela8J1438[[#This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6" t="str">
        <f>IF(Tabela8J1438[[#This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7" t="str">
        <f>IF(Tabela8J1438[[#This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8" t="str">
        <f>IF(Tabela8J1438[[#This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9" t="str">
        <f>IF(Tabela8J1438[[#This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0" t="str">
        <f>IF(Tabela8J1438[[#This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1" t="str">
        <f>IF(Tabela8J1438[[#This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2" t="str">
        <f>IF(Tabela8J1438[[#This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3" t="str">
        <f>IF(Tabela8J1438[[#This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4" t="str">
        <f>IF(Tabela8J1438[[#This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5" t="str">
        <f>IF(Tabela8J1438[[#This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6" t="str">
        <f>IF(Tabela8J1438[[#This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7" t="str">
        <f>IF(Tabela8J1438[[#This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8" t="str">
        <f>IF(Tabela8J1438[[#This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9" t="str">
        <f>IF(Tabela8J1438[[#This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0" t="str">
        <f>IF(Tabela8J1438[[#This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1" t="str">
        <f>IF(Tabela8J1438[[#This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2" t="str">
        <f>IF(Tabela8J1438[[#This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3" t="str">
        <f>IF(Tabela8J1438[[#This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4" t="str">
        <f>IF(Tabela8J1438[[#This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5" t="str">
        <f>IF(Tabela8J1438[[#This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6" t="str">
        <f>IF(Tabela8J1438[[#This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7" t="str">
        <f>IF(Tabela8J1438[[#This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8" t="str">
        <f>IF(Tabela8J1438[[#This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9" t="str">
        <f>IF(Tabela8J1438[[#This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0" t="str">
        <f>IF(Tabela8J1438[[#This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1" t="str">
        <f>IF(Tabela8J1438[[#This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2" t="str">
        <f>IF(Tabela8J1438[[#This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3" t="str">
        <f>IF(Tabela8J1438[[#This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4" t="str">
        <f>IF(Tabela8J1438[[#This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5" t="str">
        <f>IF(Tabela8J1438[[#This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6" t="str">
        <f>IF(Tabela8J1438[[#This Row],[EXAME]]&lt;&gt;"","Dra. Joizeanne","")</f>
        <v/>
      </c>
      <c r="J46" s="13"/>
    </row>
    <row r="47" spans="2:13">
      <c r="C47">
        <f>SUBTOTAL(103,Tabela8J1438[NOME])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90" priority="1" operator="containsText" text="Não confirmado">
      <formula>NOT(ISERROR(SEARCH("Não confirmado",K6)))</formula>
    </cfRule>
    <cfRule type="containsText" dxfId="689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F6:F24 F26:F46 E25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9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45086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6" t="str">
        <f>IF(Tabela8I21[[#This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7" t="str">
        <f>IF(Tabela8I21[[#This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8" t="str">
        <f>IF(Tabela8I21[[#This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9" t="str">
        <f>IF(Tabela8I21[[#This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0" t="str">
        <f>IF(Tabela8I21[[#This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1" t="str">
        <f>IF(Tabela8I21[[#This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2" t="str">
        <f>IF(Tabela8I21[[#This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3" t="str">
        <f>IF(Tabela8I21[[#This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4" t="str">
        <f>IF(Tabela8I21[[#This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5" t="str">
        <f>IF(Tabela8I21[[#This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6" t="str">
        <f>IF(Tabela8I21[[#This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7" t="str">
        <f>IF(Tabela8I21[[#This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8" t="str">
        <f>IF(Tabela8I21[[#This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9" t="str">
        <f>IF(Tabela8I21[[#This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0" t="str">
        <f>IF(Tabela8I21[[#This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1" t="str">
        <f>IF(Tabela8I21[[#This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2" t="str">
        <f>IF(Tabela8I21[[#This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3" t="str">
        <f>IF(Tabela8I21[[#This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4" t="str">
        <f>IF(Tabela8I21[[#This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5" t="str">
        <f>IF(Tabela8I21[[#This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6" t="str">
        <f>IF(Tabela8I21[[#This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7" t="str">
        <f>IF(Tabela8I21[[#This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48"/>
      <c r="D28" s="12"/>
      <c r="E28" s="12"/>
      <c r="F28" s="12"/>
      <c r="G28" s="12"/>
      <c r="H2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8" t="str">
        <f>IF(Tabela8I21[[#This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9" t="str">
        <f>IF(Tabela8I21[[#This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0" t="str">
        <f>IF(Tabela8I21[[#This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1" t="str">
        <f>IF(Tabela8I21[[#This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2" t="str">
        <f>IF(Tabela8I21[[#This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3" t="str">
        <f>IF(Tabela8I21[[#This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4" t="str">
        <f>IF(Tabela8I21[[#This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5" t="str">
        <f>IF(Tabela8I21[[#This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6" t="str">
        <f>IF(Tabela8I21[[#This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7" t="str">
        <f>IF(Tabela8I21[[#This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8" t="str">
        <f>IF(Tabela8I21[[#This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9" t="str">
        <f>IF(Tabela8I21[[#This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0" t="str">
        <f>IF(Tabela8I21[[#This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1" t="str">
        <f>IF(Tabela8I21[[#This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2" t="str">
        <f>IF(Tabela8I21[[#This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3" t="str">
        <f>IF(Tabela8I21[[#This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4" t="str">
        <f>IF(Tabela8I21[[#This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5" t="str">
        <f>IF(Tabela8I21[[#This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6" t="str">
        <f>IF(Tabela8I21[[#This Row],[EXAME]]&lt;&gt;"","Dra. Ilca","")</f>
        <v/>
      </c>
      <c r="J46" s="13"/>
      <c r="K46" s="12"/>
      <c r="L46" s="12"/>
      <c r="M46" s="12"/>
    </row>
    <row r="47" spans="2:13">
      <c r="C47">
        <f>SUBTOTAL(103,Tabela8I21[NOME])</f>
        <v>0</v>
      </c>
    </row>
  </sheetData>
  <sheetProtection sheet="1" objects="1" scenarios="1" sort="0" autoFilter="0"/>
  <conditionalFormatting sqref="K6:L46">
    <cfRule type="containsText" dxfId="327" priority="1" operator="containsText" text="Não confirmado">
      <formula>NOT(ISERROR(SEARCH("Não confirmado",K6)))</formula>
    </cfRule>
    <cfRule type="containsText" dxfId="32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F41:F46 F6:F39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12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45089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6" t="str">
        <f>IF(Tabela8I2122[[#This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7" t="str">
        <f>IF(Tabela8I2122[[#This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8" t="str">
        <f>IF(Tabela8I2122[[#This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9" t="str">
        <f>IF(Tabela8I2122[[#This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0" t="str">
        <f>IF(Tabela8I2122[[#This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1" t="str">
        <f>IF(Tabela8I2122[[#This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2" t="str">
        <f>IF(Tabela8I2122[[#This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3" t="str">
        <f>IF(Tabela8I2122[[#This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4" t="str">
        <f>IF(Tabela8I2122[[#This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5" t="str">
        <f>IF(Tabela8I2122[[#This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6" t="str">
        <f>IF(Tabela8I2122[[#This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7" t="str">
        <f>IF(Tabela8I2122[[#This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8" t="str">
        <f>IF(Tabela8I2122[[#This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9" t="str">
        <f>IF(Tabela8I2122[[#This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0" t="str">
        <f>IF(Tabela8I2122[[#This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1" t="str">
        <f>IF(Tabela8I2122[[#This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2" t="str">
        <f>IF(Tabela8I2122[[#This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3" t="str">
        <f>IF(Tabela8I2122[[#This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4" t="str">
        <f>IF(Tabela8I2122[[#This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5" t="str">
        <f>IF(Tabela8I2122[[#This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6" t="str">
        <f>IF(Tabela8I2122[[#This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48"/>
      <c r="D27" s="12"/>
      <c r="E27" s="12"/>
      <c r="F27" s="12"/>
      <c r="G27" s="12"/>
      <c r="H2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7" t="str">
        <f>IF(Tabela8I2122[[#This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8" t="str">
        <f>IF(Tabela8I2122[[#This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28"/>
      <c r="E29" s="12"/>
      <c r="F29" s="12"/>
      <c r="G29" s="12"/>
      <c r="H2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9" t="str">
        <f>IF(Tabela8I2122[[#This Row],[EXAME]]&lt;&gt;"","Dra. Ilca","")</f>
        <v/>
      </c>
      <c r="J29" s="25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0" t="str">
        <f>IF(Tabela8I2122[[#This Row],[EXAME]]&lt;&gt;"","Dra. Ilca","")</f>
        <v/>
      </c>
      <c r="J30" s="25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1" t="str">
        <f>IF(Tabela8I2122[[#This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29"/>
      <c r="D32" s="12"/>
      <c r="E32" s="12"/>
      <c r="F32" s="12"/>
      <c r="G32" s="12"/>
      <c r="H3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2" t="str">
        <f>IF(Tabela8I2122[[#This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3" t="str">
        <f>IF(Tabela8I2122[[#This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29"/>
      <c r="D34" s="12"/>
      <c r="E34" s="12"/>
      <c r="F34" s="12"/>
      <c r="G34" s="12"/>
      <c r="H3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4" t="str">
        <f>IF(Tabela8I2122[[#This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29"/>
      <c r="D35" s="12"/>
      <c r="E35" s="12"/>
      <c r="F35" s="12"/>
      <c r="G35" s="12"/>
      <c r="H3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5" t="str">
        <f>IF(Tabela8I2122[[#This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6" t="str">
        <f>IF(Tabela8I2122[[#This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7" t="str">
        <f>IF(Tabela8I2122[[#This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8" t="str">
        <f>IF(Tabela8I2122[[#This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9" t="str">
        <f>IF(Tabela8I2122[[#This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0" t="str">
        <f>IF(Tabela8I2122[[#This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1" t="str">
        <f>IF(Tabela8I2122[[#This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2" t="str">
        <f>IF(Tabela8I2122[[#This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3" t="str">
        <f>IF(Tabela8I2122[[#This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4" t="str">
        <f>IF(Tabela8I2122[[#This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5" t="str">
        <f>IF(Tabela8I2122[[#This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6" t="str">
        <f>IF(Tabela8I2122[[#This Row],[EXAME]]&lt;&gt;"","Dra. Ilca","")</f>
        <v/>
      </c>
      <c r="J46" s="13"/>
      <c r="K46" s="12"/>
      <c r="L46" s="12"/>
      <c r="M46" s="12"/>
    </row>
    <row r="47" spans="2:13">
      <c r="C47">
        <f>SUBTOTAL(103,Tabela8I2122[NOME])</f>
        <v>0</v>
      </c>
    </row>
  </sheetData>
  <sheetProtection sheet="1" objects="1" scenarios="1" sort="0" autoFilter="0"/>
  <conditionalFormatting sqref="K6:L46">
    <cfRule type="containsText" dxfId="312" priority="1" operator="containsText" text="Não confirmado">
      <formula>NOT(ISERROR(SEARCH("Não confirmado",K6)))</formula>
    </cfRule>
    <cfRule type="containsText" dxfId="31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13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45090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6" t="str">
        <f>IF(Tabela8I21222324[[#This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7" t="str">
        <f>IF(Tabela8I21222324[[#This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8" t="str">
        <f>IF(Tabela8I21222324[[#This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9" t="str">
        <f>IF(Tabela8I21222324[[#This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0" t="str">
        <f>IF(Tabela8I21222324[[#This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29"/>
      <c r="H1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1" t="str">
        <f>IF(Tabela8I21222324[[#This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2" t="str">
        <f>IF(Tabela8I21222324[[#This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3" t="str">
        <f>IF(Tabela8I21222324[[#This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4" t="str">
        <f>IF(Tabela8I21222324[[#This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5" t="str">
        <f>IF(Tabela8I21222324[[#This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6" t="str">
        <f>IF(Tabela8I21222324[[#This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7" t="str">
        <f>IF(Tabela8I21222324[[#This Row],[EXAME]]&lt;&gt;"","Dra. Ilca","")</f>
        <v/>
      </c>
      <c r="J17" s="49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8" t="str">
        <f>IF(Tabela8I21222324[[#This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9" t="str">
        <f>IF(Tabela8I21222324[[#This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0" t="str">
        <f>IF(Tabela8I21222324[[#This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1" t="str">
        <f>IF(Tabela8I21222324[[#This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2" t="str">
        <f>IF(Tabela8I21222324[[#This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3" t="str">
        <f>IF(Tabela8I21222324[[#This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4" t="str">
        <f>IF(Tabela8I21222324[[#This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5" t="str">
        <f>IF(Tabela8I21222324[[#This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6" t="str">
        <f>IF(Tabela8I21222324[[#This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7" t="str">
        <f>IF(Tabela8I21222324[[#This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8" t="str">
        <f>IF(Tabela8I21222324[[#This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9" t="str">
        <f>IF(Tabela8I21222324[[#This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0" t="str">
        <f>IF(Tabela8I21222324[[#This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1" t="str">
        <f>IF(Tabela8I21222324[[#This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2" t="str">
        <f>IF(Tabela8I21222324[[#This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3" t="str">
        <f>IF(Tabela8I21222324[[#This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4" t="str">
        <f>IF(Tabela8I21222324[[#This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5" t="str">
        <f>IF(Tabela8I21222324[[#This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6" t="str">
        <f>IF(Tabela8I21222324[[#This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7" t="str">
        <f>IF(Tabela8I21222324[[#This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8" t="str">
        <f>IF(Tabela8I21222324[[#This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9" t="str">
        <f>IF(Tabela8I21222324[[#This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0" t="str">
        <f>IF(Tabela8I21222324[[#This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1" t="str">
        <f>IF(Tabela8I21222324[[#This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2" t="str">
        <f>IF(Tabela8I21222324[[#This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3" t="str">
        <f>IF(Tabela8I21222324[[#This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4" t="str">
        <f>IF(Tabela8I21222324[[#This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5" t="str">
        <f>IF(Tabela8I21222324[[#This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6" t="str">
        <f>IF(Tabela8I21222324[[#This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SUBTOTAL(103,Tabela8I21222324[NOME])</f>
        <v>0</v>
      </c>
    </row>
  </sheetData>
  <sheetProtection sheet="1" objects="1" scenarios="1" sort="0" autoFilter="0"/>
  <conditionalFormatting sqref="K6:L46">
    <cfRule type="containsText" dxfId="297" priority="1" operator="containsText" text="Não confirmado">
      <formula>NOT(ISERROR(SEARCH("Não confirmado",K6)))</formula>
    </cfRule>
    <cfRule type="containsText" dxfId="29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14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45091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6" t="str">
        <f>IF(Tabela8I2122232425[[#This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7" t="str">
        <f>IF(Tabela8I2122232425[[#This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8" t="str">
        <f>IF(Tabela8I2122232425[[#This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48"/>
      <c r="D9" s="12"/>
      <c r="E9" s="12"/>
      <c r="F9" s="12"/>
      <c r="G9" s="12"/>
      <c r="H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9" t="str">
        <f>IF(Tabela8I2122232425[[#This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0" t="str">
        <f>IF(Tabela8I2122232425[[#This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1" t="str">
        <f>IF(Tabela8I2122232425[[#This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2" t="str">
        <f>IF(Tabela8I2122232425[[#This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3" t="str">
        <f>IF(Tabela8I2122232425[[#This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4" t="str">
        <f>IF(Tabela8I2122232425[[#This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5" t="str">
        <f>IF(Tabela8I2122232425[[#This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6" t="str">
        <f>IF(Tabela8I2122232425[[#This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7" t="str">
        <f>IF(Tabela8I2122232425[[#This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8" t="str">
        <f>IF(Tabela8I2122232425[[#This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9" t="str">
        <f>IF(Tabela8I2122232425[[#This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0" t="str">
        <f>IF(Tabela8I2122232425[[#This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1" t="str">
        <f>IF(Tabela8I2122232425[[#This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2" t="str">
        <f>IF(Tabela8I2122232425[[#This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3" t="str">
        <f>IF(Tabela8I2122232425[[#This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4" t="str">
        <f>IF(Tabela8I2122232425[[#This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5" t="str">
        <f>IF(Tabela8I2122232425[[#This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6" t="str">
        <f>IF(Tabela8I2122232425[[#This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7" t="str">
        <f>IF(Tabela8I2122232425[[#This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8" t="str">
        <f>IF(Tabela8I2122232425[[#This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9" t="str">
        <f>IF(Tabela8I2122232425[[#This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0" t="str">
        <f>IF(Tabela8I2122232425[[#This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1" t="str">
        <f>IF(Tabela8I2122232425[[#This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2" t="str">
        <f>IF(Tabela8I2122232425[[#This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3" t="str">
        <f>IF(Tabela8I2122232425[[#This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4" t="str">
        <f>IF(Tabela8I2122232425[[#This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5" t="str">
        <f>IF(Tabela8I2122232425[[#This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6" t="str">
        <f>IF(Tabela8I2122232425[[#This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7" t="str">
        <f>IF(Tabela8I2122232425[[#This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8" t="str">
        <f>IF(Tabela8I2122232425[[#This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9" t="str">
        <f>IF(Tabela8I2122232425[[#This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0" t="str">
        <f>IF(Tabela8I2122232425[[#This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1" t="str">
        <f>IF(Tabela8I2122232425[[#This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2" t="str">
        <f>IF(Tabela8I2122232425[[#This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3" t="str">
        <f>IF(Tabela8I2122232425[[#This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4" t="str">
        <f>IF(Tabela8I2122232425[[#This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5" t="str">
        <f>IF(Tabela8I2122232425[[#This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6" t="str">
        <f>IF(Tabela8I2122232425[[#This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SUBTOTAL(103,Tabela8I2122232425[NOME])</f>
        <v>0</v>
      </c>
    </row>
  </sheetData>
  <sheetProtection sheet="1" objects="1" scenarios="1" sort="0" autoFilter="0"/>
  <conditionalFormatting sqref="K6:L46">
    <cfRule type="containsText" dxfId="282" priority="1" operator="containsText" text="Não confirmado">
      <formula>NOT(ISERROR(SEARCH("Não confirmado",K6)))</formula>
    </cfRule>
    <cfRule type="containsText" dxfId="28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15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45092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6" t="str">
        <f>IF(Tabela8I2122232425262728[[#This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7" t="str">
        <f>IF(Tabela8I2122232425262728[[#This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8" t="str">
        <f>IF(Tabela8I2122232425262728[[#This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9" t="str">
        <f>IF(Tabela8I2122232425262728[[#This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0" t="str">
        <f>IF(Tabela8I2122232425262728[[#This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1" t="str">
        <f>IF(Tabela8I2122232425262728[[#This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2" t="str">
        <f>IF(Tabela8I2122232425262728[[#This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3" t="str">
        <f>IF(Tabela8I2122232425262728[[#This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4" t="str">
        <f>IF(Tabela8I2122232425262728[[#This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5" t="str">
        <f>IF(Tabela8I2122232425262728[[#This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6" t="str">
        <f>IF(Tabela8I2122232425262728[[#This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7" t="str">
        <f>IF(Tabela8I2122232425262728[[#This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8" t="str">
        <f>IF(Tabela8I2122232425262728[[#This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9" t="str">
        <f>IF(Tabela8I2122232425262728[[#This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0" t="str">
        <f>IF(Tabela8I2122232425262728[[#This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1" t="str">
        <f>IF(Tabela8I2122232425262728[[#This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2" t="str">
        <f>IF(Tabela8I2122232425262728[[#This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3" t="str">
        <f>IF(Tabela8I2122232425262728[[#This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4" t="str">
        <f>IF(Tabela8I2122232425262728[[#This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5" t="str">
        <f>IF(Tabela8I2122232425262728[[#This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6" t="str">
        <f>IF(Tabela8I2122232425262728[[#This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7" t="str">
        <f>IF(Tabela8I2122232425262728[[#This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8" t="str">
        <f>IF(Tabela8I2122232425262728[[#This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9" t="str">
        <f>IF(Tabela8I2122232425262728[[#This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0" t="str">
        <f>IF(Tabela8I2122232425262728[[#This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1" t="str">
        <f>IF(Tabela8I2122232425262728[[#This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2" t="str">
        <f>IF(Tabela8I2122232425262728[[#This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3" t="str">
        <f>IF(Tabela8I2122232425262728[[#This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4" t="str">
        <f>IF(Tabela8I2122232425262728[[#This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5" t="str">
        <f>IF(Tabela8I2122232425262728[[#This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6" t="str">
        <f>IF(Tabela8I2122232425262728[[#This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7" t="str">
        <f>IF(Tabela8I2122232425262728[[#This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8" t="str">
        <f>IF(Tabela8I2122232425262728[[#This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9" t="str">
        <f>IF(Tabela8I2122232425262728[[#This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0" t="str">
        <f>IF(Tabela8I2122232425262728[[#This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1" t="str">
        <f>IF(Tabela8I2122232425262728[[#This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2" t="str">
        <f>IF(Tabela8I2122232425262728[[#This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3" t="str">
        <f>IF(Tabela8I2122232425262728[[#This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4" t="str">
        <f>IF(Tabela8I2122232425262728[[#This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5" t="str">
        <f>IF(Tabela8I2122232425262728[[#This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6" t="str">
        <f>IF(Tabela8I2122232425262728[[#This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SUBTOTAL(103,Tabela8I2122232425262728[NOME])</f>
        <v>0</v>
      </c>
    </row>
  </sheetData>
  <sheetProtection sheet="1" objects="1" scenarios="1" sort="0" autoFilter="0"/>
  <conditionalFormatting sqref="K6:L46">
    <cfRule type="containsText" dxfId="267" priority="1" operator="containsText" text="Não confirmado">
      <formula>NOT(ISERROR(SEARCH("Não confirmado",K6)))</formula>
    </cfRule>
    <cfRule type="containsText" dxfId="26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16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45093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6" t="str">
        <f>IF(Tabela8I212223242526[[#This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7" t="str">
        <f>IF(Tabela8I212223242526[[#This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8" t="str">
        <f>IF(Tabela8I212223242526[[#This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9" t="str">
        <f>IF(Tabela8I212223242526[[#This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0" t="str">
        <f>IF(Tabela8I212223242526[[#This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1" t="str">
        <f>IF(Tabela8I212223242526[[#This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2" t="str">
        <f>IF(Tabela8I212223242526[[#This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3" t="str">
        <f>IF(Tabela8I212223242526[[#This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4" t="str">
        <f>IF(Tabela8I212223242526[[#This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5" t="str">
        <f>IF(Tabela8I212223242526[[#This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6" t="str">
        <f>IF(Tabela8I212223242526[[#This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7" t="str">
        <f>IF(Tabela8I212223242526[[#This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8" t="str">
        <f>IF(Tabela8I212223242526[[#This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9" t="str">
        <f>IF(Tabela8I212223242526[[#This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0" t="str">
        <f>IF(Tabela8I212223242526[[#This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1" t="str">
        <f>IF(Tabela8I212223242526[[#This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2" t="str">
        <f>IF(Tabela8I212223242526[[#This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3" t="str">
        <f>IF(Tabela8I212223242526[[#This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4" t="str">
        <f>IF(Tabela8I212223242526[[#This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5" t="str">
        <f>IF(Tabela8I212223242526[[#This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6" t="str">
        <f>IF(Tabela8I212223242526[[#This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7" t="str">
        <f>IF(Tabela8I212223242526[[#This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8" t="str">
        <f>IF(Tabela8I212223242526[[#This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9" t="str">
        <f>IF(Tabela8I212223242526[[#This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0" t="str">
        <f>IF(Tabela8I212223242526[[#This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48"/>
      <c r="D31" s="12"/>
      <c r="E31" s="12"/>
      <c r="F31" s="12"/>
      <c r="G31" s="12"/>
      <c r="H3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1" t="str">
        <f>IF(Tabela8I212223242526[[#This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2" t="str">
        <f>IF(Tabela8I212223242526[[#This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3" t="str">
        <f>IF(Tabela8I212223242526[[#This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4" t="str">
        <f>IF(Tabela8I212223242526[[#This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5" t="str">
        <f>IF(Tabela8I212223242526[[#This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6" t="str">
        <f>IF(Tabela8I212223242526[[#This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7" t="str">
        <f>IF(Tabela8I212223242526[[#This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8" t="str">
        <f>IF(Tabela8I212223242526[[#This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9" t="str">
        <f>IF(Tabela8I212223242526[[#This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0" t="str">
        <f>IF(Tabela8I212223242526[[#This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1" t="str">
        <f>IF(Tabela8I212223242526[[#This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2" t="str">
        <f>IF(Tabela8I212223242526[[#This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3" t="str">
        <f>IF(Tabela8I212223242526[[#This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4" t="str">
        <f>IF(Tabela8I212223242526[[#This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5" t="str">
        <f>IF(Tabela8I212223242526[[#This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6" t="str">
        <f>IF(Tabela8I212223242526[[#This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SUBTOTAL(103,Tabela8I212223242526[NOME])</f>
        <v>0</v>
      </c>
    </row>
  </sheetData>
  <sheetProtection sheet="1" objects="1" scenarios="1" sort="0" autoFilter="0"/>
  <conditionalFormatting sqref="K6:L46">
    <cfRule type="containsText" dxfId="252" priority="1" operator="containsText" text="Não confirmado">
      <formula>NOT(ISERROR(SEARCH("Não confirmado",K6)))</formula>
    </cfRule>
    <cfRule type="containsText" dxfId="25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19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45096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6" t="str">
        <f>IF(Tabela8I21222324252627[[#This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7" t="str">
        <f>IF(Tabela8I21222324252627[[#This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8" t="str">
        <f>IF(Tabela8I21222324252627[[#This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9" t="str">
        <f>IF(Tabela8I21222324252627[[#This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35"/>
      <c r="D10" s="12"/>
      <c r="E10" s="12"/>
      <c r="F10" s="12"/>
      <c r="G10" s="12"/>
      <c r="H1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0" t="str">
        <f>IF(Tabela8I21222324252627[[#This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1" t="str">
        <f>IF(Tabela8I21222324252627[[#This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2" t="str">
        <f>IF(Tabela8I21222324252627[[#This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3" t="str">
        <f>IF(Tabela8I21222324252627[[#This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4" t="str">
        <f>IF(Tabela8I21222324252627[[#This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5" t="str">
        <f>IF(Tabela8I21222324252627[[#This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6" t="str">
        <f>IF(Tabela8I21222324252627[[#This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7" t="str">
        <f>IF(Tabela8I21222324252627[[#This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8" t="str">
        <f>IF(Tabela8I21222324252627[[#This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9" t="str">
        <f>IF(Tabela8I21222324252627[[#This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0" t="str">
        <f>IF(Tabela8I21222324252627[[#This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1" t="str">
        <f>IF(Tabela8I21222324252627[[#This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2" t="str">
        <f>IF(Tabela8I21222324252627[[#This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3" t="str">
        <f>IF(Tabela8I21222324252627[[#This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4" t="str">
        <f>IF(Tabela8I21222324252627[[#This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5" t="str">
        <f>IF(Tabela8I21222324252627[[#This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6" t="str">
        <f>IF(Tabela8I21222324252627[[#This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48"/>
      <c r="D27" s="12"/>
      <c r="E27" s="12"/>
      <c r="F27" s="12"/>
      <c r="G27" s="12"/>
      <c r="H2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7" t="str">
        <f>IF(Tabela8I21222324252627[[#This Row],[EXAME]]&lt;&gt;"","Dra. Ilca","")</f>
        <v/>
      </c>
      <c r="J27" s="49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8" t="str">
        <f>IF(Tabela8I21222324252627[[#This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48"/>
      <c r="D29" s="12"/>
      <c r="E29" s="12"/>
      <c r="F29" s="12"/>
      <c r="G29" s="12"/>
      <c r="H2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9" t="str">
        <f>IF(Tabela8I21222324252627[[#This Row],[EXAME]]&lt;&gt;"","Dra. Ilca","")</f>
        <v/>
      </c>
      <c r="J29" s="49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0" t="str">
        <f>IF(Tabela8I21222324252627[[#This Row],[EXAME]]&lt;&gt;"","Dra. Ilca","")</f>
        <v/>
      </c>
      <c r="J30" s="49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1" t="str">
        <f>IF(Tabela8I21222324252627[[#This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2" t="str">
        <f>IF(Tabela8I21222324252627[[#This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3" t="str">
        <f>IF(Tabela8I21222324252627[[#This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48"/>
      <c r="D34" s="12"/>
      <c r="E34" s="12"/>
      <c r="F34" s="12"/>
      <c r="G34" s="12"/>
      <c r="H3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4" t="str">
        <f>IF(Tabela8I21222324252627[[#This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5" t="str">
        <f>IF(Tabela8I21222324252627[[#This Row],[EXAME]]&lt;&gt;"","Dra. Ilca","")</f>
        <v/>
      </c>
      <c r="J35" s="49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6" t="str">
        <f>IF(Tabela8I21222324252627[[#This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7" t="str">
        <f>IF(Tabela8I21222324252627[[#This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8" t="str">
        <f>IF(Tabela8I21222324252627[[#This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9" t="str">
        <f>IF(Tabela8I21222324252627[[#This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0" t="str">
        <f>IF(Tabela8I21222324252627[[#This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1" t="str">
        <f>IF(Tabela8I21222324252627[[#This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2" t="str">
        <f>IF(Tabela8I21222324252627[[#This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3" t="str">
        <f>IF(Tabela8I21222324252627[[#This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4" t="str">
        <f>IF(Tabela8I21222324252627[[#This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5" t="str">
        <f>IF(Tabela8I21222324252627[[#This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6" t="str">
        <f>IF(Tabela8I21222324252627[[#This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SUBTOTAL(103,Tabela8I21222324252627[NOME])</f>
        <v>0</v>
      </c>
    </row>
  </sheetData>
  <sheetProtection sheet="1" objects="1" scenarios="1" sort="0" autoFilter="0"/>
  <conditionalFormatting sqref="K6:L46">
    <cfRule type="containsText" dxfId="237" priority="1" operator="containsText" text="Não confirmado">
      <formula>NOT(ISERROR(SEARCH("Não confirmado",K6)))</formula>
    </cfRule>
    <cfRule type="containsText" dxfId="23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20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45097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6" t="str">
        <f>IF(Tabela8I212223242526272829[[#This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7" t="str">
        <f>IF(Tabela8I212223242526272829[[#This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8" t="str">
        <f>IF(Tabela8I212223242526272829[[#This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9" t="str">
        <f>IF(Tabela8I212223242526272829[[#This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0" t="str">
        <f>IF(Tabela8I212223242526272829[[#This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48"/>
      <c r="D11" s="12"/>
      <c r="E11" s="12"/>
      <c r="F11" s="12"/>
      <c r="G11" s="12"/>
      <c r="H1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1" t="str">
        <f>IF(Tabela8I212223242526272829[[#This Row],[EXAME]]&lt;&gt;"","Dra. Ilca","")</f>
        <v/>
      </c>
      <c r="J11" s="49"/>
      <c r="K11" s="12"/>
      <c r="L11" s="12"/>
      <c r="M11" s="12"/>
    </row>
    <row r="12" spans="1:30">
      <c r="B12" s="8">
        <v>0.39583333333333298</v>
      </c>
      <c r="C12" s="48"/>
      <c r="D12" s="12"/>
      <c r="E12" s="12"/>
      <c r="F12" s="12"/>
      <c r="G12" s="12"/>
      <c r="H1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2" t="str">
        <f>IF(Tabela8I212223242526272829[[#This Row],[EXAME]]&lt;&gt;"","Dra. Ilca","")</f>
        <v/>
      </c>
      <c r="J12" s="49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3" t="str">
        <f>IF(Tabela8I212223242526272829[[#This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4" t="str">
        <f>IF(Tabela8I212223242526272829[[#This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5" t="str">
        <f>IF(Tabela8I212223242526272829[[#This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6" t="str">
        <f>IF(Tabela8I212223242526272829[[#This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7" t="str">
        <f>IF(Tabela8I212223242526272829[[#This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8" t="str">
        <f>IF(Tabela8I212223242526272829[[#This Row],[EXAME]]&lt;&gt;"","Dra. Ilca","")</f>
        <v/>
      </c>
      <c r="J18" s="49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9" t="str">
        <f>IF(Tabela8I212223242526272829[[#This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0" t="str">
        <f>IF(Tabela8I212223242526272829[[#This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1" t="str">
        <f>IF(Tabela8I212223242526272829[[#This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2" t="str">
        <f>IF(Tabela8I212223242526272829[[#This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3" t="str">
        <f>IF(Tabela8I212223242526272829[[#This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48"/>
      <c r="D24" s="12"/>
      <c r="E24" s="12"/>
      <c r="F24" s="12"/>
      <c r="G24" s="12"/>
      <c r="H2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4" t="str">
        <f>IF(Tabela8I212223242526272829[[#This Row],[EXAME]]&lt;&gt;"","Dra. Ilca","")</f>
        <v/>
      </c>
      <c r="J24" s="49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5" t="str">
        <f>IF(Tabela8I212223242526272829[[#This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6" t="str">
        <f>IF(Tabela8I212223242526272829[[#This Row],[EXAME]]&lt;&gt;"","Dra. Ilca","")</f>
        <v/>
      </c>
      <c r="J26" s="5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7" t="str">
        <f>IF(Tabela8I212223242526272829[[#This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8" t="str">
        <f>IF(Tabela8I212223242526272829[[#This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9" t="str">
        <f>IF(Tabela8I212223242526272829[[#This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0" t="str">
        <f>IF(Tabela8I212223242526272829[[#This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1" t="str">
        <f>IF(Tabela8I212223242526272829[[#This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2" t="str">
        <f>IF(Tabela8I212223242526272829[[#This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3" t="str">
        <f>IF(Tabela8I212223242526272829[[#This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4" t="str">
        <f>IF(Tabela8I212223242526272829[[#This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5" t="str">
        <f>IF(Tabela8I212223242526272829[[#This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6" t="str">
        <f>IF(Tabela8I212223242526272829[[#This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7" t="str">
        <f>IF(Tabela8I212223242526272829[[#This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8" t="str">
        <f>IF(Tabela8I212223242526272829[[#This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9" t="str">
        <f>IF(Tabela8I212223242526272829[[#This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0" t="str">
        <f>IF(Tabela8I212223242526272829[[#This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1" t="str">
        <f>IF(Tabela8I212223242526272829[[#This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2" t="str">
        <f>IF(Tabela8I212223242526272829[[#This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3" t="str">
        <f>IF(Tabela8I212223242526272829[[#This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4" t="str">
        <f>IF(Tabela8I212223242526272829[[#This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5" t="str">
        <f>IF(Tabela8I212223242526272829[[#This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6" t="str">
        <f>IF(Tabela8I212223242526272829[[#This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SUBTOTAL(103,Tabela8I212223242526272829[NOME])</f>
        <v>0</v>
      </c>
    </row>
  </sheetData>
  <sheetProtection sheet="1" objects="1" scenarios="1" sort="0" autoFilter="0"/>
  <conditionalFormatting sqref="K6:L25 J26 L26 K27:L46">
    <cfRule type="containsText" dxfId="222" priority="1" operator="containsText" text="Não confirmado">
      <formula>NOT(ISERROR(SEARCH("Não confirmado",J6)))</formula>
    </cfRule>
    <cfRule type="containsText" dxfId="221" priority="2" operator="containsText" text="Confirmado">
      <formula>NOT(ISERROR(SEARCH("Confirmado",J6)))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K6:K25 K27:K46">
      <formula1>"Confirmado, Não confirmado"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21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45098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6" t="str">
        <f>IF(Tabela8I21222324252627282930[[#This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7" t="str">
        <f>IF(Tabela8I21222324252627282930[[#This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8" t="str">
        <f>IF(Tabela8I21222324252627282930[[#This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9" t="str">
        <f>IF(Tabela8I21222324252627282930[[#This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0" t="str">
        <f>IF(Tabela8I21222324252627282930[[#This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1" t="str">
        <f>IF(Tabela8I21222324252627282930[[#This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2" t="str">
        <f>IF(Tabela8I21222324252627282930[[#This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3" t="str">
        <f>IF(Tabela8I21222324252627282930[[#This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4" t="str">
        <f>IF(Tabela8I21222324252627282930[[#This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5" t="str">
        <f>IF(Tabela8I21222324252627282930[[#This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6" t="str">
        <f>IF(Tabela8I21222324252627282930[[#This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7" t="str">
        <f>IF(Tabela8I21222324252627282930[[#This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8" t="str">
        <f>IF(Tabela8I21222324252627282930[[#This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9" t="str">
        <f>IF(Tabela8I21222324252627282930[[#This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0" t="str">
        <f>IF(Tabela8I21222324252627282930[[#This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1" t="str">
        <f>IF(Tabela8I21222324252627282930[[#This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2" t="str">
        <f>IF(Tabela8I21222324252627282930[[#This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3" t="str">
        <f>IF(Tabela8I21222324252627282930[[#This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4" t="str">
        <f>IF(Tabela8I21222324252627282930[[#This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5" t="str">
        <f>IF(Tabela8I21222324252627282930[[#This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6" t="str">
        <f>IF(Tabela8I21222324252627282930[[#This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7" t="str">
        <f>IF(Tabela8I21222324252627282930[[#This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8" t="str">
        <f>IF(Tabela8I21222324252627282930[[#This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9" t="str">
        <f>IF(Tabela8I21222324252627282930[[#This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0" t="str">
        <f>IF(Tabela8I21222324252627282930[[#This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1" t="str">
        <f>IF(Tabela8I21222324252627282930[[#This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2" t="str">
        <f>IF(Tabela8I21222324252627282930[[#This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3" t="str">
        <f>IF(Tabela8I21222324252627282930[[#This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4" t="str">
        <f>IF(Tabela8I21222324252627282930[[#This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5" t="str">
        <f>IF(Tabela8I21222324252627282930[[#This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6" t="str">
        <f>IF(Tabela8I21222324252627282930[[#This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7" t="str">
        <f>IF(Tabela8I21222324252627282930[[#This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8" t="str">
        <f>IF(Tabela8I21222324252627282930[[#This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9" t="str">
        <f>IF(Tabela8I21222324252627282930[[#This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0" t="str">
        <f>IF(Tabela8I21222324252627282930[[#This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1" t="str">
        <f>IF(Tabela8I21222324252627282930[[#This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2" t="str">
        <f>IF(Tabela8I21222324252627282930[[#This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3" t="str">
        <f>IF(Tabela8I21222324252627282930[[#This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4" t="str">
        <f>IF(Tabela8I21222324252627282930[[#This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5" t="str">
        <f>IF(Tabela8I21222324252627282930[[#This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6" t="str">
        <f>IF(Tabela8I21222324252627282930[[#This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SUBTOTAL(103,Tabela8I21222324252627282930[NOME])</f>
        <v>0</v>
      </c>
    </row>
  </sheetData>
  <sheetProtection sheet="1" objects="1" scenarios="1" sort="0" autoFilter="0"/>
  <conditionalFormatting sqref="K6:L46">
    <cfRule type="containsText" dxfId="207" priority="1" operator="containsText" text="Não confirmado">
      <formula>NOT(ISERROR(SEARCH("Não confirmado",K6)))</formula>
    </cfRule>
    <cfRule type="containsText" dxfId="20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9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22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45099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6" t="str">
        <f>IF(Tabela8I21222324252627282930313233[[#This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7" t="str">
        <f>IF(Tabela8I21222324252627282930313233[[#This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8" t="str">
        <f>IF(Tabela8I21222324252627282930313233[[#This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9" t="str">
        <f>IF(Tabela8I21222324252627282930313233[[#This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0" t="str">
        <f>IF(Tabela8I21222324252627282930313233[[#This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1" t="str">
        <f>IF(Tabela8I21222324252627282930313233[[#This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2" t="str">
        <f>IF(Tabela8I21222324252627282930313233[[#This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3" t="str">
        <f>IF(Tabela8I21222324252627282930313233[[#This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4" t="str">
        <f>IF(Tabela8I21222324252627282930313233[[#This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5" t="str">
        <f>IF(Tabela8I21222324252627282930313233[[#This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6" t="str">
        <f>IF(Tabela8I21222324252627282930313233[[#This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7" t="str">
        <f>IF(Tabela8I21222324252627282930313233[[#This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8" t="str">
        <f>IF(Tabela8I21222324252627282930313233[[#This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9" t="str">
        <f>IF(Tabela8I21222324252627282930313233[[#This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0" t="str">
        <f>IF(Tabela8I21222324252627282930313233[[#This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1" t="str">
        <f>IF(Tabela8I21222324252627282930313233[[#This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2" t="str">
        <f>IF(Tabela8I21222324252627282930313233[[#This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3" t="str">
        <f>IF(Tabela8I21222324252627282930313233[[#This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4" t="str">
        <f>IF(Tabela8I21222324252627282930313233[[#This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5" t="str">
        <f>IF(Tabela8I21222324252627282930313233[[#This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6" t="str">
        <f>IF(Tabela8I21222324252627282930313233[[#This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7" t="str">
        <f>IF(Tabela8I21222324252627282930313233[[#This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8" t="str">
        <f>IF(Tabela8I21222324252627282930313233[[#This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9" t="str">
        <f>IF(Tabela8I21222324252627282930313233[[#This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0" t="str">
        <f>IF(Tabela8I21222324252627282930313233[[#This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1" t="str">
        <f>IF(Tabela8I21222324252627282930313233[[#This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2" t="str">
        <f>IF(Tabela8I21222324252627282930313233[[#This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3" t="str">
        <f>IF(Tabela8I21222324252627282930313233[[#This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4" t="str">
        <f>IF(Tabela8I21222324252627282930313233[[#This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5" t="str">
        <f>IF(Tabela8I21222324252627282930313233[[#This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6" t="str">
        <f>IF(Tabela8I21222324252627282930313233[[#This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7" t="str">
        <f>IF(Tabela8I21222324252627282930313233[[#This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8" t="str">
        <f>IF(Tabela8I21222324252627282930313233[[#This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9" t="str">
        <f>IF(Tabela8I21222324252627282930313233[[#This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0" t="str">
        <f>IF(Tabela8I21222324252627282930313233[[#This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1" t="str">
        <f>IF(Tabela8I21222324252627282930313233[[#This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2" t="str">
        <f>IF(Tabela8I21222324252627282930313233[[#This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3" t="str">
        <f>IF(Tabela8I21222324252627282930313233[[#This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4" t="str">
        <f>IF(Tabela8I21222324252627282930313233[[#This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5" t="str">
        <f>IF(Tabela8I21222324252627282930313233[[#This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6" t="str">
        <f>IF(Tabela8I21222324252627282930313233[[#This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SUBTOTAL(103,Tabela8I21222324252627282930313233[NOME])</f>
        <v>0</v>
      </c>
    </row>
  </sheetData>
  <sheetProtection sheet="1" objects="1" scenarios="1" sort="0" autoFilter="0"/>
  <conditionalFormatting sqref="K6:L46">
    <cfRule type="containsText" dxfId="192" priority="1" operator="containsText" text="Não confirmado">
      <formula>NOT(ISERROR(SEARCH("Não confirmado",K6)))</formula>
    </cfRule>
    <cfRule type="containsText" dxfId="19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C47" sqref="C47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3">
        <v>5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45082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6" t="str">
        <f>IF(Tabela8J143839[[#This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7" t="str">
        <f>IF(Tabela8J143839[[#This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8" t="str">
        <f>IF(Tabela8J143839[[#This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9" t="str">
        <f>IF(Tabela8J143839[[#This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0" t="str">
        <f>IF(Tabela8J143839[[#This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1" t="str">
        <f>IF(Tabela8J143839[[#This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2" t="str">
        <f>IF(Tabela8J143839[[#This Row],[EXAME]]&lt;&gt;"","Dra. Joizeanne","")</f>
        <v/>
      </c>
      <c r="J12" s="25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3" t="str">
        <f>IF(Tabela8J143839[[#This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4" t="str">
        <f>IF(Tabela8J143839[[#This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5" t="str">
        <f>IF(Tabela8J143839[[#This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6" t="str">
        <f>IF(Tabela8J143839[[#This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7" t="str">
        <f>IF(Tabela8J143839[[#This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8" t="str">
        <f>IF(Tabela8J143839[[#This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9" t="str">
        <f>IF(Tabela8J143839[[#This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0" t="str">
        <f>IF(Tabela8J143839[[#This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1" t="str">
        <f>IF(Tabela8J143839[[#This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2" t="str">
        <f>IF(Tabela8J143839[[#This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3" t="str">
        <f>IF(Tabela8J143839[[#This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4" t="str">
        <f>IF(Tabela8J143839[[#This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5" t="str">
        <f>IF(Tabela8J143839[[#This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6" t="str">
        <f>IF(Tabela8J143839[[#This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7" t="str">
        <f>IF(Tabela8J143839[[#This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8" t="str">
        <f>IF(Tabela8J143839[[#This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9" t="str">
        <f>IF(Tabela8J143839[[#This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0" t="str">
        <f>IF(Tabela8J143839[[#This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1" t="str">
        <f>IF(Tabela8J143839[[#This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2" t="str">
        <f>IF(Tabela8J143839[[#This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3" t="str">
        <f>IF(Tabela8J143839[[#This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4" t="str">
        <f>IF(Tabela8J143839[[#This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5" t="str">
        <f>IF(Tabela8J143839[[#This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6" t="str">
        <f>IF(Tabela8J143839[[#This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7" t="str">
        <f>IF(Tabela8J143839[[#This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8" t="str">
        <f>IF(Tabela8J143839[[#This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9" t="str">
        <f>IF(Tabela8J143839[[#This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0" t="str">
        <f>IF(Tabela8J143839[[#This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1" t="str">
        <f>IF(Tabela8J143839[[#This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2" t="str">
        <f>IF(Tabela8J143839[[#This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3" t="str">
        <f>IF(Tabela8J143839[[#This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4" t="str">
        <f>IF(Tabela8J143839[[#This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5" t="str">
        <f>IF(Tabela8J143839[[#This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6" t="str">
        <f>IF(Tabela8J143839[[#This Row],[EXAME]]&lt;&gt;"","Dra. Joizeanne","")</f>
        <v/>
      </c>
      <c r="J46" s="13"/>
    </row>
    <row r="47" spans="2:13">
      <c r="C47">
        <f>SUBTOTAL(103,Tabela8J143839[NOME])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75" priority="1" operator="containsText" text="Não confirmado">
      <formula>NOT(ISERROR(SEARCH("Não confirmado",K6)))</formula>
    </cfRule>
    <cfRule type="containsText" dxfId="674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</dataValidations>
  <pageMargins left="0.25" right="0.25" top="0.75" bottom="0.75" header="0.3" footer="0.3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7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23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45100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6" t="str">
        <f>IF(Tabela8I2122232425262728293031[[#This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7" t="str">
        <f>IF(Tabela8I2122232425262728293031[[#This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8" t="str">
        <f>IF(Tabela8I2122232425262728293031[[#This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9" t="str">
        <f>IF(Tabela8I2122232425262728293031[[#This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0" t="str">
        <f>IF(Tabela8I2122232425262728293031[[#This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1" t="str">
        <f>IF(Tabela8I2122232425262728293031[[#This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2" t="str">
        <f>IF(Tabela8I2122232425262728293031[[#This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3" t="str">
        <f>IF(Tabela8I2122232425262728293031[[#This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4" t="str">
        <f>IF(Tabela8I2122232425262728293031[[#This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5" t="str">
        <f>IF(Tabela8I2122232425262728293031[[#This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6" t="str">
        <f>IF(Tabela8I2122232425262728293031[[#This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7" t="str">
        <f>IF(Tabela8I2122232425262728293031[[#This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8" t="str">
        <f>IF(Tabela8I2122232425262728293031[[#This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9" t="str">
        <f>IF(Tabela8I2122232425262728293031[[#This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0" t="str">
        <f>IF(Tabela8I2122232425262728293031[[#This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1" t="str">
        <f>IF(Tabela8I2122232425262728293031[[#This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2" t="str">
        <f>IF(Tabela8I2122232425262728293031[[#This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3" t="str">
        <f>IF(Tabela8I2122232425262728293031[[#This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4" t="str">
        <f>IF(Tabela8I2122232425262728293031[[#This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5" t="str">
        <f>IF(Tabela8I2122232425262728293031[[#This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6" t="str">
        <f>IF(Tabela8I2122232425262728293031[[#This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48"/>
      <c r="D27" s="12"/>
      <c r="E27" s="12"/>
      <c r="F27" s="12"/>
      <c r="G27" s="12"/>
      <c r="H2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7" t="str">
        <f>IF(Tabela8I2122232425262728293031[[#This Row],[EXAME]]&lt;&gt;"","Dra. Ilca","")</f>
        <v/>
      </c>
      <c r="J27" s="49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8" t="str">
        <f>IF(Tabela8I2122232425262728293031[[#This Row],[EXAME]]&lt;&gt;"","Dra. Ilca","")</f>
        <v/>
      </c>
      <c r="J28" s="49"/>
      <c r="K28" s="12"/>
      <c r="L28" s="12"/>
      <c r="M28" s="12"/>
    </row>
    <row r="29" spans="2:13">
      <c r="B29" s="9">
        <v>0.57291666666666696</v>
      </c>
      <c r="C29" s="52"/>
      <c r="D29" s="12"/>
      <c r="E29" s="12"/>
      <c r="F29" s="12"/>
      <c r="G29" s="12"/>
      <c r="H2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9" t="str">
        <f>IF(Tabela8I2122232425262728293031[[#This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52"/>
      <c r="D30" s="12"/>
      <c r="E30" s="12"/>
      <c r="F30" s="12"/>
      <c r="G30" s="12"/>
      <c r="H3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0" t="str">
        <f>IF(Tabela8I2122232425262728293031[[#This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1" t="str">
        <f>IF(Tabela8I2122232425262728293031[[#This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2" t="str">
        <f>IF(Tabela8I2122232425262728293031[[#This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3" t="str">
        <f>IF(Tabela8I2122232425262728293031[[#This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4" t="str">
        <f>IF(Tabela8I2122232425262728293031[[#This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5" t="str">
        <f>IF(Tabela8I2122232425262728293031[[#This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6" t="str">
        <f>IF(Tabela8I2122232425262728293031[[#This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7" t="str">
        <f>IF(Tabela8I2122232425262728293031[[#This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8" t="str">
        <f>IF(Tabela8I2122232425262728293031[[#This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9" t="str">
        <f>IF(Tabela8I2122232425262728293031[[#This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0" t="str">
        <f>IF(Tabela8I2122232425262728293031[[#This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1" t="str">
        <f>IF(Tabela8I2122232425262728293031[[#This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2" t="str">
        <f>IF(Tabela8I2122232425262728293031[[#This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3" t="str">
        <f>IF(Tabela8I2122232425262728293031[[#This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4" t="str">
        <f>IF(Tabela8I2122232425262728293031[[#This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5" t="str">
        <f>IF(Tabela8I2122232425262728293031[[#This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6" t="str">
        <f>IF(Tabela8I2122232425262728293031[[#This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SUBTOTAL(103,Tabela8I2122232425262728293031[NOME])</f>
        <v>0</v>
      </c>
    </row>
  </sheetData>
  <sheetProtection sheet="1" objects="1" scenarios="1" sort="0" autoFilter="0"/>
  <conditionalFormatting sqref="K6:L46">
    <cfRule type="containsText" dxfId="177" priority="1" operator="containsText" text="Não confirmado">
      <formula>NOT(ISERROR(SEARCH("Não confirmado",K6)))</formula>
    </cfRule>
    <cfRule type="containsText" dxfId="17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26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45103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6" t="str">
        <f>IF(Tabela8I212223242526272829303132[[#This Row],[EXAME]]&lt;&gt;"","Dra. Ilca","")</f>
        <v/>
      </c>
      <c r="J6" s="13"/>
      <c r="K6" s="12"/>
      <c r="L6" s="12"/>
      <c r="M6" s="12"/>
    </row>
    <row r="7" spans="1:30" ht="16.5">
      <c r="B7" s="9">
        <v>0.34375</v>
      </c>
      <c r="C7" s="12"/>
      <c r="D7" s="12"/>
      <c r="E7" s="12"/>
      <c r="F7" s="12"/>
      <c r="G7" s="12"/>
      <c r="H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7" t="str">
        <f>IF(Tabela8I212223242526272829303132[[#This Row],[EXAME]]&lt;&gt;"","Dra. Ilca","")</f>
        <v/>
      </c>
      <c r="J7" s="50"/>
      <c r="K7" s="12"/>
      <c r="L7" s="12"/>
      <c r="M7" s="12"/>
    </row>
    <row r="8" spans="1:30">
      <c r="B8" s="8">
        <v>0.35416666666666702</v>
      </c>
      <c r="C8" s="48"/>
      <c r="D8" s="12"/>
      <c r="E8" s="12"/>
      <c r="F8" s="12"/>
      <c r="G8" s="12"/>
      <c r="H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8" t="str">
        <f>IF(Tabela8I212223242526272829303132[[#This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9" t="str">
        <f>IF(Tabela8I212223242526272829303132[[#This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0" t="str">
        <f>IF(Tabela8I212223242526272829303132[[#This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1" t="str">
        <f>IF(Tabela8I212223242526272829303132[[#This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2" t="str">
        <f>IF(Tabela8I212223242526272829303132[[#This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3" t="str">
        <f>IF(Tabela8I212223242526272829303132[[#This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4" t="str">
        <f>IF(Tabela8I212223242526272829303132[[#This Row],[EXAME]]&lt;&gt;"","Dra. Ilca","")</f>
        <v/>
      </c>
      <c r="J14" s="38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5" t="str">
        <f>IF(Tabela8I212223242526272829303132[[#This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6" t="str">
        <f>IF(Tabela8I212223242526272829303132[[#This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7" t="str">
        <f>IF(Tabela8I212223242526272829303132[[#This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8" t="str">
        <f>IF(Tabela8I212223242526272829303132[[#This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9" t="str">
        <f>IF(Tabela8I212223242526272829303132[[#This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0" t="str">
        <f>IF(Tabela8I212223242526272829303132[[#This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1" t="str">
        <f>IF(Tabela8I212223242526272829303132[[#This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2" t="str">
        <f>IF(Tabela8I212223242526272829303132[[#This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3" t="str">
        <f>IF(Tabela8I212223242526272829303132[[#This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4" t="str">
        <f>IF(Tabela8I212223242526272829303132[[#This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5" t="str">
        <f>IF(Tabela8I212223242526272829303132[[#This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6" t="str">
        <f>IF(Tabela8I212223242526272829303132[[#This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7" t="str">
        <f>IF(Tabela8I212223242526272829303132[[#This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28"/>
      <c r="E28" s="12"/>
      <c r="F28" s="12"/>
      <c r="G28" s="12"/>
      <c r="H2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8" t="str">
        <f>IF(Tabela8I212223242526272829303132[[#This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9" t="str">
        <f>IF(Tabela8I212223242526272829303132[[#This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0" t="str">
        <f>IF(Tabela8I212223242526272829303132[[#This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1" t="str">
        <f>IF(Tabela8I212223242526272829303132[[#This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2" t="str">
        <f>IF(Tabela8I212223242526272829303132[[#This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3" t="str">
        <f>IF(Tabela8I212223242526272829303132[[#This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4" t="str">
        <f>IF(Tabela8I212223242526272829303132[[#This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5" t="str">
        <f>IF(Tabela8I212223242526272829303132[[#This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6" t="str">
        <f>IF(Tabela8I212223242526272829303132[[#This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7" t="str">
        <f>IF(Tabela8I212223242526272829303132[[#This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8" t="str">
        <f>IF(Tabela8I212223242526272829303132[[#This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9" t="str">
        <f>IF(Tabela8I212223242526272829303132[[#This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0" t="str">
        <f>IF(Tabela8I212223242526272829303132[[#This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1" t="str">
        <f>IF(Tabela8I212223242526272829303132[[#This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2" t="str">
        <f>IF(Tabela8I212223242526272829303132[[#This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3" t="str">
        <f>IF(Tabela8I212223242526272829303132[[#This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4" t="str">
        <f>IF(Tabela8I212223242526272829303132[[#This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5" t="str">
        <f>IF(Tabela8I212223242526272829303132[[#This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6" t="str">
        <f>IF(Tabela8I212223242526272829303132[[#This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SUBTOTAL(103,Tabela8I212223242526272829303132[NOME])</f>
        <v>0</v>
      </c>
    </row>
  </sheetData>
  <sheetProtection sheet="1" objects="1" scenarios="1" sort="0" autoFilter="0"/>
  <conditionalFormatting sqref="K6:L46">
    <cfRule type="containsText" dxfId="162" priority="1" operator="containsText" text="Não confirmado">
      <formula>NOT(ISERROR(SEARCH("Não confirmado",K6)))</formula>
    </cfRule>
    <cfRule type="containsText" dxfId="1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0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27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45104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6" t="str">
        <f>IF(Tabela8I2122232425262728293031323334[[#This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7" t="str">
        <f>IF(Tabela8I2122232425262728293031323334[[#This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8" t="str">
        <f>IF(Tabela8I2122232425262728293031323334[[#This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48"/>
      <c r="D9" s="12"/>
      <c r="E9" s="12"/>
      <c r="F9" s="12"/>
      <c r="G9" s="12"/>
      <c r="H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9" t="str">
        <f>IF(Tabela8I2122232425262728293031323334[[#This Row],[EXAME]]&lt;&gt;"","Dra. Ilca","")</f>
        <v/>
      </c>
      <c r="J9" s="49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0" t="str">
        <f>IF(Tabela8I2122232425262728293031323334[[#This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1" t="str">
        <f>IF(Tabela8I2122232425262728293031323334[[#This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2" t="str">
        <f>IF(Tabela8I2122232425262728293031323334[[#This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3" t="str">
        <f>IF(Tabela8I2122232425262728293031323334[[#This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4" t="str">
        <f>IF(Tabela8I2122232425262728293031323334[[#This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5" t="str">
        <f>IF(Tabela8I2122232425262728293031323334[[#This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6" t="str">
        <f>IF(Tabela8I2122232425262728293031323334[[#This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7" t="str">
        <f>IF(Tabela8I2122232425262728293031323334[[#This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8" t="str">
        <f>IF(Tabela8I2122232425262728293031323334[[#This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9" t="str">
        <f>IF(Tabela8I2122232425262728293031323334[[#This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0" t="str">
        <f>IF(Tabela8I2122232425262728293031323334[[#This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1" t="str">
        <f>IF(Tabela8I2122232425262728293031323334[[#This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2" t="str">
        <f>IF(Tabela8I2122232425262728293031323334[[#This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3" t="str">
        <f>IF(Tabela8I2122232425262728293031323334[[#This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4" t="str">
        <f>IF(Tabela8I2122232425262728293031323334[[#This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5" t="str">
        <f>IF(Tabela8I2122232425262728293031323334[[#This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6" t="str">
        <f>IF(Tabela8I2122232425262728293031323334[[#This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7" t="str">
        <f>IF(Tabela8I2122232425262728293031323334[[#This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8" t="str">
        <f>IF(Tabela8I2122232425262728293031323334[[#This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9" t="str">
        <f>IF(Tabela8I2122232425262728293031323334[[#This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0" t="str">
        <f>IF(Tabela8I2122232425262728293031323334[[#This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1" t="str">
        <f>IF(Tabela8I2122232425262728293031323334[[#This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2" t="str">
        <f>IF(Tabela8I2122232425262728293031323334[[#This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3" t="str">
        <f>IF(Tabela8I2122232425262728293031323334[[#This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4" t="str">
        <f>IF(Tabela8I2122232425262728293031323334[[#This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5" t="str">
        <f>IF(Tabela8I2122232425262728293031323334[[#This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6" t="str">
        <f>IF(Tabela8I2122232425262728293031323334[[#This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7" t="str">
        <f>IF(Tabela8I2122232425262728293031323334[[#This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8" t="str">
        <f>IF(Tabela8I2122232425262728293031323334[[#This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9" t="str">
        <f>IF(Tabela8I2122232425262728293031323334[[#This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0" t="str">
        <f>IF(Tabela8I2122232425262728293031323334[[#This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1" t="str">
        <f>IF(Tabela8I2122232425262728293031323334[[#This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2" t="str">
        <f>IF(Tabela8I2122232425262728293031323334[[#This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3" t="str">
        <f>IF(Tabela8I2122232425262728293031323334[[#This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4" t="str">
        <f>IF(Tabela8I2122232425262728293031323334[[#This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5" t="str">
        <f>IF(Tabela8I2122232425262728293031323334[[#This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6" t="str">
        <f>IF(Tabela8I2122232425262728293031323334[[#This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SUBTOTAL(103,Tabela8I2122232425262728293031323334[NOME])</f>
        <v>0</v>
      </c>
    </row>
  </sheetData>
  <sheetProtection sheet="1" objects="1" scenarios="1" sort="0" autoFilter="0"/>
  <conditionalFormatting sqref="K6:L46">
    <cfRule type="containsText" dxfId="147" priority="1" operator="containsText" text="Não confirmado">
      <formula>NOT(ISERROR(SEARCH("Não confirmado",K6)))</formula>
    </cfRule>
    <cfRule type="containsText" dxfId="1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1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28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45105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6" t="str">
        <f>IF(Tabela8I212223242526272829303132333435[[#This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7" t="str">
        <f>IF(Tabela8I212223242526272829303132333435[[#This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8" t="str">
        <f>IF(Tabela8I212223242526272829303132333435[[#This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9" t="str">
        <f>IF(Tabela8I212223242526272829303132333435[[#This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0" t="str">
        <f>IF(Tabela8I212223242526272829303132333435[[#This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1" t="str">
        <f>IF(Tabela8I212223242526272829303132333435[[#This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2" t="str">
        <f>IF(Tabela8I212223242526272829303132333435[[#This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3" t="str">
        <f>IF(Tabela8I212223242526272829303132333435[[#This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4" t="str">
        <f>IF(Tabela8I212223242526272829303132333435[[#This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5" t="str">
        <f>IF(Tabela8I212223242526272829303132333435[[#This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6" t="str">
        <f>IF(Tabela8I212223242526272829303132333435[[#This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7" t="str">
        <f>IF(Tabela8I212223242526272829303132333435[[#This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8" t="str">
        <f>IF(Tabela8I212223242526272829303132333435[[#This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9" t="str">
        <f>IF(Tabela8I212223242526272829303132333435[[#This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0" t="str">
        <f>IF(Tabela8I212223242526272829303132333435[[#This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1" t="str">
        <f>IF(Tabela8I212223242526272829303132333435[[#This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2" t="str">
        <f>IF(Tabela8I212223242526272829303132333435[[#This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3" t="str">
        <f>IF(Tabela8I212223242526272829303132333435[[#This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4" t="str">
        <f>IF(Tabela8I212223242526272829303132333435[[#This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5" t="str">
        <f>IF(Tabela8I212223242526272829303132333435[[#This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6" t="str">
        <f>IF(Tabela8I212223242526272829303132333435[[#This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7" t="str">
        <f>IF(Tabela8I212223242526272829303132333435[[#This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8" t="str">
        <f>IF(Tabela8I212223242526272829303132333435[[#This Row],[EXAME]]&lt;&gt;"","Dra. Ilca","")</f>
        <v/>
      </c>
      <c r="J28" s="25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9" t="str">
        <f>IF(Tabela8I212223242526272829303132333435[[#This Row],[EXAME]]&lt;&gt;"","Dra. Ilca","")</f>
        <v/>
      </c>
      <c r="J29" s="25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0" t="str">
        <f>IF(Tabela8I212223242526272829303132333435[[#This Row],[EXAME]]&lt;&gt;"","Dra. Ilca","")</f>
        <v/>
      </c>
      <c r="J30" s="25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1" t="str">
        <f>IF(Tabela8I212223242526272829303132333435[[#This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2" t="str">
        <f>IF(Tabela8I212223242526272829303132333435[[#This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3" t="str">
        <f>IF(Tabela8I212223242526272829303132333435[[#This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4" t="str">
        <f>IF(Tabela8I212223242526272829303132333435[[#This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5" t="str">
        <f>IF(Tabela8I212223242526272829303132333435[[#This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6" t="str">
        <f>IF(Tabela8I212223242526272829303132333435[[#This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7" t="str">
        <f>IF(Tabela8I212223242526272829303132333435[[#This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8" t="str">
        <f>IF(Tabela8I212223242526272829303132333435[[#This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9" t="str">
        <f>IF(Tabela8I212223242526272829303132333435[[#This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0" t="str">
        <f>IF(Tabela8I212223242526272829303132333435[[#This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1" t="str">
        <f>IF(Tabela8I212223242526272829303132333435[[#This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2" t="str">
        <f>IF(Tabela8I212223242526272829303132333435[[#This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3" t="str">
        <f>IF(Tabela8I212223242526272829303132333435[[#This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4" t="str">
        <f>IF(Tabela8I212223242526272829303132333435[[#This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5" t="str">
        <f>IF(Tabela8I212223242526272829303132333435[[#This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6" t="str">
        <f>IF(Tabela8I212223242526272829303132333435[[#This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SUBTOTAL(103,Tabela8I212223242526272829303132333435[NOME])</f>
        <v>0</v>
      </c>
    </row>
  </sheetData>
  <sheetProtection sheet="1" objects="1" scenarios="1" sort="0" autoFilter="0"/>
  <conditionalFormatting sqref="K6:L46">
    <cfRule type="containsText" dxfId="132" priority="1" operator="containsText" text="Não confirmado">
      <formula>NOT(ISERROR(SEARCH("Não confirmado",K6)))</formula>
    </cfRule>
    <cfRule type="containsText" dxfId="1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29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45106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6" t="str">
        <f>IF(Tabela8I21222324252627282930313233343513[[#This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7" t="str">
        <f>IF(Tabela8I21222324252627282930313233343513[[#This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8" t="str">
        <f>IF(Tabela8I21222324252627282930313233343513[[#This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9" t="str">
        <f>IF(Tabela8I21222324252627282930313233343513[[#This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0" t="str">
        <f>IF(Tabela8I21222324252627282930313233343513[[#This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1" t="str">
        <f>IF(Tabela8I21222324252627282930313233343513[[#This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2" t="str">
        <f>IF(Tabela8I21222324252627282930313233343513[[#This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3" t="str">
        <f>IF(Tabela8I21222324252627282930313233343513[[#This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4" t="str">
        <f>IF(Tabela8I21222324252627282930313233343513[[#This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5" t="str">
        <f>IF(Tabela8I21222324252627282930313233343513[[#This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6" t="str">
        <f>IF(Tabela8I21222324252627282930313233343513[[#This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7" t="str">
        <f>IF(Tabela8I21222324252627282930313233343513[[#This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8" t="str">
        <f>IF(Tabela8I21222324252627282930313233343513[[#This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19" t="str">
        <f>IF(Tabela8I21222324252627282930313233343513[[#This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0" t="str">
        <f>IF(Tabela8I21222324252627282930313233343513[[#This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1" t="str">
        <f>IF(Tabela8I21222324252627282930313233343513[[#This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2" t="str">
        <f>IF(Tabela8I21222324252627282930313233343513[[#This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3" t="str">
        <f>IF(Tabela8I21222324252627282930313233343513[[#This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4" t="str">
        <f>IF(Tabela8I21222324252627282930313233343513[[#This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5" t="str">
        <f>IF(Tabela8I21222324252627282930313233343513[[#This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6" t="str">
        <f>IF(Tabela8I21222324252627282930313233343513[[#This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7" t="str">
        <f>IF(Tabela8I21222324252627282930313233343513[[#This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8" t="str">
        <f>IF(Tabela8I21222324252627282930313233343513[[#This Row],[EXAME]]&lt;&gt;"","Dra. Ilca","")</f>
        <v/>
      </c>
      <c r="J28" s="25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29" t="str">
        <f>IF(Tabela8I21222324252627282930313233343513[[#This Row],[EXAME]]&lt;&gt;"","Dra. Ilca","")</f>
        <v/>
      </c>
      <c r="J29" s="25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0" t="str">
        <f>IF(Tabela8I21222324252627282930313233343513[[#This Row],[EXAME]]&lt;&gt;"","Dra. Ilca","")</f>
        <v/>
      </c>
      <c r="J30" s="25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1" t="str">
        <f>IF(Tabela8I21222324252627282930313233343513[[#This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2" t="str">
        <f>IF(Tabela8I21222324252627282930313233343513[[#This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3" t="str">
        <f>IF(Tabela8I21222324252627282930313233343513[[#This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4" t="str">
        <f>IF(Tabela8I21222324252627282930313233343513[[#This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5" t="str">
        <f>IF(Tabela8I21222324252627282930313233343513[[#This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6" t="str">
        <f>IF(Tabela8I21222324252627282930313233343513[[#This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7" t="str">
        <f>IF(Tabela8I21222324252627282930313233343513[[#This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8" t="str">
        <f>IF(Tabela8I21222324252627282930313233343513[[#This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39" t="str">
        <f>IF(Tabela8I21222324252627282930313233343513[[#This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40" t="str">
        <f>IF(Tabela8I21222324252627282930313233343513[[#This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41" t="str">
        <f>IF(Tabela8I21222324252627282930313233343513[[#This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42" t="str">
        <f>IF(Tabela8I21222324252627282930313233343513[[#This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43" t="str">
        <f>IF(Tabela8I21222324252627282930313233343513[[#This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44" t="str">
        <f>IF(Tabela8I21222324252627282930313233343513[[#This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45" t="str">
        <f>IF(Tabela8I21222324252627282930313233343513[[#This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IF(AND(Tabela8I21222324252627282930313233343513[[#This Row],[EXAME]]="US PERNA",Tabela8I21222324252627282930313233343513[[#This Row],[CONVÊNIO]]="PARTICULAR"),0,IF(AND(Tabela8I21222324252627282930313233343513[[#This Row],[EXAME]]="US PERNA", Tabela8I21222324252627282930313233343513[[#This Row],[CONVÊNIO]]="AMOR SAÚDE"),0,IF(AND(Tabela8I21222324252627282930313233343513[[#This Row],[EXAME]]="US TRANSVAGINAL",Tabela8I21222324252627282930313233343513[[#This Row],[CONVÊNIO]]="PARTICULAR"),'Tabela de Preços'!$C$4,IF(AND(Tabela8I21222324252627282930313233343513[[#This Row],[EXAME]]="US TRANSVAGINAL",Tabela8I21222324252627282930313233343513[[#This Row],[CONVÊNIO]]="AMOR SAÚDE"),'Tabela de Preços'!$E$4,IF(AND(Tabela8I21222324252627282930313233343513[[#This Row],[EXAME]]="US ABD TOTAL/SUPERIOR",Tabela8I21222324252627282930313233343513[[#This Row],[CONVÊNIO]]="PARTICULAR"),'Tabela de Preços'!$C$5,IF(AND(Tabela8I21222324252627282930313233343513[[#This Row],[EXAME]]="US ABD TOTAL/SUPERIOR",Tabela8I21222324252627282930313233343513[[#This Row],[CONVÊNIO]]="AMOR SAÚDE"),'Tabela de Preços'!$E$5,IF(AND(Tabela8I21222324252627282930313233343513[[#This Row],[EXAME]]="US TIREÓIDE", Tabela8I21222324252627282930313233343513[[#This Row],[CONVÊNIO]]="PARTICULAR"),'Tabela de Preços'!$C$6,IF(AND(Tabela8I21222324252627282930313233343513[[#This Row],[EXAME]]="US TIREÓIDE", Tabela8I21222324252627282930313233343513[[#This Row],[CONVÊNIO]]="AMOR SAÚDE"),'Tabela de Preços'!$E$6,IF(AND(Tabela8I21222324252627282930313233343513[[#This Row],[EXAME]]="US CERVICAL", Tabela8I21222324252627282930313233343513[[#This Row],[CONVÊNIO]]="PARTICULAR"),'Tabela de Preços'!$C$7,IF(AND(Tabela8I21222324252627282930313233343513[[#This Row],[EXAME]]="US CERVICAL",Tabela8I21222324252627282930313233343513[[#This Row],[CONVÊNIO]]="AMOR SAÚDE"),'Tabela de Preços'!$E$7,IF(AND(Tabela8I21222324252627282930313233343513[[#This Row],[EXAME]]="US PÉLVICO",Tabela8I21222324252627282930313233343513[[#This Row],[CONVÊNIO]]="PARTICULAR"),'Tabela de Preços'!$C$8,IF(AND(Tabela8I21222324252627282930313233343513[[#This Row],[EXAME]]="US PÉLVICO",Tabela8I21222324252627282930313233343513[[#This Row],[CONVÊNIO]]="AMOR SAÚDE"),'Tabela de Preços'!$E$8,IF(AND(Tabela8I21222324252627282930313233343513[[#This Row],[EXAME]]="US ABD INFERIOR",Tabela8I21222324252627282930313233343513[[#This Row],[CONVÊNIO]]="PARTICULAR"),'Tabela de Preços'!$C$9,IF(AND(Tabela8I21222324252627282930313233343513[[#This Row],[EXAME]]="US ABD INFERIOR",Tabela8I21222324252627282930313233343513[[#This Row],[CONVÊNIO]]="AMOR SAÚDE"),'Tabela de Preços'!$E$9,IF(AND(Tabela8I21222324252627282930313233343513[[#This Row],[EXAME]]="US VIAS URINÁRIAS/ RENAIS",Tabela8I21222324252627282930313233343513[[#This Row],[CONVÊNIO]]="PARTICULAR"),'Tabela de Preços'!$C$10,IF(AND(Tabela8I21222324252627282930313233343513[[#This Row],[EXAME]]="US VIAS URINÁRIAS/ RENAIS",Tabela8I21222324252627282930313233343513[[#This Row],[CONVÊNIO]]="AMOR SAÚDE"),'Tabela de Preços'!$E$10,IF(AND(Tabela8I21222324252627282930313233343513[[#This Row],[EXAME]]="US OBSTÉTRICO",Tabela8I21222324252627282930313233343513[[#This Row],[CONVÊNIO]]="PARTICULAR"),'Tabela de Preços'!$C$11,IF(AND(Tabela8I21222324252627282930313233343513[[#This Row],[EXAME]]="US OBSTÉTRICO", Tabela8I21222324252627282930313233343513[[#This Row],[CONVÊNIO]]="AMOR SAÚDE"),'Tabela de Preços'!$E$11,IF(AND(Tabela8I21222324252627282930313233343513[[#This Row],[EXAME]]="US MORFOLÓGICO",Tabela8I21222324252627282930313233343513[[#This Row],[CONVÊNIO]]="PARTICULAR"),'Tabela de Preços'!$C$12,IF(AND(Tabela8I21222324252627282930313233343513[[#This Row],[EXAME]]="US MORFOLÓGICO",Tabela8I21222324252627282930313233343513[[#This Row],[CONVÊNIO]]="AMOR SAÚDE"),'Tabela de Preços'!$E$12,IF(AND(Tabela8I21222324252627282930313233343513[[#This Row],[EXAME]]="US TRANSVAGINAL NUCAL",Tabela8I21222324252627282930313233343513[[#This Row],[CONVÊNIO]]="PARTICULAR"),'Tabela de Preços'!$C$13,IF(AND(Tabela8I21222324252627282930313233343513[[#This Row],[EXAME]]="US TRANSVAGINAL NUCAL",Tabela8I21222324252627282930313233343513[[#This Row],[CONVÊNIO]]="AMOR SAÚDE"),'Tabela de Preços'!$E$13,IF(AND(Tabela8I21222324252627282930313233343513[[#This Row],[EXAME]]="US PARTES MOLES",Tabela8I21222324252627282930313233343513[[#This Row],[CONVÊNIO]]="PARTICULAR"),'Tabela de Preços'!$C$14,IF(AND(Tabela8I21222324252627282930313233343513[[#This Row],[EXAME]]="US PARTES MOLES",Tabela8I21222324252627282930313233343513[[#This Row],[CONVÊNIO]]="AMOR SAÚDE"),'Tabela de Preços'!$E$14,IF(AND(Tabela8I21222324252627282930313233343513[[#This Row],[EXAME]]="US BOLSA ESCROTAL",Tabela8I21222324252627282930313233343513[[#This Row],[CONVÊNIO]]="PARTICULAR"),'Tabela de Preços'!$C$15,IF(AND(Tabela8I21222324252627282930313233343513[[#This Row],[EXAME]]="US BOLSA ESCROTAL",Tabela8I21222324252627282930313233343513[[#This Row],[CONVÊNIO]]="AMOR SAÚDE"),'Tabela de Preços'!$E$15,IF(AND(Tabela8I21222324252627282930313233343513[[#This Row],[EXAME]]="US PRÓSTATA",Tabela8I21222324252627282930313233343513[[#This Row],[CONVÊNIO]]="PARTICULAR"),'Tabela de Preços'!$C$16,IF(AND(Tabela8I21222324252627282930313233343513[[#This Row],[EXAME]]="US PRÓSTATA",Tabela8I21222324252627282930313233343513[[#This Row],[CONVÊNIO]]="AMOR SAÚDE"),'Tabela de Preços'!$E$16,IF(AND(Tabela8I21222324252627282930313233343513[[#This Row],[EXAME]]="US FONTANELA",Tabela8I21222324252627282930313233343513[[#This Row],[CONVÊNIO]]="PARTICULAR"),'Tabela de Preços'!$C$17,IF(AND(Tabela8I21222324252627282930313233343513[[#This Row],[EXAME]]="US FONTANELA",Tabela8I21222324252627282930313233343513[[#This Row],[CONVÊNIO]]="AMOR SAÚDE"),'Tabela de Preços'!$E$17,IF(AND(Tabela8I21222324252627282930313233343513[[#This Row],[EXAME]]="US INGUINAL (CADA LADO)",Tabela8I21222324252627282930313233343513[[#This Row],[CONVÊNIO]]="PARTICULAR"),'Tabela de Preços'!$C$18,IF(AND(Tabela8I21222324252627282930313233343513[[#This Row],[EXAME]]="US INGUINAL (CADA LADO)",Tabela8I21222324252627282930313233343513[[#This Row],[CONVÊNIO]]="AMOR SAÚDE"),'Tabela de Preços'!$E$18,IF(AND(Tabela8I21222324252627282930313233343513[[#This Row],[EXAME]]="US MORFOLÓGICO GEMELAR",Tabela8I21222324252627282930313233343513[[#This Row],[CONVÊNIO]]="PARTICULAR"),0,IF(AND(Tabela8I21222324252627282930313233343513[[#This Row],[EXAME]]="US MORFOLÓGICO",Tabela8I21222324252627282930313233343513[[#This Row],[CONVÊNIO]]="AMOR SAÚDE"),0,IF(AND(Tabela8I21222324252627282930313233343513[[#This Row],[EXAME]]="US TÓRAX",Tabela8I21222324252627282930313233343513[[#This Row],[CONVÊNIO]]="PARTICULAR"),'Tabela de Preços'!$C$20,IF(AND(Tabela8I21222324252627282930313233343513[[#This Row],[EXAME]]="US TÓRAX",Tabela8I21222324252627282930313233343513[[#This Row],[CONVÊNIO]]="AMOR SAÚDE"),'Tabela de Preços'!$E$20,""))))))))))))))))))))))))))))))))))))</f>
        <v/>
      </c>
      <c r="I46" t="str">
        <f>IF(Tabela8I21222324252627282930313233343513[[#This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SUBTOTAL(103,Tabela8I21222324252627282930313233343513[NOME])</f>
        <v>0</v>
      </c>
    </row>
  </sheetData>
  <sheetProtection sheet="1" objects="1" scenarios="1" sort="0" autoFilter="0"/>
  <conditionalFormatting sqref="K6:L46">
    <cfRule type="containsText" dxfId="71" priority="1" operator="containsText" text="Não confirmado">
      <formula>NOT(ISERROR(SEARCH("Não confirmado",K6)))</formula>
    </cfRule>
    <cfRule type="containsText" dxfId="70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3">
        <v>30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45107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6" t="str">
        <f>IF(Tabela8I2122232425262728293031323334351314[[#This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7" t="str">
        <f>IF(Tabela8I2122232425262728293031323334351314[[#This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8" t="str">
        <f>IF(Tabela8I2122232425262728293031323334351314[[#This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9" t="str">
        <f>IF(Tabela8I2122232425262728293031323334351314[[#This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0" t="str">
        <f>IF(Tabela8I2122232425262728293031323334351314[[#This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1" t="str">
        <f>IF(Tabela8I2122232425262728293031323334351314[[#This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2" t="str">
        <f>IF(Tabela8I2122232425262728293031323334351314[[#This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3" t="str">
        <f>IF(Tabela8I2122232425262728293031323334351314[[#This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4" t="str">
        <f>IF(Tabela8I2122232425262728293031323334351314[[#This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5" t="str">
        <f>IF(Tabela8I2122232425262728293031323334351314[[#This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6" t="str">
        <f>IF(Tabela8I2122232425262728293031323334351314[[#This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7" t="str">
        <f>IF(Tabela8I2122232425262728293031323334351314[[#This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8" t="str">
        <f>IF(Tabela8I2122232425262728293031323334351314[[#This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19" t="str">
        <f>IF(Tabela8I2122232425262728293031323334351314[[#This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0" t="str">
        <f>IF(Tabela8I2122232425262728293031323334351314[[#This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1" t="str">
        <f>IF(Tabela8I2122232425262728293031323334351314[[#This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2" t="str">
        <f>IF(Tabela8I2122232425262728293031323334351314[[#This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3" t="str">
        <f>IF(Tabela8I2122232425262728293031323334351314[[#This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4" t="str">
        <f>IF(Tabela8I2122232425262728293031323334351314[[#This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5" t="str">
        <f>IF(Tabela8I2122232425262728293031323334351314[[#This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6" t="str">
        <f>IF(Tabela8I2122232425262728293031323334351314[[#This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7" t="str">
        <f>IF(Tabela8I2122232425262728293031323334351314[[#This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8" t="str">
        <f>IF(Tabela8I2122232425262728293031323334351314[[#This Row],[EXAME]]&lt;&gt;"","Dra. Ilca","")</f>
        <v/>
      </c>
      <c r="J28" s="25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29" t="str">
        <f>IF(Tabela8I2122232425262728293031323334351314[[#This Row],[EXAME]]&lt;&gt;"","Dra. Ilca","")</f>
        <v/>
      </c>
      <c r="J29" s="25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0" t="str">
        <f>IF(Tabela8I2122232425262728293031323334351314[[#This Row],[EXAME]]&lt;&gt;"","Dra. Ilca","")</f>
        <v/>
      </c>
      <c r="J30" s="25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1" t="str">
        <f>IF(Tabela8I2122232425262728293031323334351314[[#This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2" t="str">
        <f>IF(Tabela8I2122232425262728293031323334351314[[#This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3" t="str">
        <f>IF(Tabela8I2122232425262728293031323334351314[[#This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4" t="str">
        <f>IF(Tabela8I2122232425262728293031323334351314[[#This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5" t="str">
        <f>IF(Tabela8I2122232425262728293031323334351314[[#This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6" t="str">
        <f>IF(Tabela8I2122232425262728293031323334351314[[#This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7" t="str">
        <f>IF(Tabela8I2122232425262728293031323334351314[[#This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8" t="str">
        <f>IF(Tabela8I2122232425262728293031323334351314[[#This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39" t="str">
        <f>IF(Tabela8I2122232425262728293031323334351314[[#This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40" t="str">
        <f>IF(Tabela8I2122232425262728293031323334351314[[#This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41" t="str">
        <f>IF(Tabela8I2122232425262728293031323334351314[[#This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42" t="str">
        <f>IF(Tabela8I2122232425262728293031323334351314[[#This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43" t="str">
        <f>IF(Tabela8I2122232425262728293031323334351314[[#This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44" t="str">
        <f>IF(Tabela8I2122232425262728293031323334351314[[#This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45" t="str">
        <f>IF(Tabela8I2122232425262728293031323334351314[[#This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IF(AND(Tabela8I2122232425262728293031323334351314[[#This Row],[EXAME]]="US PERNA",Tabela8I2122232425262728293031323334351314[[#This Row],[CONVÊNIO]]="PARTICULAR"),0,IF(AND(Tabela8I2122232425262728293031323334351314[[#This Row],[EXAME]]="US PERNA", Tabela8I2122232425262728293031323334351314[[#This Row],[CONVÊNIO]]="AMOR SAÚDE"),0,IF(AND(Tabela8I2122232425262728293031323334351314[[#This Row],[EXAME]]="US TRANSVAGINAL",Tabela8I2122232425262728293031323334351314[[#This Row],[CONVÊNIO]]="PARTICULAR"),'Tabela de Preços'!$C$4,IF(AND(Tabela8I2122232425262728293031323334351314[[#This Row],[EXAME]]="US TRANSVAGINAL",Tabela8I2122232425262728293031323334351314[[#This Row],[CONVÊNIO]]="AMOR SAÚDE"),'Tabela de Preços'!$E$4,IF(AND(Tabela8I2122232425262728293031323334351314[[#This Row],[EXAME]]="US ABD TOTAL/SUPERIOR",Tabela8I2122232425262728293031323334351314[[#This Row],[CONVÊNIO]]="PARTICULAR"),'Tabela de Preços'!$C$5,IF(AND(Tabela8I2122232425262728293031323334351314[[#This Row],[EXAME]]="US ABD TOTAL/SUPERIOR",Tabela8I2122232425262728293031323334351314[[#This Row],[CONVÊNIO]]="AMOR SAÚDE"),'Tabela de Preços'!$E$5,IF(AND(Tabela8I2122232425262728293031323334351314[[#This Row],[EXAME]]="US TIREÓIDE", Tabela8I2122232425262728293031323334351314[[#This Row],[CONVÊNIO]]="PARTICULAR"),'Tabela de Preços'!$C$6,IF(AND(Tabela8I2122232425262728293031323334351314[[#This Row],[EXAME]]="US TIREÓIDE", Tabela8I2122232425262728293031323334351314[[#This Row],[CONVÊNIO]]="AMOR SAÚDE"),'Tabela de Preços'!$E$6,IF(AND(Tabela8I2122232425262728293031323334351314[[#This Row],[EXAME]]="US CERVICAL", Tabela8I2122232425262728293031323334351314[[#This Row],[CONVÊNIO]]="PARTICULAR"),'Tabela de Preços'!$C$7,IF(AND(Tabela8I2122232425262728293031323334351314[[#This Row],[EXAME]]="US CERVICAL",Tabela8I2122232425262728293031323334351314[[#This Row],[CONVÊNIO]]="AMOR SAÚDE"),'Tabela de Preços'!$E$7,IF(AND(Tabela8I2122232425262728293031323334351314[[#This Row],[EXAME]]="US PÉLVICO",Tabela8I2122232425262728293031323334351314[[#This Row],[CONVÊNIO]]="PARTICULAR"),'Tabela de Preços'!$C$8,IF(AND(Tabela8I2122232425262728293031323334351314[[#This Row],[EXAME]]="US PÉLVICO",Tabela8I2122232425262728293031323334351314[[#This Row],[CONVÊNIO]]="AMOR SAÚDE"),'Tabela de Preços'!$E$8,IF(AND(Tabela8I2122232425262728293031323334351314[[#This Row],[EXAME]]="US ABD INFERIOR",Tabela8I2122232425262728293031323334351314[[#This Row],[CONVÊNIO]]="PARTICULAR"),'Tabela de Preços'!$C$9,IF(AND(Tabela8I2122232425262728293031323334351314[[#This Row],[EXAME]]="US ABD INFERIOR",Tabela8I2122232425262728293031323334351314[[#This Row],[CONVÊNIO]]="AMOR SAÚDE"),'Tabela de Preços'!$E$9,IF(AND(Tabela8I2122232425262728293031323334351314[[#This Row],[EXAME]]="US VIAS URINÁRIAS/ RENAIS",Tabela8I2122232425262728293031323334351314[[#This Row],[CONVÊNIO]]="PARTICULAR"),'Tabela de Preços'!$C$10,IF(AND(Tabela8I2122232425262728293031323334351314[[#This Row],[EXAME]]="US VIAS URINÁRIAS/ RENAIS",Tabela8I2122232425262728293031323334351314[[#This Row],[CONVÊNIO]]="AMOR SAÚDE"),'Tabela de Preços'!$E$10,IF(AND(Tabela8I2122232425262728293031323334351314[[#This Row],[EXAME]]="US OBSTÉTRICO",Tabela8I2122232425262728293031323334351314[[#This Row],[CONVÊNIO]]="PARTICULAR"),'Tabela de Preços'!$C$11,IF(AND(Tabela8I2122232425262728293031323334351314[[#This Row],[EXAME]]="US OBSTÉTRICO", Tabela8I2122232425262728293031323334351314[[#This Row],[CONVÊNIO]]="AMOR SAÚDE"),'Tabela de Preços'!$E$11,IF(AND(Tabela8I2122232425262728293031323334351314[[#This Row],[EXAME]]="US MORFOLÓGICO",Tabela8I2122232425262728293031323334351314[[#This Row],[CONVÊNIO]]="PARTICULAR"),'Tabela de Preços'!$C$12,IF(AND(Tabela8I2122232425262728293031323334351314[[#This Row],[EXAME]]="US MORFOLÓGICO",Tabela8I2122232425262728293031323334351314[[#This Row],[CONVÊNIO]]="AMOR SAÚDE"),'Tabela de Preços'!$E$12,IF(AND(Tabela8I2122232425262728293031323334351314[[#This Row],[EXAME]]="US TRANSVAGINAL NUCAL",Tabela8I2122232425262728293031323334351314[[#This Row],[CONVÊNIO]]="PARTICULAR"),'Tabela de Preços'!$C$13,IF(AND(Tabela8I2122232425262728293031323334351314[[#This Row],[EXAME]]="US TRANSVAGINAL NUCAL",Tabela8I2122232425262728293031323334351314[[#This Row],[CONVÊNIO]]="AMOR SAÚDE"),'Tabela de Preços'!$E$13,IF(AND(Tabela8I2122232425262728293031323334351314[[#This Row],[EXAME]]="US PARTES MOLES",Tabela8I2122232425262728293031323334351314[[#This Row],[CONVÊNIO]]="PARTICULAR"),'Tabela de Preços'!$C$14,IF(AND(Tabela8I2122232425262728293031323334351314[[#This Row],[EXAME]]="US PARTES MOLES",Tabela8I2122232425262728293031323334351314[[#This Row],[CONVÊNIO]]="AMOR SAÚDE"),'Tabela de Preços'!$E$14,IF(AND(Tabela8I2122232425262728293031323334351314[[#This Row],[EXAME]]="US BOLSA ESCROTAL",Tabela8I2122232425262728293031323334351314[[#This Row],[CONVÊNIO]]="PARTICULAR"),'Tabela de Preços'!$C$15,IF(AND(Tabela8I2122232425262728293031323334351314[[#This Row],[EXAME]]="US BOLSA ESCROTAL",Tabela8I2122232425262728293031323334351314[[#This Row],[CONVÊNIO]]="AMOR SAÚDE"),'Tabela de Preços'!$E$15,IF(AND(Tabela8I2122232425262728293031323334351314[[#This Row],[EXAME]]="US PRÓSTATA",Tabela8I2122232425262728293031323334351314[[#This Row],[CONVÊNIO]]="PARTICULAR"),'Tabela de Preços'!$C$16,IF(AND(Tabela8I2122232425262728293031323334351314[[#This Row],[EXAME]]="US PRÓSTATA",Tabela8I2122232425262728293031323334351314[[#This Row],[CONVÊNIO]]="AMOR SAÚDE"),'Tabela de Preços'!$E$16,IF(AND(Tabela8I2122232425262728293031323334351314[[#This Row],[EXAME]]="US FONTANELA",Tabela8I2122232425262728293031323334351314[[#This Row],[CONVÊNIO]]="PARTICULAR"),'Tabela de Preços'!$C$17,IF(AND(Tabela8I2122232425262728293031323334351314[[#This Row],[EXAME]]="US FONTANELA",Tabela8I2122232425262728293031323334351314[[#This Row],[CONVÊNIO]]="AMOR SAÚDE"),'Tabela de Preços'!$E$17,IF(AND(Tabela8I2122232425262728293031323334351314[[#This Row],[EXAME]]="US INGUINAL (CADA LADO)",Tabela8I2122232425262728293031323334351314[[#This Row],[CONVÊNIO]]="PARTICULAR"),'Tabela de Preços'!$C$18,IF(AND(Tabela8I2122232425262728293031323334351314[[#This Row],[EXAME]]="US INGUINAL (CADA LADO)",Tabela8I2122232425262728293031323334351314[[#This Row],[CONVÊNIO]]="AMOR SAÚDE"),'Tabela de Preços'!$E$18,IF(AND(Tabela8I2122232425262728293031323334351314[[#This Row],[EXAME]]="US MORFOLÓGICO GEMELAR",Tabela8I2122232425262728293031323334351314[[#This Row],[CONVÊNIO]]="PARTICULAR"),0,IF(AND(Tabela8I2122232425262728293031323334351314[[#This Row],[EXAME]]="US MORFOLÓGICO",Tabela8I2122232425262728293031323334351314[[#This Row],[CONVÊNIO]]="AMOR SAÚDE"),0,IF(AND(Tabela8I2122232425262728293031323334351314[[#This Row],[EXAME]]="US TÓRAX",Tabela8I2122232425262728293031323334351314[[#This Row],[CONVÊNIO]]="PARTICULAR"),'Tabela de Preços'!$C$20,IF(AND(Tabela8I2122232425262728293031323334351314[[#This Row],[EXAME]]="US TÓRAX",Tabela8I2122232425262728293031323334351314[[#This Row],[CONVÊNIO]]="AMOR SAÚDE"),'Tabela de Preços'!$E$20,""))))))))))))))))))))))))))))))))))))</f>
        <v/>
      </c>
      <c r="I46" t="str">
        <f>IF(Tabela8I2122232425262728293031323334351314[[#This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SUBTOTAL(103,Tabela8I2122232425262728293031323334351314[NOME])</f>
        <v>0</v>
      </c>
    </row>
  </sheetData>
  <sheetProtection sheet="1" objects="1" scenarios="1" sort="0" autoFilter="0"/>
  <conditionalFormatting sqref="K6:L46">
    <cfRule type="containsText" dxfId="56" priority="1" operator="containsText" text="Não confirmado">
      <formula>NOT(ISERROR(SEARCH("Não confirmado",K6)))</formula>
    </cfRule>
    <cfRule type="containsText" dxfId="55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23"/>
  <sheetViews>
    <sheetView showGridLines="0" showRowColHeaders="0" topLeftCell="A19" workbookViewId="0"/>
  </sheetViews>
  <sheetFormatPr defaultRowHeight="1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>
      <c r="B2" s="11" t="s">
        <v>19</v>
      </c>
      <c r="C2" s="11" t="s">
        <v>41</v>
      </c>
      <c r="D2" s="11" t="s">
        <v>20</v>
      </c>
      <c r="E2" s="11" t="s">
        <v>42</v>
      </c>
    </row>
    <row r="3" spans="2:5">
      <c r="C3" s="10"/>
      <c r="E3" s="10"/>
    </row>
    <row r="4" spans="2:5">
      <c r="B4" t="s">
        <v>32</v>
      </c>
      <c r="C4" s="10">
        <v>290</v>
      </c>
      <c r="D4" t="s">
        <v>30</v>
      </c>
      <c r="E4" s="10">
        <v>200</v>
      </c>
    </row>
    <row r="5" spans="2:5">
      <c r="B5" t="s">
        <v>35</v>
      </c>
      <c r="C5" s="10">
        <v>320</v>
      </c>
      <c r="D5" t="s">
        <v>30</v>
      </c>
      <c r="E5" s="10">
        <v>200</v>
      </c>
    </row>
    <row r="6" spans="2:5">
      <c r="B6" t="s">
        <v>39</v>
      </c>
      <c r="C6" s="10">
        <v>290</v>
      </c>
      <c r="D6" t="s">
        <v>30</v>
      </c>
      <c r="E6" s="10">
        <v>200</v>
      </c>
    </row>
    <row r="7" spans="2:5">
      <c r="B7" t="s">
        <v>43</v>
      </c>
      <c r="C7" s="10">
        <v>320</v>
      </c>
      <c r="D7" t="s">
        <v>30</v>
      </c>
      <c r="E7" s="10">
        <v>270</v>
      </c>
    </row>
    <row r="8" spans="2:5">
      <c r="B8" t="s">
        <v>36</v>
      </c>
      <c r="C8" s="10">
        <v>290</v>
      </c>
      <c r="D8" t="s">
        <v>30</v>
      </c>
      <c r="E8" s="10">
        <v>200</v>
      </c>
    </row>
    <row r="9" spans="2:5">
      <c r="B9" t="s">
        <v>44</v>
      </c>
      <c r="C9" s="10">
        <v>320</v>
      </c>
      <c r="D9" t="s">
        <v>30</v>
      </c>
      <c r="E9" s="10">
        <v>200</v>
      </c>
    </row>
    <row r="10" spans="2:5">
      <c r="B10" t="s">
        <v>40</v>
      </c>
      <c r="C10" s="10">
        <v>290</v>
      </c>
      <c r="D10" t="s">
        <v>30</v>
      </c>
      <c r="E10" s="10">
        <v>200</v>
      </c>
    </row>
    <row r="11" spans="2:5">
      <c r="B11" t="s">
        <v>33</v>
      </c>
      <c r="C11" s="10">
        <v>290</v>
      </c>
      <c r="D11" t="s">
        <v>30</v>
      </c>
      <c r="E11" s="10">
        <v>200</v>
      </c>
    </row>
    <row r="12" spans="2:5">
      <c r="B12" t="s">
        <v>37</v>
      </c>
      <c r="C12" s="10">
        <v>320</v>
      </c>
      <c r="D12" t="s">
        <v>30</v>
      </c>
      <c r="E12" s="10">
        <v>270</v>
      </c>
    </row>
    <row r="13" spans="2:5">
      <c r="B13" t="s">
        <v>45</v>
      </c>
      <c r="C13" s="10">
        <v>290</v>
      </c>
      <c r="D13" t="s">
        <v>30</v>
      </c>
      <c r="E13" s="10">
        <v>200</v>
      </c>
    </row>
    <row r="14" spans="2:5">
      <c r="B14" t="s">
        <v>46</v>
      </c>
      <c r="C14" s="10">
        <v>290</v>
      </c>
      <c r="D14" t="s">
        <v>30</v>
      </c>
      <c r="E14" s="10">
        <v>200</v>
      </c>
    </row>
    <row r="15" spans="2:5">
      <c r="B15" t="s">
        <v>34</v>
      </c>
      <c r="C15" s="10">
        <v>290</v>
      </c>
      <c r="D15" t="s">
        <v>30</v>
      </c>
      <c r="E15" s="10">
        <v>200</v>
      </c>
    </row>
    <row r="16" spans="2:5">
      <c r="B16" t="s">
        <v>47</v>
      </c>
      <c r="C16" s="10">
        <v>290</v>
      </c>
      <c r="D16" t="s">
        <v>30</v>
      </c>
      <c r="E16" s="10">
        <v>200</v>
      </c>
    </row>
    <row r="17" spans="2:5">
      <c r="B17" t="s">
        <v>48</v>
      </c>
      <c r="C17" s="10">
        <v>320</v>
      </c>
      <c r="D17" t="s">
        <v>30</v>
      </c>
      <c r="E17" s="10">
        <v>200</v>
      </c>
    </row>
    <row r="18" spans="2:5">
      <c r="B18" t="s">
        <v>49</v>
      </c>
      <c r="C18" s="10">
        <v>390</v>
      </c>
      <c r="D18" t="s">
        <v>30</v>
      </c>
      <c r="E18" s="10">
        <v>200</v>
      </c>
    </row>
    <row r="19" spans="2:5">
      <c r="C19" s="10"/>
      <c r="E19" s="10"/>
    </row>
    <row r="20" spans="2:5">
      <c r="B20" t="s">
        <v>38</v>
      </c>
      <c r="C20" s="10">
        <v>320</v>
      </c>
      <c r="D20" t="s">
        <v>30</v>
      </c>
      <c r="E20" s="10">
        <v>250</v>
      </c>
    </row>
    <row r="21" spans="2:5">
      <c r="B21" t="s">
        <v>27</v>
      </c>
      <c r="C21" s="10">
        <v>300</v>
      </c>
      <c r="D21" t="s">
        <v>30</v>
      </c>
      <c r="E21" s="10">
        <v>250</v>
      </c>
    </row>
    <row r="22" spans="2:5">
      <c r="B22" t="s">
        <v>50</v>
      </c>
      <c r="C22" s="10">
        <v>800</v>
      </c>
      <c r="D22" t="s">
        <v>29</v>
      </c>
      <c r="E22" s="10">
        <v>600</v>
      </c>
    </row>
    <row r="23" spans="2:5">
      <c r="B23" t="s">
        <v>28</v>
      </c>
      <c r="C23" s="10">
        <v>1500</v>
      </c>
      <c r="D23" t="s">
        <v>29</v>
      </c>
      <c r="E23" s="10">
        <v>800</v>
      </c>
    </row>
  </sheetData>
  <sheetProtection sheet="1"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6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45083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6" t="str">
        <f>IF(Tabela8J1438394041[[#This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7" t="str">
        <f>IF(Tabela8J1438394041[[#This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8" t="str">
        <f>IF(Tabela8J1438394041[[#This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9" t="str">
        <f>IF(Tabela8J1438394041[[#This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0" t="str">
        <f>IF(Tabela8J1438394041[[#This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1" t="str">
        <f>IF(Tabela8J1438394041[[#This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2" t="str">
        <f>IF(Tabela8J1438394041[[#This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3" t="str">
        <f>IF(Tabela8J1438394041[[#This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4" t="str">
        <f>IF(Tabela8J1438394041[[#This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5" t="str">
        <f>IF(Tabela8J1438394041[[#This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6" t="str">
        <f>IF(Tabela8J1438394041[[#This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7" t="str">
        <f>IF(Tabela8J1438394041[[#This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8" t="str">
        <f>IF(Tabela8J1438394041[[#This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9" t="str">
        <f>IF(Tabela8J1438394041[[#This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0" t="str">
        <f>IF(Tabela8J1438394041[[#This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1" t="str">
        <f>IF(Tabela8J1438394041[[#This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2" t="str">
        <f>IF(Tabela8J1438394041[[#This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3" t="str">
        <f>IF(Tabela8J1438394041[[#This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4" t="str">
        <f>IF(Tabela8J1438394041[[#This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5" t="str">
        <f>IF(Tabela8J1438394041[[#This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6" t="str">
        <f>IF(Tabela8J1438394041[[#This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7" t="str">
        <f>IF(Tabela8J1438394041[[#This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8" t="str">
        <f>IF(Tabela8J1438394041[[#This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9" t="str">
        <f>IF(Tabela8J1438394041[[#This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0" t="str">
        <f>IF(Tabela8J1438394041[[#This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1" t="str">
        <f>IF(Tabela8J1438394041[[#This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2" t="str">
        <f>IF(Tabela8J1438394041[[#This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3" t="str">
        <f>IF(Tabela8J1438394041[[#This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4" t="str">
        <f>IF(Tabela8J1438394041[[#This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5" t="str">
        <f>IF(Tabela8J1438394041[[#This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6" t="str">
        <f>IF(Tabela8J1438394041[[#This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7" t="str">
        <f>IF(Tabela8J1438394041[[#This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8" t="str">
        <f>IF(Tabela8J1438394041[[#This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9" t="str">
        <f>IF(Tabela8J1438394041[[#This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0" t="str">
        <f>IF(Tabela8J1438394041[[#This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1" t="str">
        <f>IF(Tabela8J1438394041[[#This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2" t="str">
        <f>IF(Tabela8J1438394041[[#This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3" t="str">
        <f>IF(Tabela8J1438394041[[#This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4" t="str">
        <f>IF(Tabela8J1438394041[[#This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5" t="str">
        <f>IF(Tabela8J1438394041[[#This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6" t="str">
        <f>IF(Tabela8J1438394041[[#This Row],[EXAME]]&lt;&gt;"","Dra. Joizeanne","")</f>
        <v/>
      </c>
      <c r="J46" s="13"/>
    </row>
    <row r="47" spans="2:13">
      <c r="C47">
        <f>SUBTOTAL(103,Tabela8J1438394041[NOME])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60" priority="1" operator="containsText" text="Não confirmado">
      <formula>NOT(ISERROR(SEARCH("Não confirmado",K6)))</formula>
    </cfRule>
    <cfRule type="containsText" dxfId="659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7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45084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6" t="str">
        <f>IF(Tabela8J143839404142[[#This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7" t="str">
        <f>IF(Tabela8J143839404142[[#This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8" t="str">
        <f>IF(Tabela8J143839404142[[#This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9" t="str">
        <f>IF(Tabela8J143839404142[[#This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0" t="str">
        <f>IF(Tabela8J143839404142[[#This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1" t="str">
        <f>IF(Tabela8J143839404142[[#This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2" t="str">
        <f>IF(Tabela8J143839404142[[#This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3" t="str">
        <f>IF(Tabela8J143839404142[[#This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4" t="str">
        <f>IF(Tabela8J143839404142[[#This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5" t="str">
        <f>IF(Tabela8J143839404142[[#This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6" t="str">
        <f>IF(Tabela8J143839404142[[#This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7" t="str">
        <f>IF(Tabela8J143839404142[[#This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8" t="str">
        <f>IF(Tabela8J143839404142[[#This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9" t="str">
        <f>IF(Tabela8J143839404142[[#This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0" t="str">
        <f>IF(Tabela8J143839404142[[#This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1" t="str">
        <f>IF(Tabela8J143839404142[[#This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2" t="str">
        <f>IF(Tabela8J143839404142[[#This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3" t="str">
        <f>IF(Tabela8J143839404142[[#This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4" t="str">
        <f>IF(Tabela8J143839404142[[#This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5" t="str">
        <f>IF(Tabela8J143839404142[[#This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6" t="str">
        <f>IF(Tabela8J143839404142[[#This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7" t="str">
        <f>IF(Tabela8J143839404142[[#This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29"/>
      <c r="H2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8" t="str">
        <f>IF(Tabela8J143839404142[[#This Row],[EXAME]]&lt;&gt;"","Dra. Joizeanne","")</f>
        <v/>
      </c>
      <c r="J28" s="25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9" t="str">
        <f>IF(Tabela8J143839404142[[#This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0" t="str">
        <f>IF(Tabela8J143839404142[[#This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1" t="str">
        <f>IF(Tabela8J143839404142[[#This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2" t="str">
        <f>IF(Tabela8J143839404142[[#This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3" t="str">
        <f>IF(Tabela8J143839404142[[#This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4" t="str">
        <f>IF(Tabela8J143839404142[[#This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5" t="str">
        <f>IF(Tabela8J143839404142[[#This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6" t="str">
        <f>IF(Tabela8J143839404142[[#This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7" t="str">
        <f>IF(Tabela8J143839404142[[#This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8" t="str">
        <f>IF(Tabela8J143839404142[[#This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9" t="str">
        <f>IF(Tabela8J143839404142[[#This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0" t="str">
        <f>IF(Tabela8J143839404142[[#This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1" t="str">
        <f>IF(Tabela8J143839404142[[#This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2" t="str">
        <f>IF(Tabela8J143839404142[[#This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3" t="str">
        <f>IF(Tabela8J143839404142[[#This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4" t="str">
        <f>IF(Tabela8J143839404142[[#This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5" t="str">
        <f>IF(Tabela8J143839404142[[#This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6" t="str">
        <f>IF(Tabela8J143839404142[[#This Row],[EXAME]]&lt;&gt;"","Dra. Joizeanne","")</f>
        <v/>
      </c>
      <c r="J46" s="13"/>
    </row>
    <row r="47" spans="2:13">
      <c r="C47">
        <f>SUBTOTAL(103,Tabela8J143839404142[NOME])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45" priority="1" operator="containsText" text="Não confirmado">
      <formula>NOT(ISERROR(SEARCH("Não confirmado",K6)))</formula>
    </cfRule>
    <cfRule type="containsText" dxfId="644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E6:E42 E44:E46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8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45085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6" t="str">
        <f>IF(Tabela8J5[[#This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7" t="str">
        <f>IF(Tabela8J5[[#This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8" t="str">
        <f>IF(Tabela8J5[[#This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9" t="str">
        <f>IF(Tabela8J5[[#This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0" t="str">
        <f>IF(Tabela8J5[[#This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1" t="str">
        <f>IF(Tabela8J5[[#This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2" t="str">
        <f>IF(Tabela8J5[[#This Row],[EXAME]]&lt;&gt;"","Dra. Joizeanne","")</f>
        <v/>
      </c>
      <c r="J12" s="13"/>
      <c r="K12" s="12"/>
      <c r="L12" s="12"/>
      <c r="M12" s="12"/>
    </row>
    <row r="13" spans="1:30" ht="15" customHeight="1">
      <c r="B13" s="9">
        <v>0.40625</v>
      </c>
      <c r="C13" s="12"/>
      <c r="D13" s="12"/>
      <c r="E13" s="12"/>
      <c r="F13" s="12"/>
      <c r="G13" s="12"/>
      <c r="H1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3" t="str">
        <f>IF(Tabela8J5[[#This Row],[EXAME]]&lt;&gt;"","Dra. Joizeanne","")</f>
        <v/>
      </c>
      <c r="J13" s="13"/>
      <c r="K13" s="12"/>
      <c r="L13" s="12"/>
      <c r="M13" s="12"/>
    </row>
    <row r="14" spans="1:30" ht="15" customHeight="1">
      <c r="B14" s="8">
        <v>0.41666666666666702</v>
      </c>
      <c r="C14" s="12"/>
      <c r="D14" s="12"/>
      <c r="E14" s="12"/>
      <c r="F14" s="12"/>
      <c r="G14" s="12"/>
      <c r="H1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4" t="str">
        <f>IF(Tabela8J5[[#This Row],[EXAME]]&lt;&gt;"","Dra. Joizeanne","")</f>
        <v/>
      </c>
      <c r="J14" s="13"/>
      <c r="K14" s="12"/>
      <c r="L14" s="12"/>
      <c r="M14" s="12"/>
    </row>
    <row r="15" spans="1:30" ht="15" customHeight="1">
      <c r="B15" s="9">
        <v>0.42708333333333298</v>
      </c>
      <c r="C15" s="12"/>
      <c r="D15" s="12"/>
      <c r="E15" s="12"/>
      <c r="F15" s="12"/>
      <c r="G15" s="12"/>
      <c r="H1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5" t="str">
        <f>IF(Tabela8J5[[#This Row],[EXAME]]&lt;&gt;"","Dra. Joizeanne","")</f>
        <v/>
      </c>
      <c r="J15" s="13"/>
      <c r="K15" s="12"/>
      <c r="L15" s="12"/>
      <c r="M15" s="12"/>
    </row>
    <row r="16" spans="1:30" ht="15" customHeight="1">
      <c r="B16" s="8">
        <v>0.4375</v>
      </c>
      <c r="C16" s="12"/>
      <c r="D16" s="12"/>
      <c r="E16" s="12"/>
      <c r="F16" s="12"/>
      <c r="G16" s="12"/>
      <c r="H1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6" t="str">
        <f>IF(Tabela8J5[[#This Row],[EXAME]]&lt;&gt;"","Dra. Joizeanne","")</f>
        <v/>
      </c>
      <c r="J16" s="13"/>
      <c r="K16" s="12"/>
      <c r="L16" s="12"/>
      <c r="M16" s="12"/>
    </row>
    <row r="17" spans="2:13" ht="15" customHeight="1">
      <c r="B17" s="9">
        <v>0.44791666666666702</v>
      </c>
      <c r="C17" s="12"/>
      <c r="D17" s="12"/>
      <c r="E17" s="12"/>
      <c r="F17" s="12"/>
      <c r="G17" s="12"/>
      <c r="H1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7" t="str">
        <f>IF(Tabela8J5[[#This Row],[EXAME]]&lt;&gt;"","Dra. Joizeanne","")</f>
        <v/>
      </c>
      <c r="J17" s="13"/>
      <c r="K17" s="12"/>
      <c r="L17" s="12"/>
      <c r="M17" s="12"/>
    </row>
    <row r="18" spans="2:13" ht="15" customHeight="1">
      <c r="B18" s="8">
        <v>0.45833333333333298</v>
      </c>
      <c r="C18" s="12"/>
      <c r="D18" s="12"/>
      <c r="E18" s="12"/>
      <c r="F18" s="12"/>
      <c r="G18" s="12"/>
      <c r="H1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8" t="str">
        <f>IF(Tabela8J5[[#This Row],[EXAME]]&lt;&gt;"","Dra. Joizeanne","")</f>
        <v/>
      </c>
      <c r="J18" s="13"/>
      <c r="K18" s="12"/>
      <c r="L18" s="12"/>
      <c r="M18" s="12"/>
    </row>
    <row r="19" spans="2:13" ht="15" customHeight="1">
      <c r="B19" s="9">
        <v>0.46875</v>
      </c>
      <c r="C19" s="12"/>
      <c r="D19" s="12"/>
      <c r="E19" s="12"/>
      <c r="F19" s="12"/>
      <c r="G19" s="12"/>
      <c r="H1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9" t="str">
        <f>IF(Tabela8J5[[#This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0" t="str">
        <f>IF(Tabela8J5[[#This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1" t="str">
        <f>IF(Tabela8J5[[#This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2" t="str">
        <f>IF(Tabela8J5[[#This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3" t="str">
        <f>IF(Tabela8J5[[#This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4" t="str">
        <f>IF(Tabela8J5[[#This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5" t="str">
        <f>IF(Tabela8J5[[#This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6" t="str">
        <f>IF(Tabela8J5[[#This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7" t="str">
        <f>IF(Tabela8J5[[#This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8" t="str">
        <f>IF(Tabela8J5[[#This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9" t="str">
        <f>IF(Tabela8J5[[#This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0" t="str">
        <f>IF(Tabela8J5[[#This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1" t="str">
        <f>IF(Tabela8J5[[#This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2" t="str">
        <f>IF(Tabela8J5[[#This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3" t="str">
        <f>IF(Tabela8J5[[#This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4" t="str">
        <f>IF(Tabela8J5[[#This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5" t="str">
        <f>IF(Tabela8J5[[#This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6" t="str">
        <f>IF(Tabela8J5[[#This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7" t="str">
        <f>IF(Tabela8J5[[#This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8" t="str">
        <f>IF(Tabela8J5[[#This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9" t="str">
        <f>IF(Tabela8J5[[#This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0" t="str">
        <f>IF(Tabela8J5[[#This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1" t="str">
        <f>IF(Tabela8J5[[#This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2" t="str">
        <f>IF(Tabela8J5[[#This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3" t="str">
        <f>IF(Tabela8J5[[#This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4" t="str">
        <f>IF(Tabela8J5[[#This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5" t="str">
        <f>IF(Tabela8J5[[#This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6" t="str">
        <f>IF(Tabela8J5[[#This Row],[EXAME]]&lt;&gt;"","Dra. Joizeanne","")</f>
        <v/>
      </c>
      <c r="J46" s="13"/>
      <c r="K46" s="12"/>
      <c r="L46" s="12"/>
      <c r="M46" s="12"/>
    </row>
    <row r="47" spans="2:13">
      <c r="C47">
        <f>SUBTOTAL(103,Tabela8J5[NOME])</f>
        <v>0</v>
      </c>
    </row>
  </sheetData>
  <sheetProtection sheet="1" objects="1" scenarios="1" sort="0" autoFilter="0"/>
  <conditionalFormatting sqref="K6:L46">
    <cfRule type="containsText" dxfId="630" priority="1" operator="containsText" text="Não confirmado">
      <formula>NOT(ISERROR(SEARCH("Não confirmado",K6)))</formula>
    </cfRule>
    <cfRule type="containsText" dxfId="629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7" right="0.7" top="0.75" bottom="0.75" header="0.3" footer="0.3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9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45086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6" t="str">
        <f>IF(Tabela8J56789101112131415[[#This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7" t="str">
        <f>IF(Tabela8J56789101112131415[[#This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8" t="str">
        <f>IF(Tabela8J56789101112131415[[#This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9" t="str">
        <f>IF(Tabela8J56789101112131415[[#This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0" t="str">
        <f>IF(Tabela8J56789101112131415[[#This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1" t="str">
        <f>IF(Tabela8J56789101112131415[[#This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2" t="str">
        <f>IF(Tabela8J56789101112131415[[#This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3" t="str">
        <f>IF(Tabela8J56789101112131415[[#This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4" t="str">
        <f>IF(Tabela8J56789101112131415[[#This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5" t="str">
        <f>IF(Tabela8J56789101112131415[[#This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6" t="str">
        <f>IF(Tabela8J56789101112131415[[#This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7" t="str">
        <f>IF(Tabela8J56789101112131415[[#This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8" t="str">
        <f>IF(Tabela8J56789101112131415[[#This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9" t="str">
        <f>IF(Tabela8J56789101112131415[[#This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0" t="str">
        <f>IF(Tabela8J56789101112131415[[#This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1" t="str">
        <f>IF(Tabela8J56789101112131415[[#This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2" t="str">
        <f>IF(Tabela8J56789101112131415[[#This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3" t="str">
        <f>IF(Tabela8J56789101112131415[[#This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4" t="str">
        <f>IF(Tabela8J56789101112131415[[#This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5" t="str">
        <f>IF(Tabela8J56789101112131415[[#This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6" t="str">
        <f>IF(Tabela8J56789101112131415[[#This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7" t="str">
        <f>IF(Tabela8J56789101112131415[[#This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8" t="str">
        <f>IF(Tabela8J56789101112131415[[#This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9" t="str">
        <f>IF(Tabela8J56789101112131415[[#This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0" t="str">
        <f>IF(Tabela8J56789101112131415[[#This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1" t="str">
        <f>IF(Tabela8J56789101112131415[[#This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2" t="str">
        <f>IF(Tabela8J56789101112131415[[#This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3" t="str">
        <f>IF(Tabela8J56789101112131415[[#This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4" t="str">
        <f>IF(Tabela8J56789101112131415[[#This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5" t="str">
        <f>IF(Tabela8J56789101112131415[[#This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6" t="str">
        <f>IF(Tabela8J56789101112131415[[#This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7" t="str">
        <f>IF(Tabela8J56789101112131415[[#This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8" t="str">
        <f>IF(Tabela8J56789101112131415[[#This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9" t="str">
        <f>IF(Tabela8J56789101112131415[[#This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0" t="str">
        <f>IF(Tabela8J56789101112131415[[#This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1" t="str">
        <f>IF(Tabela8J56789101112131415[[#This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2" t="str">
        <f>IF(Tabela8J56789101112131415[[#This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3" t="str">
        <f>IF(Tabela8J56789101112131415[[#This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4" t="str">
        <f>IF(Tabela8J56789101112131415[[#This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5" t="str">
        <f>IF(Tabela8J56789101112131415[[#This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6" t="str">
        <f>IF(Tabela8J56789101112131415[[#This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SUBTOTAL(103,Tabela8J56789101112131415[NOME])</f>
        <v>0</v>
      </c>
    </row>
  </sheetData>
  <sheetProtection sheet="1" objects="1" scenarios="1" sort="0" autoFilter="0"/>
  <conditionalFormatting sqref="K6:L46">
    <cfRule type="containsText" dxfId="615" priority="1" operator="containsText" text="Não confirmado">
      <formula>NOT(ISERROR(SEARCH("Não confirmado",K6)))</formula>
    </cfRule>
    <cfRule type="containsText" dxfId="614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12</v>
      </c>
      <c r="F2" s="21" t="str">
        <f>IF(H2=1,"DOMINGO",IF(H2=2,"SEGUNDA-FEIRA",IF(H2=3,"TERÇA-FEIRA",IF(H2=4,"QUARTA-FEIRA",IF(H2=5,"QUINTA-FEIRA",
IF(H2=6,"SEXTA-FEIRA",IF(H2=7,"SÁBADO","")))))))</f>
        <v>SEGUNDA-FEIRA</v>
      </c>
      <c r="G2" s="23">
        <f>DATE(Calendario!E5,Calendario!C5,E2)</f>
        <v>45089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6" t="str">
        <f>IF(Tabela8J567[[#This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7" t="str">
        <f>IF(Tabela8J567[[#This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8" t="str">
        <f>IF(Tabela8J567[[#This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28"/>
      <c r="E9" s="12"/>
      <c r="F9" s="12"/>
      <c r="G9" s="12"/>
      <c r="H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9" t="str">
        <f>IF(Tabela8J567[[#This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0" t="str">
        <f>IF(Tabela8J567[[#This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48"/>
      <c r="D11" s="12"/>
      <c r="E11" s="12"/>
      <c r="F11" s="12"/>
      <c r="G11" s="12"/>
      <c r="H1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1" t="str">
        <f>IF(Tabela8J567[[#This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2" t="str">
        <f>IF(Tabela8J567[[#This Row],[EXAME]]&lt;&gt;"","Dra. Joizeanne","")</f>
        <v/>
      </c>
      <c r="J12" s="13"/>
      <c r="K12" s="12"/>
      <c r="L12" s="12"/>
      <c r="M12" s="12"/>
    </row>
    <row r="13" spans="1:30" ht="16.5">
      <c r="B13" s="9">
        <v>0.40625</v>
      </c>
      <c r="C13" s="12"/>
      <c r="D13" s="12"/>
      <c r="E13" s="12"/>
      <c r="F13" s="12"/>
      <c r="G13" s="12"/>
      <c r="H1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3" t="str">
        <f>IF(Tabela8J567[[#This Row],[EXAME]]&lt;&gt;"","Dra. Joizeanne","")</f>
        <v/>
      </c>
      <c r="J13" s="26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4" t="str">
        <f>IF(Tabela8J567[[#This Row],[EXAME]]&lt;&gt;"","Dra. Joizeanne","")</f>
        <v/>
      </c>
      <c r="J14" s="13"/>
      <c r="K14" s="12"/>
      <c r="L14" s="12"/>
      <c r="M14" s="12"/>
    </row>
    <row r="15" spans="1:30" ht="16.5">
      <c r="B15" s="9">
        <v>0.42708333333333298</v>
      </c>
      <c r="C15" s="12"/>
      <c r="D15" s="12"/>
      <c r="E15" s="12"/>
      <c r="F15" s="12"/>
      <c r="G15" s="12"/>
      <c r="H1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5" t="str">
        <f>IF(Tabela8J567[[#This Row],[EXAME]]&lt;&gt;"","Dra. Joizeanne","")</f>
        <v/>
      </c>
      <c r="J15" s="26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6" t="str">
        <f>IF(Tabela8J567[[#This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7" t="str">
        <f>IF(Tabela8J567[[#This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8" t="str">
        <f>IF(Tabela8J567[[#This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9" t="str">
        <f>IF(Tabela8J567[[#This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0" t="str">
        <f>IF(Tabela8J567[[#This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1" t="str">
        <f>IF(Tabela8J567[[#This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2" t="str">
        <f>IF(Tabela8J567[[#This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3" t="str">
        <f>IF(Tabela8J567[[#This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4" t="str">
        <f>IF(Tabela8J567[[#This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5" t="str">
        <f>IF(Tabela8J567[[#This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6" t="str">
        <f>IF(Tabela8J567[[#This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7" t="str">
        <f>IF(Tabela8J567[[#This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8" t="str">
        <f>IF(Tabela8J567[[#This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9" t="str">
        <f>IF(Tabela8J567[[#This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0" t="str">
        <f>IF(Tabela8J567[[#This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1" t="str">
        <f>IF(Tabela8J567[[#This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2" t="str">
        <f>IF(Tabela8J567[[#This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3" t="str">
        <f>IF(Tabela8J567[[#This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4" t="str">
        <f>IF(Tabela8J567[[#This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5" t="str">
        <f>IF(Tabela8J567[[#This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6" t="str">
        <f>IF(Tabela8J567[[#This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7" t="str">
        <f>IF(Tabela8J567[[#This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8" t="str">
        <f>IF(Tabela8J567[[#This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9" t="str">
        <f>IF(Tabela8J567[[#This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0" t="str">
        <f>IF(Tabela8J567[[#This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1" t="str">
        <f>IF(Tabela8J567[[#This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2" t="str">
        <f>IF(Tabela8J567[[#This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3" t="str">
        <f>IF(Tabela8J567[[#This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4" t="str">
        <f>IF(Tabela8J567[[#This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5" t="str">
        <f>IF(Tabela8J567[[#This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6" t="str">
        <f>IF(Tabela8J567[[#This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SUBTOTAL(103,Tabela8J567[NOME])</f>
        <v>0</v>
      </c>
    </row>
  </sheetData>
  <sheetProtection sheet="1" objects="1" scenarios="1" sort="0" autoFilter="0"/>
  <conditionalFormatting sqref="K6:L46">
    <cfRule type="containsText" dxfId="600" priority="1" operator="containsText" text="Não confirmado">
      <formula>NOT(ISERROR(SEARCH("Não confirmado",K6)))</formula>
    </cfRule>
    <cfRule type="containsText" dxfId="599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46</vt:i4>
      </vt:variant>
      <vt:variant>
        <vt:lpstr>Intervalos nomeados</vt:lpstr>
      </vt:variant>
      <vt:variant>
        <vt:i4>1</vt:i4>
      </vt:variant>
    </vt:vector>
  </HeadingPairs>
  <TitlesOfParts>
    <vt:vector size="47" baseType="lpstr">
      <vt:lpstr>Calendario</vt:lpstr>
      <vt:lpstr>1J</vt:lpstr>
      <vt:lpstr>2J</vt:lpstr>
      <vt:lpstr>5J</vt:lpstr>
      <vt:lpstr>6J</vt:lpstr>
      <vt:lpstr>7J</vt:lpstr>
      <vt:lpstr>8J</vt:lpstr>
      <vt:lpstr>9J</vt:lpstr>
      <vt:lpstr>12J</vt:lpstr>
      <vt:lpstr>13J</vt:lpstr>
      <vt:lpstr>14J</vt:lpstr>
      <vt:lpstr>15J</vt:lpstr>
      <vt:lpstr>16J</vt:lpstr>
      <vt:lpstr>19J</vt:lpstr>
      <vt:lpstr>20J</vt:lpstr>
      <vt:lpstr>21J</vt:lpstr>
      <vt:lpstr>22J</vt:lpstr>
      <vt:lpstr>23J</vt:lpstr>
      <vt:lpstr>26J</vt:lpstr>
      <vt:lpstr>27J</vt:lpstr>
      <vt:lpstr>28J</vt:lpstr>
      <vt:lpstr>29J</vt:lpstr>
      <vt:lpstr>30J</vt:lpstr>
      <vt:lpstr>1I</vt:lpstr>
      <vt:lpstr>2I</vt:lpstr>
      <vt:lpstr>5I</vt:lpstr>
      <vt:lpstr>6I</vt:lpstr>
      <vt:lpstr>7I</vt:lpstr>
      <vt:lpstr>8I</vt:lpstr>
      <vt:lpstr>9I</vt:lpstr>
      <vt:lpstr>12I</vt:lpstr>
      <vt:lpstr>13I</vt:lpstr>
      <vt:lpstr>14I</vt:lpstr>
      <vt:lpstr>15I</vt:lpstr>
      <vt:lpstr>16I</vt:lpstr>
      <vt:lpstr>19I</vt:lpstr>
      <vt:lpstr>20I</vt:lpstr>
      <vt:lpstr>21I</vt:lpstr>
      <vt:lpstr>22I</vt:lpstr>
      <vt:lpstr>23I</vt:lpstr>
      <vt:lpstr>26I</vt:lpstr>
      <vt:lpstr>27I</vt:lpstr>
      <vt:lpstr>28I</vt:lpstr>
      <vt:lpstr>29I</vt:lpstr>
      <vt:lpstr>30I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pc</cp:lastModifiedBy>
  <cp:revision/>
  <dcterms:created xsi:type="dcterms:W3CDTF">2015-06-05T18:19:34Z</dcterms:created>
  <dcterms:modified xsi:type="dcterms:W3CDTF">2023-05-10T19:13:32Z</dcterms:modified>
  <cp:category/>
  <cp:contentStatus/>
</cp:coreProperties>
</file>