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drawings/drawing45.xml" ContentType="application/vnd.openxmlformats-officedocument.drawing+xml"/>
  <Override PartName="/xl/tables/table44.xml" ContentType="application/vnd.openxmlformats-officedocument.spreadsheetml.table+xml"/>
  <Override PartName="/xl/drawings/drawing46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MAC\MAC\Vitor\agendas\2023\"/>
    </mc:Choice>
  </mc:AlternateContent>
  <xr:revisionPtr revIDLastSave="0" documentId="13_ncr:1_{F03F01FE-9F57-4DA1-AF9F-0599EC486E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endario" sheetId="1" r:id="rId1"/>
    <sheet name="1J" sheetId="69" r:id="rId2"/>
    <sheet name="2J" sheetId="72" r:id="rId3"/>
    <sheet name="3J" sheetId="35" r:id="rId4"/>
    <sheet name="6J" sheetId="71" r:id="rId5"/>
    <sheet name="7J" sheetId="73" r:id="rId6"/>
    <sheet name="8J" sheetId="37" r:id="rId7"/>
    <sheet name="9J" sheetId="46" r:id="rId8"/>
    <sheet name="10J" sheetId="49" r:id="rId9"/>
    <sheet name="13J" sheetId="47" r:id="rId10"/>
    <sheet name="14J" sheetId="45" r:id="rId11"/>
    <sheet name="15J" sheetId="48" r:id="rId12"/>
    <sheet name="16J" sheetId="50" r:id="rId13"/>
    <sheet name="17J" sheetId="40" r:id="rId14"/>
    <sheet name="20J" sheetId="36" r:id="rId15"/>
    <sheet name="21J" sheetId="66" r:id="rId16"/>
    <sheet name="22J" sheetId="39" r:id="rId17"/>
    <sheet name="23J" sheetId="41" r:id="rId18"/>
    <sheet name="24J" sheetId="81" r:id="rId19"/>
    <sheet name="27J" sheetId="38" r:id="rId20"/>
    <sheet name="28J" sheetId="42" r:id="rId21"/>
    <sheet name="29J" sheetId="89" r:id="rId22"/>
    <sheet name="30J" sheetId="85" r:id="rId23"/>
    <sheet name="1I" sheetId="76" r:id="rId24"/>
    <sheet name="2I" sheetId="77" r:id="rId25"/>
    <sheet name="3I" sheetId="80" r:id="rId26"/>
    <sheet name="6I" sheetId="78" r:id="rId27"/>
    <sheet name="7I" sheetId="79" r:id="rId28"/>
    <sheet name="8I" sheetId="51" r:id="rId29"/>
    <sheet name="9I" sheetId="52" r:id="rId30"/>
    <sheet name="10I" sheetId="55" r:id="rId31"/>
    <sheet name="13I" sheetId="53" r:id="rId32"/>
    <sheet name="14I" sheetId="54" r:id="rId33"/>
    <sheet name="15I" sheetId="56" r:id="rId34"/>
    <sheet name="16I" sheetId="57" r:id="rId35"/>
    <sheet name="17I" sheetId="60" r:id="rId36"/>
    <sheet name="20I" sheetId="58" r:id="rId37"/>
    <sheet name="21I" sheetId="59" r:id="rId38"/>
    <sheet name="22I" sheetId="61" r:id="rId39"/>
    <sheet name="23I" sheetId="62" r:id="rId40"/>
    <sheet name="24I" sheetId="65" r:id="rId41"/>
    <sheet name="27I" sheetId="63" r:id="rId42"/>
    <sheet name="28I" sheetId="64" r:id="rId43"/>
    <sheet name="29I" sheetId="88" r:id="rId44"/>
    <sheet name="30I" sheetId="86" r:id="rId45"/>
    <sheet name="Tabela de Preços" sheetId="33" state="hidden" r:id="rId46"/>
  </sheets>
  <definedNames>
    <definedName name="_xlnm._FilterDatabase" localSheetId="30" hidden="1">'10I'!$C$5:$N$5</definedName>
    <definedName name="_xlnm._FilterDatabase" localSheetId="8" hidden="1">'10J'!$C$5:$N$5</definedName>
    <definedName name="_xlnm._FilterDatabase" localSheetId="31" hidden="1">'13I'!$C$5:$N$5</definedName>
    <definedName name="_xlnm._FilterDatabase" localSheetId="9" hidden="1">'13J'!$C$5:$N$5</definedName>
    <definedName name="_xlnm._FilterDatabase" localSheetId="32" hidden="1">'14I'!$C$5:$N$5</definedName>
    <definedName name="_xlnm._FilterDatabase" localSheetId="10" hidden="1">'14J'!$C$5:$N$5</definedName>
    <definedName name="_xlnm._FilterDatabase" localSheetId="33" hidden="1">'15I'!$C$5:$N$5</definedName>
    <definedName name="_xlnm._FilterDatabase" localSheetId="11" hidden="1">'15J'!$C$5:$N$5</definedName>
    <definedName name="_xlnm._FilterDatabase" localSheetId="34" hidden="1">'16I'!$C$5:$N$5</definedName>
    <definedName name="_xlnm._FilterDatabase" localSheetId="12" hidden="1">'16J'!$C$5:$N$5</definedName>
    <definedName name="_xlnm._FilterDatabase" localSheetId="35" hidden="1">'17I'!$C$5:$N$5</definedName>
    <definedName name="_xlnm._FilterDatabase" localSheetId="13" hidden="1">'17J'!$C$5:$N$5</definedName>
    <definedName name="_xlnm._FilterDatabase" localSheetId="23" hidden="1">'1I'!$C$5:$N$5</definedName>
    <definedName name="_xlnm._FilterDatabase" localSheetId="1" hidden="1">'1J'!$C$5:$N$5</definedName>
    <definedName name="_xlnm._FilterDatabase" localSheetId="36" hidden="1">'20I'!$C$5:$N$5</definedName>
    <definedName name="_xlnm._FilterDatabase" localSheetId="14" hidden="1">'20J'!$C$5:$N$5</definedName>
    <definedName name="_xlnm._FilterDatabase" localSheetId="37" hidden="1">'21I'!$C$5:$N$5</definedName>
    <definedName name="_xlnm._FilterDatabase" localSheetId="15" hidden="1">'21J'!$C$5:$N$5</definedName>
    <definedName name="_xlnm._FilterDatabase" localSheetId="38" hidden="1">'22I'!$C$5:$N$5</definedName>
    <definedName name="_xlnm._FilterDatabase" localSheetId="16" hidden="1">'22J'!$C$5:$N$5</definedName>
    <definedName name="_xlnm._FilterDatabase" localSheetId="39" hidden="1">'23I'!$C$5:$N$5</definedName>
    <definedName name="_xlnm._FilterDatabase" localSheetId="17" hidden="1">'23J'!$C$5:$N$5</definedName>
    <definedName name="_xlnm._FilterDatabase" localSheetId="40" hidden="1">'24I'!$C$5:$N$5</definedName>
    <definedName name="_xlnm._FilterDatabase" localSheetId="18" hidden="1">'24J'!$C$5:$N$5</definedName>
    <definedName name="_xlnm._FilterDatabase" localSheetId="41" hidden="1">'27I'!$C$5:$N$5</definedName>
    <definedName name="_xlnm._FilterDatabase" localSheetId="19" hidden="1">'27J'!$C$5:$N$5</definedName>
    <definedName name="_xlnm._FilterDatabase" localSheetId="42" hidden="1">'28I'!$C$5:$N$5</definedName>
    <definedName name="_xlnm._FilterDatabase" localSheetId="20" hidden="1">'28J'!$C$5:$N$5</definedName>
    <definedName name="_xlnm._FilterDatabase" localSheetId="43" hidden="1">'29I'!$C$5:$N$5</definedName>
    <definedName name="_xlnm._FilterDatabase" localSheetId="21" hidden="1">'29J'!$C$5:$N$5</definedName>
    <definedName name="_xlnm._FilterDatabase" localSheetId="24" hidden="1">'2I'!$C$5:$N$5</definedName>
    <definedName name="_xlnm._FilterDatabase" localSheetId="2" hidden="1">'2J'!$C$5:$N$5</definedName>
    <definedName name="_xlnm._FilterDatabase" localSheetId="44" hidden="1">'30I'!$C$5:$N$5</definedName>
    <definedName name="_xlnm._FilterDatabase" localSheetId="22" hidden="1">'30J'!$C$5:$N$5</definedName>
    <definedName name="_xlnm._FilterDatabase" localSheetId="25" hidden="1">'3I'!$C$5:$N$5</definedName>
    <definedName name="_xlnm._FilterDatabase" localSheetId="3" hidden="1">'3J'!$C$5:$N$5</definedName>
    <definedName name="_xlnm._FilterDatabase" localSheetId="26" hidden="1">'6I'!$C$5:$N$5</definedName>
    <definedName name="_xlnm._FilterDatabase" localSheetId="4" hidden="1">'6J'!$C$5:$N$5</definedName>
    <definedName name="_xlnm._FilterDatabase" localSheetId="27" hidden="1">'7I'!$C$5:$N$5</definedName>
    <definedName name="_xlnm._FilterDatabase" localSheetId="5" hidden="1">'7J'!$C$5:$N$5</definedName>
    <definedName name="_xlnm._FilterDatabase" localSheetId="28" hidden="1">'8I'!$C$5:$N$5</definedName>
    <definedName name="_xlnm._FilterDatabase" localSheetId="6" hidden="1">'8J'!$C$5:$N$5</definedName>
    <definedName name="_xlnm._FilterDatabase" localSheetId="29" hidden="1">'9I'!$C$5:$N$5</definedName>
    <definedName name="_xlnm._FilterDatabase" localSheetId="7" hidden="1">'9J'!$C$5:$N$5</definedName>
    <definedName name="calendario" localSheetId="0">Calendario!$A$1:$P$34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6" i="1"/>
  <c r="C47" i="89"/>
  <c r="J46" i="89"/>
  <c r="H46" i="89"/>
  <c r="J45" i="89"/>
  <c r="H45" i="89"/>
  <c r="J44" i="89"/>
  <c r="H44" i="89"/>
  <c r="J43" i="89"/>
  <c r="H43" i="89"/>
  <c r="J42" i="89"/>
  <c r="H42" i="89"/>
  <c r="J41" i="89"/>
  <c r="H41" i="89"/>
  <c r="J40" i="89"/>
  <c r="H40" i="89"/>
  <c r="J39" i="89"/>
  <c r="H39" i="89"/>
  <c r="J38" i="89"/>
  <c r="H38" i="89"/>
  <c r="J37" i="89"/>
  <c r="H37" i="89"/>
  <c r="J36" i="89"/>
  <c r="H36" i="89"/>
  <c r="J35" i="89"/>
  <c r="H35" i="89"/>
  <c r="J34" i="89"/>
  <c r="H34" i="89"/>
  <c r="J33" i="89"/>
  <c r="H33" i="89"/>
  <c r="J32" i="89"/>
  <c r="H32" i="89"/>
  <c r="J31" i="89"/>
  <c r="H31" i="89"/>
  <c r="J30" i="89"/>
  <c r="H30" i="89"/>
  <c r="J29" i="89"/>
  <c r="H29" i="89"/>
  <c r="J28" i="89"/>
  <c r="H28" i="89"/>
  <c r="J27" i="89"/>
  <c r="H27" i="89"/>
  <c r="J26" i="89"/>
  <c r="H26" i="89"/>
  <c r="J25" i="89"/>
  <c r="H25" i="89"/>
  <c r="J24" i="89"/>
  <c r="H24" i="89"/>
  <c r="J23" i="89"/>
  <c r="H23" i="89"/>
  <c r="J22" i="89"/>
  <c r="H22" i="89"/>
  <c r="J21" i="89"/>
  <c r="H21" i="89"/>
  <c r="J20" i="89"/>
  <c r="H20" i="89"/>
  <c r="J19" i="89"/>
  <c r="H19" i="89"/>
  <c r="J18" i="89"/>
  <c r="H18" i="89"/>
  <c r="J17" i="89"/>
  <c r="H17" i="89"/>
  <c r="J16" i="89"/>
  <c r="H16" i="89"/>
  <c r="J15" i="89"/>
  <c r="H15" i="89"/>
  <c r="J14" i="89"/>
  <c r="H14" i="89"/>
  <c r="J13" i="89"/>
  <c r="H13" i="89"/>
  <c r="J12" i="89"/>
  <c r="H12" i="89"/>
  <c r="J11" i="89"/>
  <c r="H11" i="89"/>
  <c r="J10" i="89"/>
  <c r="H10" i="89"/>
  <c r="J9" i="89"/>
  <c r="H9" i="89"/>
  <c r="J8" i="89"/>
  <c r="H8" i="89"/>
  <c r="J7" i="89"/>
  <c r="H7" i="89"/>
  <c r="J6" i="89"/>
  <c r="H6" i="89"/>
  <c r="G2" i="89"/>
  <c r="H2" i="89" s="1"/>
  <c r="F2" i="89" s="1"/>
  <c r="C47" i="77"/>
  <c r="C47" i="88"/>
  <c r="J46" i="88"/>
  <c r="H46" i="88"/>
  <c r="J45" i="88"/>
  <c r="H45" i="88"/>
  <c r="J44" i="88"/>
  <c r="H44" i="88"/>
  <c r="J43" i="88"/>
  <c r="H43" i="88"/>
  <c r="J42" i="88"/>
  <c r="H42" i="88"/>
  <c r="J41" i="88"/>
  <c r="H41" i="88"/>
  <c r="J40" i="88"/>
  <c r="H40" i="88"/>
  <c r="J39" i="88"/>
  <c r="H39" i="88"/>
  <c r="J38" i="88"/>
  <c r="H38" i="88"/>
  <c r="J37" i="88"/>
  <c r="H37" i="88"/>
  <c r="J36" i="88"/>
  <c r="H36" i="88"/>
  <c r="J35" i="88"/>
  <c r="H35" i="88"/>
  <c r="J34" i="88"/>
  <c r="H34" i="88"/>
  <c r="J33" i="88"/>
  <c r="H33" i="88"/>
  <c r="J32" i="88"/>
  <c r="H32" i="88"/>
  <c r="J31" i="88"/>
  <c r="H31" i="88"/>
  <c r="J30" i="88"/>
  <c r="H30" i="88"/>
  <c r="J29" i="88"/>
  <c r="H29" i="88"/>
  <c r="J28" i="88"/>
  <c r="H28" i="88"/>
  <c r="J27" i="88"/>
  <c r="H27" i="88"/>
  <c r="J26" i="88"/>
  <c r="H26" i="88"/>
  <c r="J25" i="88"/>
  <c r="H25" i="88"/>
  <c r="J24" i="88"/>
  <c r="H24" i="88"/>
  <c r="J23" i="88"/>
  <c r="H23" i="88"/>
  <c r="J22" i="88"/>
  <c r="H22" i="88"/>
  <c r="J21" i="88"/>
  <c r="H21" i="88"/>
  <c r="J20" i="88"/>
  <c r="H20" i="88"/>
  <c r="J19" i="88"/>
  <c r="H19" i="88"/>
  <c r="J18" i="88"/>
  <c r="H18" i="88"/>
  <c r="J17" i="88"/>
  <c r="H17" i="88"/>
  <c r="J16" i="88"/>
  <c r="H16" i="88"/>
  <c r="J15" i="88"/>
  <c r="H15" i="88"/>
  <c r="J14" i="88"/>
  <c r="H14" i="88"/>
  <c r="J13" i="88"/>
  <c r="H13" i="88"/>
  <c r="J12" i="88"/>
  <c r="H12" i="88"/>
  <c r="J11" i="88"/>
  <c r="H11" i="88"/>
  <c r="J10" i="88"/>
  <c r="H10" i="88"/>
  <c r="J9" i="88"/>
  <c r="H9" i="88"/>
  <c r="J8" i="88"/>
  <c r="H8" i="88"/>
  <c r="J7" i="88"/>
  <c r="H7" i="88"/>
  <c r="J6" i="88"/>
  <c r="H6" i="88"/>
  <c r="G2" i="88"/>
  <c r="H2" i="88" s="1"/>
  <c r="F2" i="88" s="1"/>
  <c r="H7" i="85"/>
  <c r="H8" i="85"/>
  <c r="H9" i="85"/>
  <c r="H10" i="85"/>
  <c r="H11" i="85"/>
  <c r="H12" i="85"/>
  <c r="H13" i="85"/>
  <c r="H14" i="85"/>
  <c r="H15" i="85"/>
  <c r="H16" i="85"/>
  <c r="H17" i="85"/>
  <c r="H18" i="85"/>
  <c r="H19" i="85"/>
  <c r="H20" i="85"/>
  <c r="H21" i="85"/>
  <c r="H22" i="85"/>
  <c r="H23" i="85"/>
  <c r="H24" i="85"/>
  <c r="H25" i="85"/>
  <c r="H26" i="85"/>
  <c r="H27" i="85"/>
  <c r="H28" i="85"/>
  <c r="H29" i="85"/>
  <c r="H30" i="85"/>
  <c r="H31" i="85"/>
  <c r="H32" i="85"/>
  <c r="H33" i="85"/>
  <c r="H34" i="85"/>
  <c r="H35" i="85"/>
  <c r="H36" i="85"/>
  <c r="H37" i="85"/>
  <c r="H38" i="85"/>
  <c r="H39" i="85"/>
  <c r="H40" i="85"/>
  <c r="H41" i="85"/>
  <c r="H42" i="85"/>
  <c r="H43" i="85"/>
  <c r="H44" i="85"/>
  <c r="H45" i="85"/>
  <c r="H46" i="85"/>
  <c r="H6" i="85"/>
  <c r="H7" i="81"/>
  <c r="H8" i="81"/>
  <c r="H9" i="81"/>
  <c r="H10" i="81"/>
  <c r="H11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33" i="81"/>
  <c r="H34" i="81"/>
  <c r="H35" i="81"/>
  <c r="H36" i="81"/>
  <c r="H37" i="81"/>
  <c r="H38" i="81"/>
  <c r="H39" i="81"/>
  <c r="H40" i="81"/>
  <c r="H41" i="81"/>
  <c r="H42" i="81"/>
  <c r="H43" i="81"/>
  <c r="H44" i="81"/>
  <c r="H45" i="81"/>
  <c r="H46" i="81"/>
  <c r="H6" i="81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38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2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9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41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36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48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50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7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9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45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7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6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35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1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3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H6" i="69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2"/>
  <c r="C47" i="86"/>
  <c r="J46" i="86"/>
  <c r="H46" i="86"/>
  <c r="J45" i="86"/>
  <c r="H45" i="86"/>
  <c r="J44" i="86"/>
  <c r="H44" i="86"/>
  <c r="J43" i="86"/>
  <c r="H43" i="86"/>
  <c r="J42" i="86"/>
  <c r="H42" i="86"/>
  <c r="J41" i="86"/>
  <c r="H41" i="86"/>
  <c r="J40" i="86"/>
  <c r="H40" i="86"/>
  <c r="J39" i="86"/>
  <c r="H39" i="86"/>
  <c r="J38" i="86"/>
  <c r="H38" i="86"/>
  <c r="J37" i="86"/>
  <c r="H37" i="86"/>
  <c r="J36" i="86"/>
  <c r="H36" i="86"/>
  <c r="J35" i="86"/>
  <c r="H35" i="86"/>
  <c r="J34" i="86"/>
  <c r="H34" i="86"/>
  <c r="J33" i="86"/>
  <c r="H33" i="86"/>
  <c r="J32" i="86"/>
  <c r="H32" i="86"/>
  <c r="J31" i="86"/>
  <c r="H31" i="86"/>
  <c r="J30" i="86"/>
  <c r="H30" i="86"/>
  <c r="J29" i="86"/>
  <c r="H29" i="86"/>
  <c r="J28" i="86"/>
  <c r="H28" i="86"/>
  <c r="J27" i="86"/>
  <c r="H27" i="86"/>
  <c r="J26" i="86"/>
  <c r="H26" i="86"/>
  <c r="J25" i="86"/>
  <c r="H25" i="86"/>
  <c r="J24" i="86"/>
  <c r="H24" i="86"/>
  <c r="J23" i="86"/>
  <c r="H23" i="86"/>
  <c r="J22" i="86"/>
  <c r="H22" i="86"/>
  <c r="J21" i="86"/>
  <c r="H21" i="86"/>
  <c r="J20" i="86"/>
  <c r="H20" i="86"/>
  <c r="J19" i="86"/>
  <c r="H19" i="86"/>
  <c r="J18" i="86"/>
  <c r="H18" i="86"/>
  <c r="J17" i="86"/>
  <c r="H17" i="86"/>
  <c r="J16" i="86"/>
  <c r="H16" i="86"/>
  <c r="J15" i="86"/>
  <c r="H15" i="86"/>
  <c r="J14" i="86"/>
  <c r="H14" i="86"/>
  <c r="J13" i="86"/>
  <c r="H13" i="86"/>
  <c r="J12" i="86"/>
  <c r="H12" i="86"/>
  <c r="J11" i="86"/>
  <c r="H11" i="86"/>
  <c r="J10" i="86"/>
  <c r="H10" i="86"/>
  <c r="J9" i="86"/>
  <c r="H9" i="86"/>
  <c r="J8" i="86"/>
  <c r="H8" i="86"/>
  <c r="J7" i="86"/>
  <c r="H7" i="86"/>
  <c r="J6" i="86"/>
  <c r="H6" i="86"/>
  <c r="G2" i="86"/>
  <c r="H2" i="86" s="1"/>
  <c r="F2" i="86" s="1"/>
  <c r="C47" i="85"/>
  <c r="J46" i="85"/>
  <c r="J45" i="85"/>
  <c r="J44" i="85"/>
  <c r="J43" i="85"/>
  <c r="J42" i="85"/>
  <c r="J41" i="85"/>
  <c r="J40" i="85"/>
  <c r="J39" i="85"/>
  <c r="J38" i="85"/>
  <c r="J37" i="85"/>
  <c r="J36" i="85"/>
  <c r="J35" i="85"/>
  <c r="J34" i="85"/>
  <c r="J33" i="85"/>
  <c r="J32" i="85"/>
  <c r="J31" i="85"/>
  <c r="J30" i="85"/>
  <c r="J29" i="85"/>
  <c r="J28" i="85"/>
  <c r="J27" i="85"/>
  <c r="J26" i="85"/>
  <c r="J25" i="85"/>
  <c r="J24" i="85"/>
  <c r="J23" i="85"/>
  <c r="J22" i="85"/>
  <c r="J21" i="85"/>
  <c r="J20" i="85"/>
  <c r="J19" i="85"/>
  <c r="J18" i="85"/>
  <c r="J17" i="85"/>
  <c r="J16" i="85"/>
  <c r="J15" i="85"/>
  <c r="J14" i="85"/>
  <c r="J13" i="85"/>
  <c r="J12" i="85"/>
  <c r="J11" i="85"/>
  <c r="J10" i="85"/>
  <c r="J9" i="85"/>
  <c r="J8" i="85"/>
  <c r="J7" i="85"/>
  <c r="J6" i="85"/>
  <c r="G2" i="85"/>
  <c r="H2" i="85" s="1"/>
  <c r="F2" i="85" s="1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5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4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2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1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3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60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9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7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6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8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5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4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52"/>
  <c r="H42" i="51"/>
  <c r="H43" i="51"/>
  <c r="H44" i="51"/>
  <c r="H45" i="51"/>
  <c r="H46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3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80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9"/>
  <c r="H6" i="77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6" i="76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8"/>
  <c r="C47" i="81"/>
  <c r="J46" i="81"/>
  <c r="J45" i="81"/>
  <c r="J44" i="81"/>
  <c r="J43" i="81"/>
  <c r="J42" i="81"/>
  <c r="J41" i="81"/>
  <c r="J40" i="81"/>
  <c r="J39" i="81"/>
  <c r="J38" i="81"/>
  <c r="J37" i="81"/>
  <c r="J36" i="81"/>
  <c r="J35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J6" i="81"/>
  <c r="G2" i="81"/>
  <c r="H2" i="81" s="1"/>
  <c r="F2" i="81" s="1"/>
  <c r="C47" i="69"/>
  <c r="J7" i="51" l="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J46" i="51"/>
  <c r="J6" i="51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C47" i="80"/>
  <c r="J46" i="80"/>
  <c r="J45" i="80"/>
  <c r="J44" i="80"/>
  <c r="J43" i="80"/>
  <c r="J42" i="80"/>
  <c r="J41" i="80"/>
  <c r="J40" i="80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J6" i="80"/>
  <c r="G2" i="80"/>
  <c r="H2" i="80" s="1"/>
  <c r="F2" i="80" s="1"/>
  <c r="C47" i="79"/>
  <c r="J46" i="79"/>
  <c r="J45" i="79"/>
  <c r="J44" i="79"/>
  <c r="J43" i="79"/>
  <c r="J42" i="79"/>
  <c r="J41" i="79"/>
  <c r="J40" i="79"/>
  <c r="J39" i="79"/>
  <c r="J38" i="79"/>
  <c r="J37" i="79"/>
  <c r="J36" i="79"/>
  <c r="J35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J6" i="79"/>
  <c r="G2" i="79"/>
  <c r="H2" i="79" s="1"/>
  <c r="F2" i="79" s="1"/>
  <c r="C47" i="78"/>
  <c r="J46" i="78"/>
  <c r="J45" i="78"/>
  <c r="J44" i="78"/>
  <c r="J43" i="78"/>
  <c r="J42" i="78"/>
  <c r="J41" i="78"/>
  <c r="J40" i="78"/>
  <c r="J39" i="78"/>
  <c r="J38" i="78"/>
  <c r="J37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G2" i="78"/>
  <c r="H2" i="78" s="1"/>
  <c r="F2" i="78" s="1"/>
  <c r="J46" i="77"/>
  <c r="J45" i="77"/>
  <c r="J44" i="77"/>
  <c r="J43" i="77"/>
  <c r="J42" i="77"/>
  <c r="J41" i="77"/>
  <c r="J40" i="77"/>
  <c r="J39" i="77"/>
  <c r="J38" i="77"/>
  <c r="J37" i="77"/>
  <c r="J36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J6" i="77"/>
  <c r="G2" i="77"/>
  <c r="H2" i="77" s="1"/>
  <c r="F2" i="77" s="1"/>
  <c r="C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J6" i="76"/>
  <c r="G2" i="76"/>
  <c r="H2" i="76" s="1"/>
  <c r="F2" i="76" s="1"/>
  <c r="C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J6" i="73"/>
  <c r="G2" i="73"/>
  <c r="H2" i="73" s="1"/>
  <c r="F2" i="73" s="1"/>
  <c r="C47" i="72"/>
  <c r="J46" i="72"/>
  <c r="J45" i="72"/>
  <c r="J44" i="72"/>
  <c r="J43" i="72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6" i="72"/>
  <c r="G2" i="72"/>
  <c r="H2" i="72" s="1"/>
  <c r="F2" i="72" s="1"/>
  <c r="C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6" i="71"/>
  <c r="G2" i="71"/>
  <c r="H2" i="71" s="1"/>
  <c r="F2" i="71" s="1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J46" i="65"/>
  <c r="J45" i="65"/>
  <c r="J44" i="65"/>
  <c r="J43" i="65"/>
  <c r="J42" i="65"/>
  <c r="J41" i="65"/>
  <c r="J40" i="65"/>
  <c r="J39" i="65"/>
  <c r="J38" i="65"/>
  <c r="J37" i="65"/>
  <c r="J36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C47" i="64"/>
  <c r="J46" i="64"/>
  <c r="J45" i="64"/>
  <c r="J44" i="64"/>
  <c r="J43" i="64"/>
  <c r="J42" i="64"/>
  <c r="J41" i="64"/>
  <c r="J40" i="64"/>
  <c r="J39" i="64"/>
  <c r="J38" i="64"/>
  <c r="J37" i="64"/>
  <c r="J36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3" i="64"/>
  <c r="J12" i="64"/>
  <c r="J11" i="64"/>
  <c r="J10" i="64"/>
  <c r="J9" i="64"/>
  <c r="J8" i="64"/>
  <c r="J7" i="64"/>
  <c r="J6" i="64"/>
  <c r="C47" i="63"/>
  <c r="J46" i="63"/>
  <c r="J45" i="63"/>
  <c r="J44" i="63"/>
  <c r="J43" i="63"/>
  <c r="J42" i="63"/>
  <c r="J41" i="63"/>
  <c r="J40" i="63"/>
  <c r="J39" i="63"/>
  <c r="J38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J6" i="63"/>
  <c r="C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J6" i="62"/>
  <c r="C47" i="61"/>
  <c r="J46" i="61"/>
  <c r="J45" i="61"/>
  <c r="J44" i="61"/>
  <c r="J43" i="61"/>
  <c r="J42" i="61"/>
  <c r="J41" i="61"/>
  <c r="J40" i="61"/>
  <c r="J39" i="61"/>
  <c r="J38" i="61"/>
  <c r="J37" i="61"/>
  <c r="J36" i="61"/>
  <c r="J35" i="61"/>
  <c r="J34" i="61"/>
  <c r="J33" i="61"/>
  <c r="J32" i="61"/>
  <c r="J31" i="61"/>
  <c r="J30" i="61"/>
  <c r="J29" i="61"/>
  <c r="J28" i="61"/>
  <c r="J27" i="61"/>
  <c r="J26" i="61"/>
  <c r="J25" i="61"/>
  <c r="J24" i="61"/>
  <c r="J23" i="61"/>
  <c r="J22" i="61"/>
  <c r="J21" i="61"/>
  <c r="J20" i="61"/>
  <c r="J19" i="61"/>
  <c r="J18" i="61"/>
  <c r="J17" i="61"/>
  <c r="J16" i="61"/>
  <c r="J15" i="61"/>
  <c r="J14" i="61"/>
  <c r="J13" i="61"/>
  <c r="J12" i="61"/>
  <c r="J11" i="61"/>
  <c r="J10" i="61"/>
  <c r="J9" i="61"/>
  <c r="J8" i="61"/>
  <c r="J7" i="61"/>
  <c r="J6" i="61"/>
  <c r="C47" i="60"/>
  <c r="J46" i="60"/>
  <c r="J45" i="60"/>
  <c r="J44" i="60"/>
  <c r="J43" i="60"/>
  <c r="J42" i="60"/>
  <c r="J41" i="60"/>
  <c r="J40" i="60"/>
  <c r="J39" i="60"/>
  <c r="J38" i="60"/>
  <c r="J37" i="60"/>
  <c r="J36" i="60"/>
  <c r="J35" i="60"/>
  <c r="J34" i="60"/>
  <c r="J33" i="60"/>
  <c r="J32" i="60"/>
  <c r="J31" i="60"/>
  <c r="J30" i="60"/>
  <c r="J29" i="60"/>
  <c r="J28" i="60"/>
  <c r="J27" i="60"/>
  <c r="J26" i="60"/>
  <c r="J25" i="60"/>
  <c r="J24" i="60"/>
  <c r="J23" i="60"/>
  <c r="J22" i="60"/>
  <c r="J21" i="60"/>
  <c r="J20" i="60"/>
  <c r="J19" i="60"/>
  <c r="J18" i="60"/>
  <c r="J17" i="60"/>
  <c r="J16" i="60"/>
  <c r="J15" i="60"/>
  <c r="J14" i="60"/>
  <c r="J13" i="60"/>
  <c r="J12" i="60"/>
  <c r="J11" i="60"/>
  <c r="J10" i="60"/>
  <c r="J9" i="60"/>
  <c r="J8" i="60"/>
  <c r="J7" i="60"/>
  <c r="J6" i="60"/>
  <c r="C47" i="59"/>
  <c r="J46" i="59"/>
  <c r="J45" i="59"/>
  <c r="J44" i="59"/>
  <c r="J43" i="59"/>
  <c r="J42" i="59"/>
  <c r="J41" i="59"/>
  <c r="J40" i="59"/>
  <c r="J39" i="59"/>
  <c r="J38" i="59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J8" i="59"/>
  <c r="J7" i="59"/>
  <c r="J6" i="59"/>
  <c r="C47" i="58"/>
  <c r="J46" i="58"/>
  <c r="J45" i="58"/>
  <c r="J44" i="58"/>
  <c r="J43" i="58"/>
  <c r="J42" i="58"/>
  <c r="J41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4" i="58"/>
  <c r="J13" i="58"/>
  <c r="J12" i="58"/>
  <c r="J11" i="58"/>
  <c r="J10" i="58"/>
  <c r="J9" i="58"/>
  <c r="J8" i="58"/>
  <c r="J7" i="58"/>
  <c r="J6" i="58"/>
  <c r="C47" i="57"/>
  <c r="J46" i="57"/>
  <c r="J45" i="57"/>
  <c r="J44" i="57"/>
  <c r="J43" i="57"/>
  <c r="J42" i="57"/>
  <c r="J41" i="57"/>
  <c r="J40" i="57"/>
  <c r="J39" i="57"/>
  <c r="J38" i="57"/>
  <c r="J37" i="57"/>
  <c r="J36" i="57"/>
  <c r="J35" i="57"/>
  <c r="J34" i="57"/>
  <c r="J33" i="57"/>
  <c r="J32" i="57"/>
  <c r="J31" i="57"/>
  <c r="J30" i="57"/>
  <c r="J29" i="57"/>
  <c r="J28" i="57"/>
  <c r="J27" i="57"/>
  <c r="J26" i="57"/>
  <c r="J25" i="57"/>
  <c r="J24" i="57"/>
  <c r="J23" i="57"/>
  <c r="J22" i="57"/>
  <c r="J21" i="57"/>
  <c r="J20" i="57"/>
  <c r="J19" i="57"/>
  <c r="J18" i="57"/>
  <c r="J17" i="57"/>
  <c r="J16" i="57"/>
  <c r="J15" i="57"/>
  <c r="J14" i="57"/>
  <c r="J13" i="57"/>
  <c r="J12" i="57"/>
  <c r="J11" i="57"/>
  <c r="J10" i="57"/>
  <c r="J9" i="57"/>
  <c r="J8" i="57"/>
  <c r="J7" i="57"/>
  <c r="J6" i="57"/>
  <c r="C47" i="56"/>
  <c r="J46" i="56"/>
  <c r="J45" i="56"/>
  <c r="J44" i="56"/>
  <c r="J43" i="56"/>
  <c r="J42" i="56"/>
  <c r="J41" i="56"/>
  <c r="J40" i="56"/>
  <c r="J39" i="56"/>
  <c r="J38" i="56"/>
  <c r="J37" i="56"/>
  <c r="J36" i="56"/>
  <c r="J35" i="56"/>
  <c r="J34" i="56"/>
  <c r="J33" i="56"/>
  <c r="J32" i="56"/>
  <c r="J31" i="56"/>
  <c r="J30" i="56"/>
  <c r="J29" i="56"/>
  <c r="J28" i="56"/>
  <c r="J27" i="56"/>
  <c r="J26" i="56"/>
  <c r="J25" i="56"/>
  <c r="J24" i="56"/>
  <c r="J23" i="56"/>
  <c r="J22" i="56"/>
  <c r="J21" i="56"/>
  <c r="J20" i="56"/>
  <c r="J19" i="56"/>
  <c r="J18" i="56"/>
  <c r="J17" i="56"/>
  <c r="J16" i="56"/>
  <c r="J15" i="56"/>
  <c r="J14" i="56"/>
  <c r="J13" i="56"/>
  <c r="J12" i="56"/>
  <c r="J11" i="56"/>
  <c r="J10" i="56"/>
  <c r="J9" i="56"/>
  <c r="J8" i="56"/>
  <c r="J7" i="56"/>
  <c r="J6" i="56"/>
  <c r="C47" i="55"/>
  <c r="J46" i="55"/>
  <c r="J45" i="55"/>
  <c r="J44" i="55"/>
  <c r="J43" i="55"/>
  <c r="J42" i="55"/>
  <c r="J41" i="55"/>
  <c r="J40" i="55"/>
  <c r="J39" i="55"/>
  <c r="J38" i="55"/>
  <c r="J37" i="55"/>
  <c r="J36" i="55"/>
  <c r="J35" i="55"/>
  <c r="J34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J6" i="55"/>
  <c r="C47" i="54"/>
  <c r="J46" i="54"/>
  <c r="J45" i="54"/>
  <c r="J44" i="54"/>
  <c r="J43" i="54"/>
  <c r="J42" i="54"/>
  <c r="J41" i="54"/>
  <c r="J40" i="54"/>
  <c r="J39" i="54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C47" i="53"/>
  <c r="J46" i="53"/>
  <c r="J45" i="53"/>
  <c r="J44" i="53"/>
  <c r="J43" i="53"/>
  <c r="J42" i="53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C47" i="52"/>
  <c r="J46" i="52"/>
  <c r="J45" i="52"/>
  <c r="J44" i="52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C47" i="51"/>
  <c r="C47" i="50"/>
  <c r="J46" i="50"/>
  <c r="J45" i="50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C47" i="49"/>
  <c r="J46" i="49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C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C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C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C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C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C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C47" i="40"/>
  <c r="C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C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C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C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C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B14" i="1" s="1"/>
  <c r="C14" i="1" s="1"/>
  <c r="D14" i="1" s="1"/>
  <c r="E14" i="1" s="1"/>
  <c r="F14" i="1" s="1"/>
  <c r="G14" i="1" s="1"/>
  <c r="H14" i="1" s="1"/>
  <c r="B18" i="1" s="1"/>
  <c r="C18" i="1" s="1"/>
  <c r="D18" i="1" s="1"/>
  <c r="E18" i="1" s="1"/>
  <c r="F18" i="1" s="1"/>
  <c r="G18" i="1" s="1"/>
  <c r="H18" i="1" s="1"/>
  <c r="B22" i="1" s="1"/>
  <c r="C22" i="1" s="1"/>
  <c r="D22" i="1" s="1"/>
  <c r="E22" i="1" s="1"/>
  <c r="F22" i="1" s="1"/>
  <c r="G22" i="1" s="1"/>
  <c r="H22" i="1" s="1"/>
  <c r="B26" i="1" s="1"/>
  <c r="C26" i="1" s="1"/>
  <c r="D26" i="1" s="1"/>
  <c r="E26" i="1" s="1"/>
  <c r="F26" i="1" s="1"/>
  <c r="H26" i="1" s="1"/>
  <c r="B30" i="1" s="1"/>
  <c r="C30" i="1" l="1"/>
  <c r="C15" i="1"/>
  <c r="C16" i="1"/>
  <c r="D30" i="1" l="1"/>
  <c r="E30" i="1" s="1"/>
  <c r="F30" i="1" s="1"/>
  <c r="G30" i="1" s="1"/>
  <c r="H30" i="1" s="1"/>
  <c r="C32" i="1"/>
  <c r="C31" i="1"/>
  <c r="D16" i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D31" i="1" l="1"/>
  <c r="D32" i="1"/>
  <c r="E31" i="1" l="1"/>
  <c r="E32" i="1"/>
  <c r="F31" i="1" l="1"/>
  <c r="F32" i="1"/>
  <c r="G31" i="1" l="1"/>
  <c r="G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G26" authorId="0" shapeId="0" xr:uid="{C736812F-D964-4EFF-85D0-D7DCD5577434}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ALTERAR CORES PRÓXIMO MÊS</t>
        </r>
      </text>
    </comment>
  </commentList>
</comments>
</file>

<file path=xl/sharedStrings.xml><?xml version="1.0" encoding="utf-8"?>
<sst xmlns="http://schemas.openxmlformats.org/spreadsheetml/2006/main" count="739" uniqueCount="62">
  <si>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</si>
  <si>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</si>
  <si>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</si>
  <si>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</si>
  <si>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</si>
  <si>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</si>
  <si>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</si>
  <si>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</si>
  <si>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</si>
  <si>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</si>
  <si>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</si>
  <si>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</si>
  <si>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</si>
  <si>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</si>
  <si>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</si>
  <si>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</si>
  <si>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</si>
  <si>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</si>
  <si>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</si>
  <si>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</si>
  <si>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</si>
  <si>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</si>
  <si>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</si>
  <si>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PAGAMENTO</t>
  </si>
  <si>
    <t>TELEFONE</t>
  </si>
  <si>
    <t>CONFIRMAÇÃO</t>
  </si>
  <si>
    <t>COMPARECEU?</t>
  </si>
  <si>
    <t>FILA DE ESPERA</t>
  </si>
  <si>
    <t>US DE MAMAS E AXILAS</t>
  </si>
  <si>
    <t>UNIMED</t>
  </si>
  <si>
    <t>CORE BIOPSY</t>
  </si>
  <si>
    <t>SUS</t>
  </si>
  <si>
    <t>PARTICULAR</t>
  </si>
  <si>
    <t>AMOR SAÚDE</t>
  </si>
  <si>
    <t>FUSEX</t>
  </si>
  <si>
    <t>PAX</t>
  </si>
  <si>
    <t>Dra. Ilca</t>
  </si>
  <si>
    <t>US TRANSVAGINAL</t>
  </si>
  <si>
    <t>US ABD TOTAL/SUPERIOR</t>
  </si>
  <si>
    <t>US BOLSA ESCROTAL</t>
  </si>
  <si>
    <t>US PARTES MOLES</t>
  </si>
  <si>
    <t>US TIREÓIDE</t>
  </si>
  <si>
    <t>US TRANSVAGINAL NUCAL</t>
  </si>
  <si>
    <t>US VIAS URINÁRIAS/ RENAIS</t>
  </si>
  <si>
    <t>US MORFOLÓGICO</t>
  </si>
  <si>
    <t>VALOR PARTICULAR</t>
  </si>
  <si>
    <t>VALOR CONVÊNIO</t>
  </si>
  <si>
    <t>US CERVICAL</t>
  </si>
  <si>
    <t>US PÉLVICO</t>
  </si>
  <si>
    <t>US ABD INFERIOR</t>
  </si>
  <si>
    <t>US OBSTÉTRICO</t>
  </si>
  <si>
    <t>US PRÓSTATA</t>
  </si>
  <si>
    <t>US FONTANELA</t>
  </si>
  <si>
    <t>US INGUINAL (CADA LADO)</t>
  </si>
  <si>
    <t>US TÓRAX</t>
  </si>
  <si>
    <t>PAAF DE MAMAS</t>
  </si>
  <si>
    <t>US DE MAMAS</t>
  </si>
  <si>
    <t>TOPSAÚDE</t>
  </si>
  <si>
    <t>US DE AXILAS</t>
  </si>
  <si>
    <t>CONVÊNIOS</t>
  </si>
  <si>
    <t>CORTESIA</t>
  </si>
  <si>
    <t>EXAMES DRA. JOIZEANNE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</si>
</sst>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[&gt;11111111111]&quot;(&quot;00&quot;)&quot;00000&quot;-&quot;0000;&quot;(&quot;00&quot;)&quot;0000&quot;-&quot;000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theme="4" tint="0.7999816888943144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9" fillId="2" borderId="0" xfId="0" applyFont="1" applyFill="1"/>
    <xf numFmtId="0" fontId="10" fillId="2" borderId="0" xfId="0" applyFont="1" applyFill="1"/>
    <xf numFmtId="14" fontId="10" fillId="2" borderId="0" xfId="0" applyNumberFormat="1" applyFont="1" applyFill="1"/>
    <xf numFmtId="0" fontId="11" fillId="0" borderId="0" xfId="0" applyFont="1"/>
    <xf numFmtId="0" fontId="12" fillId="0" borderId="0" xfId="0" applyFont="1"/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0" fontId="0" fillId="0" borderId="4" xfId="0" applyNumberFormat="1" applyBorder="1" applyAlignment="1">
      <alignment vertic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  <xf numFmtId="0" fontId="2" fillId="0" borderId="0" xfId="0" applyFont="1"/>
    <xf numFmtId="165" fontId="0" fillId="0" borderId="0" xfId="0" applyNumberFormat="1" applyProtection="1"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165" fontId="16" fillId="0" borderId="0" xfId="0" applyNumberFormat="1" applyFont="1" applyProtection="1">
      <protection locked="0"/>
    </xf>
    <xf numFmtId="0" fontId="17" fillId="0" borderId="0" xfId="0" applyFont="1" applyProtection="1">
      <protection locked="0"/>
    </xf>
    <xf numFmtId="0" fontId="3" fillId="7" borderId="2" xfId="0" applyFont="1" applyFill="1" applyBorder="1"/>
    <xf numFmtId="0" fontId="1" fillId="7" borderId="5" xfId="0" applyFont="1" applyFill="1" applyBorder="1" applyAlignment="1">
      <alignment horizontal="center"/>
    </xf>
    <xf numFmtId="0" fontId="3" fillId="7" borderId="5" xfId="0" applyFont="1" applyFill="1" applyBorder="1"/>
    <xf numFmtId="0" fontId="1" fillId="7" borderId="6" xfId="0" applyFont="1" applyFill="1" applyBorder="1" applyAlignment="1">
      <alignment horizontal="center"/>
    </xf>
    <xf numFmtId="0" fontId="3" fillId="7" borderId="6" xfId="0" applyFont="1" applyFill="1" applyBorder="1"/>
    <xf numFmtId="0" fontId="18" fillId="3" borderId="1" xfId="0" applyFont="1" applyFill="1" applyBorder="1"/>
    <xf numFmtId="0" fontId="6" fillId="0" borderId="0" xfId="0" applyFont="1" applyAlignment="1">
      <alignment horizontal="right"/>
    </xf>
    <xf numFmtId="0" fontId="21" fillId="7" borderId="2" xfId="2" applyFill="1" applyBorder="1"/>
  </cellXfs>
  <cellStyles count="3">
    <cellStyle name="Hiperlink" xfId="2" builtinId="8"/>
    <cellStyle name="Moeda" xfId="1" builtinId="4"/>
    <cellStyle name="Normal" xfId="0" builtinId="0"/>
  </cellStyles>
  <dxfs count="68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34" formatCode="_-&quot;R$&quot;\ * #,##0.00_-;\-&quot;R$&quot;\ * #,##0.00_-;_-&quot;R$&quot;\ * &quot;-&quot;??_-;_-@_-"/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10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10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10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10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10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D33FA6-AE86-44E5-8313-44AFD39A6FCE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438747-6421-4B8A-847A-E28ABD315C78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10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0AF460-B5E7-440E-B856-6DCD258BE406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0F504-D6AD-4F39-9581-BFB4EBAE38FE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10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10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1000000}" name="Tabela8J1438" displayName="Tabela8J1438" ref="C5:N47" totalsRowCount="1" headerRowDxfId="685" totalsRowDxfId="684">
  <autoFilter ref="C5:N46" xr:uid="{00000000-0009-0000-0100-000025000000}"/>
  <tableColumns count="12">
    <tableColumn id="1" xr3:uid="{00000000-0010-0000-0100-000001000000}" name="NOME" totalsRowFunction="count" dataDxfId="683" dataCellStyle="Normal"/>
    <tableColumn id="2" xr3:uid="{00000000-0010-0000-0100-000002000000}" name="IDADE" dataDxfId="682" dataCellStyle="Normal"/>
    <tableColumn id="3" xr3:uid="{00000000-0010-0000-0100-000003000000}" name="EXAME" dataDxfId="681" dataCellStyle="Normal"/>
    <tableColumn id="4" xr3:uid="{00000000-0010-0000-0100-000004000000}" name="CONVÊNIO" dataDxfId="680" dataCellStyle="Normal"/>
    <tableColumn id="10" xr3:uid="{00000000-0010-0000-0100-00000A000000}" name="GUIA CONVÊNIO" dataDxfId="679" dataCellStyle="Normal"/>
    <tableColumn id="9" xr3:uid="{00000000-0010-0000-0100-000009000000}" name="VALOR" dataCellStyle="Moeda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calculatedColumnFormula>
    </tableColumn>
    <tableColumn id="12" xr3:uid="{90066058-C331-4520-8B4C-517EB697E38F}" name="PAGAMENTO" dataDxfId="678" dataCellStyle="Normal"/>
    <tableColumn id="5" xr3:uid="{00000000-0010-0000-0100-000005000000}" name="MÉDICA" dataCellStyle="Normal">
      <calculatedColumnFormula>IF(Tabela8J1438[[#This Row],[EXAME]]&lt;&gt;"","Dra. Joizeanne","")</calculatedColumnFormula>
    </tableColumn>
    <tableColumn id="6" xr3:uid="{00000000-0010-0000-0100-000006000000}" name="TELEFONE" dataDxfId="677" dataCellStyle="Normal"/>
    <tableColumn id="7" xr3:uid="{00000000-0010-0000-0100-000007000000}" name="CONFIRMAÇÃO" dataDxfId="676" dataCellStyle="Normal"/>
    <tableColumn id="16" xr3:uid="{00000000-0010-0000-0100-000010000000}" name="COMPARECEU?" dataDxfId="675" dataCellStyle="Normal"/>
    <tableColumn id="8" xr3:uid="{00000000-0010-0000-0100-000008000000}" name="FILA DE ESPERA" dataDxfId="674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ela8J56789101112131415" displayName="Tabela8J56789101112131415" ref="C5:N47" totalsRowCount="1" headerRowDxfId="573" totalsRowDxfId="572">
  <autoFilter ref="C5:N46" xr:uid="{00000000-0009-0000-0100-00000E000000}"/>
  <tableColumns count="12">
    <tableColumn id="1" xr3:uid="{00000000-0010-0000-0600-000001000000}" name="NOME" totalsRowFunction="count" dataDxfId="571" dataCellStyle="Normal"/>
    <tableColumn id="2" xr3:uid="{00000000-0010-0000-0600-000002000000}" name="IDADE" dataDxfId="570" dataCellStyle="Normal"/>
    <tableColumn id="3" xr3:uid="{00000000-0010-0000-0600-000003000000}" name="EXAME" dataDxfId="569" dataCellStyle="Normal"/>
    <tableColumn id="4" xr3:uid="{00000000-0010-0000-0600-000004000000}" name="CONVÊNIO" dataDxfId="568" dataCellStyle="Normal"/>
    <tableColumn id="10" xr3:uid="{00000000-0010-0000-0600-00000A000000}" name="GUIA CONVÊNIO" dataDxfId="567" dataCellStyle="Normal"/>
    <tableColumn id="9" xr3:uid="{00000000-0010-0000-0600-000009000000}" name="VALOR" totalsRowDxfId="566" dataCellStyle="Moeda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calculatedColumnFormula>
    </tableColumn>
    <tableColumn id="12" xr3:uid="{7607E1E3-EEA9-4BB8-B06B-178D5F2BE0EA}" name="PAGAMENTO" dataDxfId="565" dataCellStyle="Normal"/>
    <tableColumn id="5" xr3:uid="{00000000-0010-0000-0600-000005000000}" name="MÉDICA" dataCellStyle="Normal">
      <calculatedColumnFormula>IF(Tabela8J56789101112131415[[#This Row],[EXAME]]&lt;&gt;"","Dra. Joizeanne","")</calculatedColumnFormula>
    </tableColumn>
    <tableColumn id="6" xr3:uid="{00000000-0010-0000-0600-000006000000}" name="TELEFONE" dataDxfId="564" dataCellStyle="Normal"/>
    <tableColumn id="7" xr3:uid="{00000000-0010-0000-0600-000007000000}" name="CONFIRMAÇÃO" dataDxfId="563" dataCellStyle="Normal"/>
    <tableColumn id="11" xr3:uid="{00000000-0010-0000-0600-00000B000000}" name="COMPARECEU?" dataDxfId="562" dataCellStyle="Normal"/>
    <tableColumn id="8" xr3:uid="{00000000-0010-0000-0600-000008000000}" name="FILA DE ESPERA" dataDxfId="561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ela8J56789101112131415161718" displayName="Tabela8J56789101112131415161718" ref="C5:N47" totalsRowCount="1" headerRowDxfId="560" totalsRowDxfId="559">
  <autoFilter ref="C5:N46" xr:uid="{00000000-0009-0000-0100-000011000000}"/>
  <tableColumns count="12">
    <tableColumn id="1" xr3:uid="{00000000-0010-0000-0C00-000001000000}" name="NOME" totalsRowFunction="count" dataDxfId="558" dataCellStyle="Normal"/>
    <tableColumn id="2" xr3:uid="{00000000-0010-0000-0C00-000002000000}" name="IDADE" dataDxfId="557" dataCellStyle="Normal"/>
    <tableColumn id="3" xr3:uid="{00000000-0010-0000-0C00-000003000000}" name="EXAME" dataDxfId="556" dataCellStyle="Normal"/>
    <tableColumn id="4" xr3:uid="{00000000-0010-0000-0C00-000004000000}" name="CONVÊNIO" dataDxfId="555" dataCellStyle="Normal"/>
    <tableColumn id="10" xr3:uid="{00000000-0010-0000-0C00-00000A000000}" name="GUIA CONVÊNIO" dataDxfId="554" dataCellStyle="Normal"/>
    <tableColumn id="9" xr3:uid="{00000000-0010-0000-0C00-000009000000}" name="VALOR" totalsRowDxfId="553" dataCellStyle="Moeda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calculatedColumnFormula>
    </tableColumn>
    <tableColumn id="12" xr3:uid="{BFDAEA40-18DD-497C-895B-0FE8DFA34118}" name="PAGAMENTO" dataDxfId="552" dataCellStyle="Normal"/>
    <tableColumn id="5" xr3:uid="{00000000-0010-0000-0C00-000005000000}" name="MÉDICA" dataCellStyle="Normal">
      <calculatedColumnFormula>IF(Tabela8J56789101112131415161718[[#This Row],[EXAME]]&lt;&gt;"","Dra. Joizeanne","")</calculatedColumnFormula>
    </tableColumn>
    <tableColumn id="6" xr3:uid="{00000000-0010-0000-0C00-000006000000}" name="TELEFONE" dataDxfId="551" dataCellStyle="Normal"/>
    <tableColumn id="7" xr3:uid="{00000000-0010-0000-0C00-000007000000}" name="CONFIRMAÇÃO" dataDxfId="550" dataCellStyle="Normal"/>
    <tableColumn id="11" xr3:uid="{00000000-0010-0000-0C00-00000B000000}" name="COMPARECEU?" dataDxfId="549" dataCellStyle="Normal"/>
    <tableColumn id="8" xr3:uid="{00000000-0010-0000-0C00-000008000000}" name="FILA DE ESPERA" dataDxfId="548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ela8J567891011121314151617181920" displayName="Tabela8J567891011121314151617181920" ref="C5:N47" totalsRowCount="1" headerRowDxfId="547" totalsRowDxfId="546">
  <autoFilter ref="C5:N46" xr:uid="{00000000-0009-0000-0100-000013000000}"/>
  <tableColumns count="12">
    <tableColumn id="1" xr3:uid="{00000000-0010-0000-0D00-000001000000}" name="NOME" totalsRowFunction="count" dataDxfId="545" dataCellStyle="Normal"/>
    <tableColumn id="2" xr3:uid="{00000000-0010-0000-0D00-000002000000}" name="IDADE" dataDxfId="544" dataCellStyle="Normal"/>
    <tableColumn id="3" xr3:uid="{00000000-0010-0000-0D00-000003000000}" name="EXAME" dataDxfId="543" dataCellStyle="Normal"/>
    <tableColumn id="4" xr3:uid="{00000000-0010-0000-0D00-000004000000}" name="CONVÊNIO" dataDxfId="542" dataCellStyle="Normal"/>
    <tableColumn id="10" xr3:uid="{00000000-0010-0000-0D00-00000A000000}" name="GUIA CONVÊNIO" dataDxfId="541" dataCellStyle="Normal"/>
    <tableColumn id="9" xr3:uid="{00000000-0010-0000-0D00-000009000000}" name="VALOR" totalsRowDxfId="540" dataCellStyle="Moeda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calculatedColumnFormula>
    </tableColumn>
    <tableColumn id="12" xr3:uid="{95EF700A-D439-427F-94C9-D5AE40CDE5CB}" name="PAGAMENTO" dataDxfId="539" dataCellStyle="Normal"/>
    <tableColumn id="5" xr3:uid="{00000000-0010-0000-0D00-000005000000}" name="MÉDICA" dataCellStyle="Normal">
      <calculatedColumnFormula>IF(Tabela8J567891011121314151617181920[[#This Row],[EXAME]]&lt;&gt;"","Dra. Joizeanne","")</calculatedColumnFormula>
    </tableColumn>
    <tableColumn id="6" xr3:uid="{00000000-0010-0000-0D00-000006000000}" name="TELEFONE" dataDxfId="538" dataCellStyle="Normal"/>
    <tableColumn id="7" xr3:uid="{00000000-0010-0000-0D00-000007000000}" name="CONFIRMAÇÃO" dataDxfId="537" dataCellStyle="Normal"/>
    <tableColumn id="11" xr3:uid="{00000000-0010-0000-0D00-00000B000000}" name="COMPARECEU?" dataDxfId="536" dataCellStyle="Normal"/>
    <tableColumn id="8" xr3:uid="{00000000-0010-0000-0D00-000008000000}" name="FILA DE ESPERA" dataDxfId="535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Tabela8J5678910" displayName="Tabela8J5678910" ref="C5:N47" totalsRowCount="1" headerRowDxfId="534" dataDxfId="533" totalsRowDxfId="532">
  <autoFilter ref="C5:N46" xr:uid="{00000000-0009-0000-0100-000009000000}"/>
  <tableColumns count="12">
    <tableColumn id="1" xr3:uid="{00000000-0010-0000-0F00-000001000000}" name="NOME" totalsRowFunction="count" dataDxfId="531" dataCellStyle="Normal"/>
    <tableColumn id="2" xr3:uid="{00000000-0010-0000-0F00-000002000000}" name="IDADE" dataDxfId="530" dataCellStyle="Normal"/>
    <tableColumn id="3" xr3:uid="{00000000-0010-0000-0F00-000003000000}" name="EXAME" dataDxfId="529" dataCellStyle="Normal"/>
    <tableColumn id="4" xr3:uid="{00000000-0010-0000-0F00-000004000000}" name="CONVÊNIO" dataDxfId="528" dataCellStyle="Normal"/>
    <tableColumn id="10" xr3:uid="{00000000-0010-0000-0F00-00000A000000}" name="GUIA CONVÊNIO" dataDxfId="527" dataCellStyle="Normal"/>
    <tableColumn id="9" xr3:uid="{00000000-0010-0000-0F00-000009000000}" name="VALOR" totalsRowDxfId="526" dataCellStyle="Moeda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calculatedColumnFormula>
    </tableColumn>
    <tableColumn id="12" xr3:uid="{82FFBA37-8AED-448A-9A99-6E2F52547587}" name="PAGAMENTO" dataDxfId="525" dataCellStyle="Normal"/>
    <tableColumn id="5" xr3:uid="{00000000-0010-0000-0F00-000005000000}" name="MÉDICA" dataCellStyle="Normal"/>
    <tableColumn id="6" xr3:uid="{00000000-0010-0000-0F00-000006000000}" name="TELEFONE" dataDxfId="524" dataCellStyle="Normal"/>
    <tableColumn id="7" xr3:uid="{00000000-0010-0000-0F00-000007000000}" name="CONFIRMAÇÃO" dataDxfId="523" dataCellStyle="Normal"/>
    <tableColumn id="11" xr3:uid="{00000000-0010-0000-0F00-00000B000000}" name="COMPARECEU?" dataDxfId="522" dataCellStyle="Normal"/>
    <tableColumn id="8" xr3:uid="{00000000-0010-0000-0F00-000008000000}" name="FILA DE ESPERA" dataDxfId="521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Tabela8J56" displayName="Tabela8J56" ref="C5:N47" totalsRowCount="1" headerRowDxfId="520" totalsRowDxfId="519">
  <autoFilter ref="C5:N46" xr:uid="{00000000-0009-0000-0100-000005000000}"/>
  <tableColumns count="12">
    <tableColumn id="1" xr3:uid="{00000000-0010-0000-0B00-000001000000}" name="NOME" totalsRowFunction="count" dataDxfId="518" dataCellStyle="Normal"/>
    <tableColumn id="2" xr3:uid="{00000000-0010-0000-0B00-000002000000}" name="IDADE" dataDxfId="517" dataCellStyle="Normal"/>
    <tableColumn id="3" xr3:uid="{00000000-0010-0000-0B00-000003000000}" name="EXAME" dataDxfId="516" dataCellStyle="Normal"/>
    <tableColumn id="4" xr3:uid="{00000000-0010-0000-0B00-000004000000}" name="CONVÊNIO" dataDxfId="515" dataCellStyle="Normal"/>
    <tableColumn id="10" xr3:uid="{00000000-0010-0000-0B00-00000A000000}" name="GUIA CONVÊNIO" dataDxfId="514" dataCellStyle="Normal"/>
    <tableColumn id="9" xr3:uid="{00000000-0010-0000-0B00-000009000000}" name="VALOR" totalsRowDxfId="513" dataCellStyle="Moeda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calculatedColumnFormula>
    </tableColumn>
    <tableColumn id="12" xr3:uid="{3B0A2F35-7DBF-4C8A-8AAD-A1795F019D95}" name="PAGAMENTO" dataDxfId="512" dataCellStyle="Normal"/>
    <tableColumn id="5" xr3:uid="{00000000-0010-0000-0B00-000005000000}" name="MÉDICA" dataCellStyle="Normal">
      <calculatedColumnFormula>IF(Tabela8J56[[#This Row],[EXAME]]&lt;&gt;"","Dra. Joizeanne","")</calculatedColumnFormula>
    </tableColumn>
    <tableColumn id="6" xr3:uid="{00000000-0010-0000-0B00-000006000000}" name="TELEFONE" dataDxfId="511" dataCellStyle="Normal"/>
    <tableColumn id="7" xr3:uid="{00000000-0010-0000-0B00-000007000000}" name="CONFIRMAÇÃO" dataDxfId="510" dataCellStyle="Normal"/>
    <tableColumn id="11" xr3:uid="{00000000-0010-0000-0B00-00000B000000}" name="COMPARECEU?" dataDxfId="509" dataCellStyle="Normal"/>
    <tableColumn id="8" xr3:uid="{00000000-0010-0000-0B00-000008000000}" name="FILA DE ESPERA" dataDxfId="508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ela8J567891011121314151617181936" displayName="Tabela8J567891011121314151617181936" ref="C5:N47" totalsRowCount="1" headerRowDxfId="507" totalsRowDxfId="506">
  <autoFilter ref="C5:N46" xr:uid="{00000000-0009-0000-0100-000023000000}"/>
  <tableColumns count="12">
    <tableColumn id="1" xr3:uid="{00000000-0010-0000-0E00-000001000000}" name="NOME" totalsRowFunction="count" dataDxfId="505" dataCellStyle="Normal"/>
    <tableColumn id="2" xr3:uid="{00000000-0010-0000-0E00-000002000000}" name="IDADE" dataDxfId="504" dataCellStyle="Normal"/>
    <tableColumn id="3" xr3:uid="{00000000-0010-0000-0E00-000003000000}" name="EXAME" dataDxfId="503" dataCellStyle="Normal"/>
    <tableColumn id="4" xr3:uid="{00000000-0010-0000-0E00-000004000000}" name="CONVÊNIO" dataDxfId="502" dataCellStyle="Normal"/>
    <tableColumn id="10" xr3:uid="{00000000-0010-0000-0E00-00000A000000}" name="GUIA CONVÊNIO" dataDxfId="501" dataCellStyle="Normal"/>
    <tableColumn id="9" xr3:uid="{00000000-0010-0000-0E00-000009000000}" name="VALOR" totalsRowDxfId="500" dataCellStyle="Moeda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calculatedColumnFormula>
    </tableColumn>
    <tableColumn id="12" xr3:uid="{D2C7E5C7-407F-451B-9DD7-8F7AE6B4FBB2}" name="PAGAMENTO" dataDxfId="499" dataCellStyle="Normal"/>
    <tableColumn id="5" xr3:uid="{00000000-0010-0000-0E00-000005000000}" name="MÉDICA" dataCellStyle="Normal"/>
    <tableColumn id="6" xr3:uid="{00000000-0010-0000-0E00-000006000000}" name="TELEFONE" dataDxfId="498" dataCellStyle="Normal"/>
    <tableColumn id="7" xr3:uid="{00000000-0010-0000-0E00-000007000000}" name="CONFIRMAÇÃO" dataDxfId="497" dataCellStyle="Normal"/>
    <tableColumn id="11" xr3:uid="{00000000-0010-0000-0E00-00000B000000}" name="COMPARECEU?" dataDxfId="496" dataCellStyle="Normal"/>
    <tableColumn id="8" xr3:uid="{00000000-0010-0000-0E00-000008000000}" name="FILA DE ESPERA" dataDxfId="495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1000000}" name="Tabela8J56789" displayName="Tabela8J56789" ref="C5:N47" totalsRowCount="1" headerRowDxfId="494" totalsRowDxfId="493">
  <autoFilter ref="C5:N46" xr:uid="{00000000-0009-0000-0100-000008000000}"/>
  <tableColumns count="12">
    <tableColumn id="1" xr3:uid="{00000000-0010-0000-1100-000001000000}" name="NOME" totalsRowFunction="count" dataDxfId="492" dataCellStyle="Normal"/>
    <tableColumn id="2" xr3:uid="{00000000-0010-0000-1100-000002000000}" name="IDADE" dataDxfId="491" dataCellStyle="Normal"/>
    <tableColumn id="3" xr3:uid="{00000000-0010-0000-1100-000003000000}" name="EXAME" dataDxfId="490" dataCellStyle="Normal"/>
    <tableColumn id="4" xr3:uid="{00000000-0010-0000-1100-000004000000}" name="CONVÊNIO" dataDxfId="489" dataCellStyle="Normal"/>
    <tableColumn id="10" xr3:uid="{00000000-0010-0000-1100-00000A000000}" name="GUIA CONVÊNIO" dataDxfId="488" dataCellStyle="Normal"/>
    <tableColumn id="9" xr3:uid="{00000000-0010-0000-1100-000009000000}" name="VALOR" totalsRowDxfId="487" dataCellStyle="Moeda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calculatedColumnFormula>
    </tableColumn>
    <tableColumn id="12" xr3:uid="{58FAFF81-EDB0-449B-BD3C-412346AA53E1}" name="PAGAMENTO" dataDxfId="486" dataCellStyle="Normal"/>
    <tableColumn id="5" xr3:uid="{00000000-0010-0000-1100-000005000000}" name="MÉDICA" dataCellStyle="Normal">
      <calculatedColumnFormula>IF(Tabela8J56789[[#This Row],[EXAME]]&lt;&gt;"","Dra. Joizeanne","")</calculatedColumnFormula>
    </tableColumn>
    <tableColumn id="6" xr3:uid="{00000000-0010-0000-1100-000006000000}" name="TELEFONE" dataDxfId="485" dataCellStyle="Normal"/>
    <tableColumn id="7" xr3:uid="{00000000-0010-0000-1100-000007000000}" name="CONFIRMAÇÃO" dataDxfId="484" dataCellStyle="Normal"/>
    <tableColumn id="11" xr3:uid="{00000000-0010-0000-1100-00000B000000}" name="COMPARECEU?" dataDxfId="483" dataCellStyle="Normal"/>
    <tableColumn id="8" xr3:uid="{00000000-0010-0000-1100-000008000000}" name="FILA DE ESPERA" dataDxfId="482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2000000}" name="Tabela8J567891011" displayName="Tabela8J567891011" ref="C5:N47" totalsRowCount="1" headerRowDxfId="481" totalsRowDxfId="480">
  <autoFilter ref="C5:N46" xr:uid="{00000000-0009-0000-0100-00000A000000}"/>
  <tableColumns count="12">
    <tableColumn id="1" xr3:uid="{00000000-0010-0000-1200-000001000000}" name="NOME" totalsRowFunction="count" dataDxfId="479" dataCellStyle="Normal"/>
    <tableColumn id="2" xr3:uid="{00000000-0010-0000-1200-000002000000}" name="IDADE" dataDxfId="478" dataCellStyle="Normal"/>
    <tableColumn id="3" xr3:uid="{00000000-0010-0000-1200-000003000000}" name="EXAME" dataDxfId="477" dataCellStyle="Normal"/>
    <tableColumn id="4" xr3:uid="{00000000-0010-0000-1200-000004000000}" name="CONVÊNIO" dataDxfId="476" dataCellStyle="Normal"/>
    <tableColumn id="10" xr3:uid="{00000000-0010-0000-1200-00000A000000}" name="GUIA CONVÊNIO" dataDxfId="475" dataCellStyle="Normal"/>
    <tableColumn id="9" xr3:uid="{00000000-0010-0000-1200-000009000000}" name="VALOR" totalsRowDxfId="474" dataCellStyle="Moeda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calculatedColumnFormula>
    </tableColumn>
    <tableColumn id="12" xr3:uid="{F8A571C0-AC40-4A01-A42D-8F12EC461F2A}" name="PAGAMENTO" dataDxfId="473" dataCellStyle="Normal"/>
    <tableColumn id="5" xr3:uid="{00000000-0010-0000-1200-000005000000}" name="MÉDICA" dataCellStyle="Normal">
      <calculatedColumnFormula>IF(Tabela8J567891011[[#This Row],[EXAME]]&lt;&gt;"","Dra. Joizeanne","")</calculatedColumnFormula>
    </tableColumn>
    <tableColumn id="6" xr3:uid="{00000000-0010-0000-1200-000006000000}" name="TELEFONE" dataDxfId="472" dataCellStyle="Normal"/>
    <tableColumn id="7" xr3:uid="{00000000-0010-0000-1200-000007000000}" name="CONFIRMAÇÃO" dataDxfId="471" dataCellStyle="Normal"/>
    <tableColumn id="11" xr3:uid="{00000000-0010-0000-1200-00000B000000}" name="COMPARECEU?" dataDxfId="470" dataCellStyle="Normal"/>
    <tableColumn id="8" xr3:uid="{00000000-0010-0000-1200-000008000000}" name="FILA DE ESPERA" dataDxfId="469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4000000}" name="Tabela8J567891011122" displayName="Tabela8J567891011122" ref="C5:N47" totalsRowCount="1" headerRowDxfId="468" totalsRowDxfId="467">
  <autoFilter ref="C5:N46" xr:uid="{00000000-0009-0000-0100-000001000000}"/>
  <tableColumns count="12">
    <tableColumn id="1" xr3:uid="{00000000-0010-0000-1400-000001000000}" name="NOME" totalsRowFunction="count" dataDxfId="466" dataCellStyle="Normal"/>
    <tableColumn id="2" xr3:uid="{00000000-0010-0000-1400-000002000000}" name="IDADE" dataDxfId="465" dataCellStyle="Normal"/>
    <tableColumn id="3" xr3:uid="{00000000-0010-0000-1400-000003000000}" name="EXAME" dataDxfId="464" dataCellStyle="Normal"/>
    <tableColumn id="4" xr3:uid="{00000000-0010-0000-1400-000004000000}" name="CONVÊNIO" dataDxfId="463" dataCellStyle="Normal"/>
    <tableColumn id="10" xr3:uid="{00000000-0010-0000-1400-00000A000000}" name="GUIA CONVÊNIO" dataDxfId="462" dataCellStyle="Normal"/>
    <tableColumn id="9" xr3:uid="{00000000-0010-0000-1400-000009000000}" name="VALOR" totalsRowDxfId="461" dataCellStyle="Moeda">
      <calculatedColumnFormula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calculatedColumnFormula>
    </tableColumn>
    <tableColumn id="12" xr3:uid="{A5C6C9DA-2395-4E4D-8F23-DE5738663F60}" name="PAGAMENTO" dataDxfId="460" dataCellStyle="Normal"/>
    <tableColumn id="5" xr3:uid="{00000000-0010-0000-1400-000005000000}" name="MÉDICA" dataCellStyle="Normal">
      <calculatedColumnFormula>IF(Tabela8J567891011122[[#This Row],[EXAME]]&lt;&gt;"","Dra. Joizeanne","")</calculatedColumnFormula>
    </tableColumn>
    <tableColumn id="6" xr3:uid="{00000000-0010-0000-1400-000006000000}" name="TELEFONE" dataDxfId="459" dataCellStyle="Normal"/>
    <tableColumn id="7" xr3:uid="{00000000-0010-0000-1400-000007000000}" name="CONFIRMAÇÃO" dataDxfId="458" dataCellStyle="Normal"/>
    <tableColumn id="11" xr3:uid="{00000000-0010-0000-1400-00000B000000}" name="COMPARECEU?" dataDxfId="457" dataCellStyle="Normal"/>
    <tableColumn id="8" xr3:uid="{00000000-0010-0000-1400-000008000000}" name="FILA DE ESPERA" dataDxfId="456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0000000}" name="Tabela8J5678" displayName="Tabela8J5678" ref="C5:N47" totalsRowCount="1" headerRowDxfId="455" totalsRowDxfId="454">
  <autoFilter ref="C5:N46" xr:uid="{00000000-0009-0000-0100-000007000000}"/>
  <tableColumns count="12">
    <tableColumn id="1" xr3:uid="{00000000-0010-0000-1000-000001000000}" name="NOME" totalsRowFunction="count" dataDxfId="453" dataCellStyle="Normal"/>
    <tableColumn id="2" xr3:uid="{00000000-0010-0000-1000-000002000000}" name="IDADE" dataDxfId="452" dataCellStyle="Normal"/>
    <tableColumn id="3" xr3:uid="{00000000-0010-0000-1000-000003000000}" name="EXAME" dataDxfId="451" dataCellStyle="Normal"/>
    <tableColumn id="4" xr3:uid="{00000000-0010-0000-1000-000004000000}" name="CONVÊNIO" dataDxfId="450" dataCellStyle="Normal"/>
    <tableColumn id="10" xr3:uid="{00000000-0010-0000-1000-00000A000000}" name="GUIA CONVÊNIO" dataDxfId="449" dataCellStyle="Normal"/>
    <tableColumn id="9" xr3:uid="{00000000-0010-0000-1000-000009000000}" name="VALOR" totalsRowDxfId="448" dataCellStyle="Moeda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calculatedColumnFormula>
    </tableColumn>
    <tableColumn id="12" xr3:uid="{EE15F9C3-F222-4715-8721-F9BE4B1CB399}" name="PAGAMENTO" dataDxfId="447" dataCellStyle="Normal"/>
    <tableColumn id="5" xr3:uid="{00000000-0010-0000-1000-000005000000}" name="MÉDICA" dataCellStyle="Normal">
      <calculatedColumnFormula>IF(Tabela8J5678[[#This Row],[EXAME]]&lt;&gt;"","Dra. Joizeanne","")</calculatedColumnFormula>
    </tableColumn>
    <tableColumn id="6" xr3:uid="{00000000-0010-0000-1000-000006000000}" name="TELEFONE" dataDxfId="446" dataCellStyle="Normal"/>
    <tableColumn id="7" xr3:uid="{00000000-0010-0000-1000-000007000000}" name="CONFIRMAÇÃO" dataDxfId="445" dataCellStyle="Normal"/>
    <tableColumn id="11" xr3:uid="{00000000-0010-0000-1000-00000B000000}" name="COMPARECEU?" dataDxfId="444" dataCellStyle="Normal"/>
    <tableColumn id="8" xr3:uid="{00000000-0010-0000-1000-000008000000}" name="FILA DE ESPERA" dataDxfId="44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3000000}" name="Tabela8J1438394041" displayName="Tabela8J1438394041" ref="C5:N47" totalsRowCount="1" headerRowDxfId="673" totalsRowDxfId="672" dataCellStyle="Normal">
  <autoFilter ref="C5:N46" xr:uid="{00000000-0009-0000-0100-000028000000}"/>
  <tableColumns count="12">
    <tableColumn id="1" xr3:uid="{00000000-0010-0000-0300-000001000000}" name="NOME" totalsRowFunction="count" dataDxfId="671" dataCellStyle="Normal"/>
    <tableColumn id="2" xr3:uid="{00000000-0010-0000-0300-000002000000}" name="IDADE" dataDxfId="670" dataCellStyle="Normal"/>
    <tableColumn id="3" xr3:uid="{00000000-0010-0000-0300-000003000000}" name="EXAME" dataDxfId="669" dataCellStyle="Normal"/>
    <tableColumn id="4" xr3:uid="{00000000-0010-0000-0300-000004000000}" name="CONVÊNIO" dataDxfId="668" dataCellStyle="Normal"/>
    <tableColumn id="10" xr3:uid="{00000000-0010-0000-0300-00000A000000}" name="GUIA CONVÊNIO" dataDxfId="667" dataCellStyle="Normal"/>
    <tableColumn id="9" xr3:uid="{00000000-0010-0000-0300-000009000000}" name="VALOR" dataCellStyle="Moeda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calculatedColumnFormula>
    </tableColumn>
    <tableColumn id="11" xr3:uid="{A381DB22-2A73-4F9F-BA2B-72D7ED647854}" name="PAGAMENTO" dataDxfId="666" dataCellStyle="Normal"/>
    <tableColumn id="5" xr3:uid="{00000000-0010-0000-0300-000005000000}" name="MÉDICA" dataCellStyle="Normal">
      <calculatedColumnFormula>IF(Tabela8J1438394041[[#This Row],[EXAME]]&lt;&gt;"","Dra. Joizeanne","")</calculatedColumnFormula>
    </tableColumn>
    <tableColumn id="6" xr3:uid="{00000000-0010-0000-0300-000006000000}" name="TELEFONE" dataDxfId="665" dataCellStyle="Normal"/>
    <tableColumn id="7" xr3:uid="{00000000-0010-0000-0300-000007000000}" name="CONFIRMAÇÃO" dataDxfId="664" dataCellStyle="Normal"/>
    <tableColumn id="16" xr3:uid="{00000000-0010-0000-0300-000010000000}" name="COMPARECEU?" dataDxfId="663" dataCellStyle="Normal"/>
    <tableColumn id="8" xr3:uid="{00000000-0010-0000-0300-000008000000}" name="FILA DE ESPERA" dataDxfId="662" dataCellStyle="Normal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abela8J56789101112" displayName="Tabela8J56789101112" ref="C5:N47" totalsRowCount="1" headerRowDxfId="442" totalsRowDxfId="441">
  <autoFilter ref="C5:N46" xr:uid="{00000000-0009-0000-0100-00000B000000}"/>
  <tableColumns count="12">
    <tableColumn id="1" xr3:uid="{00000000-0010-0000-1300-000001000000}" name="NOME" totalsRowFunction="count" dataDxfId="440" dataCellStyle="Normal"/>
    <tableColumn id="2" xr3:uid="{00000000-0010-0000-1300-000002000000}" name="IDADE" dataDxfId="439" dataCellStyle="Normal"/>
    <tableColumn id="3" xr3:uid="{00000000-0010-0000-1300-000003000000}" name="EXAME" dataDxfId="438" dataCellStyle="Normal"/>
    <tableColumn id="4" xr3:uid="{00000000-0010-0000-1300-000004000000}" name="CONVÊNIO" dataDxfId="437" dataCellStyle="Normal"/>
    <tableColumn id="10" xr3:uid="{00000000-0010-0000-1300-00000A000000}" name="GUIA CONVÊNIO" dataDxfId="436" dataCellStyle="Normal"/>
    <tableColumn id="9" xr3:uid="{00000000-0010-0000-1300-000009000000}" name="VALOR" totalsRowDxfId="435" dataCellStyle="Moeda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calculatedColumnFormula>
    </tableColumn>
    <tableColumn id="12" xr3:uid="{C34F46A6-643E-4058-8E2A-271EAB6289D3}" name="PAGAMENTO" dataDxfId="434" dataCellStyle="Normal"/>
    <tableColumn id="5" xr3:uid="{00000000-0010-0000-1300-000005000000}" name="MÉDICA" dataCellStyle="Normal">
      <calculatedColumnFormula>IF(Tabela8J56789101112[[#This Row],[EXAME]]&lt;&gt;"","Dra. Joizeanne","")</calculatedColumnFormula>
    </tableColumn>
    <tableColumn id="6" xr3:uid="{00000000-0010-0000-1300-000006000000}" name="TELEFONE" dataDxfId="433" dataCellStyle="Normal"/>
    <tableColumn id="7" xr3:uid="{00000000-0010-0000-1300-000007000000}" name="CONFIRMAÇÃO" dataDxfId="432" dataCellStyle="Normal"/>
    <tableColumn id="11" xr3:uid="{00000000-0010-0000-1300-00000B000000}" name="COMPARECEU?" dataDxfId="431" dataCellStyle="Normal"/>
    <tableColumn id="8" xr3:uid="{00000000-0010-0000-1300-000008000000}" name="FILA DE ESPERA" dataDxfId="430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7978ABE-3E3F-4ACC-A614-7C1DA154B338}" name="Tabela8J5678910111244" displayName="Tabela8J5678910111244" ref="C5:N47" totalsRowCount="1" headerRowDxfId="429" totalsRowDxfId="428">
  <autoFilter ref="C5:N46" xr:uid="{00000000-0009-0000-0100-00000B000000}"/>
  <tableColumns count="12">
    <tableColumn id="1" xr3:uid="{3FB3FC7B-125B-40CD-BF22-5CA6410E878D}" name="NOME" totalsRowFunction="count" dataDxfId="427" dataCellStyle="Normal"/>
    <tableColumn id="2" xr3:uid="{4EF59236-EF88-4796-ACA5-A72C22EFAD20}" name="IDADE" dataDxfId="426" dataCellStyle="Normal"/>
    <tableColumn id="3" xr3:uid="{A8625987-2CFE-4D0E-95D8-D504796C02A6}" name="EXAME" dataDxfId="425" dataCellStyle="Normal"/>
    <tableColumn id="4" xr3:uid="{570922FD-22AB-43B9-9A3C-43AE944A7FA8}" name="CONVÊNIO" dataDxfId="424" dataCellStyle="Normal"/>
    <tableColumn id="10" xr3:uid="{C66E947F-33C5-4FA4-944A-39476EC0D849}" name="GUIA CONVÊNIO" dataDxfId="423" dataCellStyle="Normal"/>
    <tableColumn id="9" xr3:uid="{881F6129-AE3C-4592-92FD-A9EEC963A9B6}" name="VALOR" totalsRowDxfId="422" dataCellStyle="Moeda">
      <calculatedColumnFormula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calculatedColumnFormula>
    </tableColumn>
    <tableColumn id="12" xr3:uid="{AA79FB47-8E66-4B0F-B45C-DBA611BC52CE}" name="PAGAMENTO" dataDxfId="421" dataCellStyle="Normal"/>
    <tableColumn id="5" xr3:uid="{FEF07F66-1406-4397-ADF6-7F32E5174CFB}" name="MÉDICA" dataCellStyle="Normal">
      <calculatedColumnFormula>IF(Tabela8J5678910111244[[#This Row],[EXAME]]&lt;&gt;"","Dra. Joizeanne","")</calculatedColumnFormula>
    </tableColumn>
    <tableColumn id="6" xr3:uid="{C5C58A60-D5C6-4487-B589-64919D248D7E}" name="TELEFONE" dataDxfId="420" dataCellStyle="Normal"/>
    <tableColumn id="7" xr3:uid="{6027529A-BE73-4603-A283-49A524802559}" name="CONFIRMAÇÃO" dataDxfId="419" dataCellStyle="Normal"/>
    <tableColumn id="11" xr3:uid="{11E1E2DA-9C0C-4F2F-AA6E-072A4398DF17}" name="COMPARECEU?" dataDxfId="418" dataCellStyle="Normal"/>
    <tableColumn id="8" xr3:uid="{805A8446-D80E-45CB-9CCD-51904738339A}" name="FILA DE ESPERA" dataDxfId="417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5F9CC52-6A92-49FD-9F16-CD67862E0CEC}" name="Tabela8J5678910111221437" displayName="Tabela8J5678910111221437" ref="C5:N47" totalsRowCount="1" headerRowDxfId="416" totalsRowDxfId="415">
  <autoFilter ref="C5:N46" xr:uid="{00000000-0009-0000-0100-000001000000}"/>
  <tableColumns count="12">
    <tableColumn id="1" xr3:uid="{69D5AFC8-AD40-413B-B4DE-A494B0094DB8}" name="NOME" totalsRowFunction="count" dataDxfId="414" dataCellStyle="Normal"/>
    <tableColumn id="2" xr3:uid="{119D8963-C972-47AB-9B4B-2C8398087C11}" name="IDADE" dataDxfId="413" dataCellStyle="Normal"/>
    <tableColumn id="3" xr3:uid="{845783ED-B0AD-4592-BD29-59E918ADFC08}" name="EXAME" dataDxfId="412" dataCellStyle="Normal"/>
    <tableColumn id="4" xr3:uid="{D4BAA7F6-94CE-4027-A197-7A47A59836B4}" name="CONVÊNIO" dataDxfId="411" dataCellStyle="Normal"/>
    <tableColumn id="10" xr3:uid="{CB72CF39-ABD4-4723-B16D-C4013A05EC64}" name="GUIA CONVÊNIO" dataDxfId="410" dataCellStyle="Normal"/>
    <tableColumn id="9" xr3:uid="{DA93BF8F-76B4-43BB-A44A-90653AE07C6F}" name="VALOR" totalsRowDxfId="409" dataCellStyle="Moeda">
      <calculatedColumnFormula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calculatedColumnFormula>
    </tableColumn>
    <tableColumn id="12" xr3:uid="{F19F7B53-EF51-4310-AFB5-D1CF98B66702}" name="PAGAMENTO" dataDxfId="408" dataCellStyle="Normal"/>
    <tableColumn id="5" xr3:uid="{34EA4D0E-9395-4BD6-B409-036C1550D8D0}" name="MÉDICA" dataCellStyle="Normal">
      <calculatedColumnFormula>IF(Tabela8J5678910111221437[[#This Row],[EXAME]]&lt;&gt;"","Dra. Joizeanne","")</calculatedColumnFormula>
    </tableColumn>
    <tableColumn id="6" xr3:uid="{6106ACF7-5C90-43FB-AC56-3532A150ED6B}" name="TELEFONE" dataDxfId="407" dataCellStyle="Normal"/>
    <tableColumn id="7" xr3:uid="{88A2815A-E8F0-4DB1-BADC-D5B8CB5108D1}" name="CONFIRMAÇÃO" dataDxfId="406" dataCellStyle="Normal"/>
    <tableColumn id="11" xr3:uid="{0D68FF9A-619B-4BD0-9F72-2C9FF5C24948}" name="COMPARECEU?" dataDxfId="405" dataCellStyle="Normal"/>
    <tableColumn id="8" xr3:uid="{8703E91C-3E9B-4909-93AB-8A7348B04B55}" name="FILA DE ESPERA" dataDxfId="404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7000000}" name="Tabela8I4445" displayName="Tabela8I4445" ref="C5:N47" totalsRowCount="1" headerRowDxfId="378" totalsRowDxfId="377">
  <autoFilter ref="C5:N46" xr:uid="{00000000-0009-0000-0100-00002C000000}"/>
  <tableColumns count="12">
    <tableColumn id="1" xr3:uid="{00000000-0010-0000-1700-000001000000}" name="NOME" totalsRowFunction="count" dataDxfId="376" dataCellStyle="Normal"/>
    <tableColumn id="2" xr3:uid="{00000000-0010-0000-1700-000002000000}" name="IDADE" dataDxfId="375" dataCellStyle="Normal"/>
    <tableColumn id="3" xr3:uid="{00000000-0010-0000-1700-000003000000}" name="EXAME" dataDxfId="374" dataCellStyle="Normal"/>
    <tableColumn id="4" xr3:uid="{00000000-0010-0000-1700-000004000000}" name="CONVÊNIO" dataDxfId="373" dataCellStyle="Normal"/>
    <tableColumn id="10" xr3:uid="{00000000-0010-0000-1700-00000A000000}" name="GUIA CONVÊNIO" dataDxfId="372" dataCellStyle="Normal"/>
    <tableColumn id="9" xr3:uid="{00000000-0010-0000-1700-000009000000}" name="VALOR" totalsRowDxfId="371" dataCellStyle="Moeda">
      <calculatedColumnFormula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calculatedColumnFormula>
    </tableColumn>
    <tableColumn id="12" xr3:uid="{09E11ECA-F6ED-4FB2-84FE-95E2448DC86E}" name="PAGAMENTO" dataDxfId="370" dataCellStyle="Normal"/>
    <tableColumn id="5" xr3:uid="{00000000-0010-0000-1700-000005000000}" name="MÉDICA" dataCellStyle="Normal">
      <calculatedColumnFormula>IF(Tabela8I4445[[#This Row],[EXAME]]&lt;&gt;"","Dra. Ilca","")</calculatedColumnFormula>
    </tableColumn>
    <tableColumn id="6" xr3:uid="{00000000-0010-0000-1700-000006000000}" name="TELEFONE" dataDxfId="369" dataCellStyle="Normal"/>
    <tableColumn id="7" xr3:uid="{00000000-0010-0000-1700-000007000000}" name="CONFIRMAÇÃO" dataDxfId="368" dataCellStyle="Normal"/>
    <tableColumn id="11" xr3:uid="{00000000-0010-0000-1700-00000B000000}" name="COMPARECEU?" dataDxfId="367" dataCellStyle="Normal"/>
    <tableColumn id="8" xr3:uid="{00000000-0010-0000-1700-000008000000}" name="FILA DE ESPERA" dataDxfId="366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8000000}" name="Tabela8I444546" displayName="Tabela8I444546" ref="C5:N47" totalsRowCount="1" headerRowDxfId="403" totalsRowDxfId="402">
  <autoFilter ref="C5:N46" xr:uid="{00000000-0009-0000-0100-00002D000000}"/>
  <tableColumns count="12">
    <tableColumn id="1" xr3:uid="{00000000-0010-0000-1800-000001000000}" name="NOME" totalsRowFunction="count" dataDxfId="401" dataCellStyle="Normal"/>
    <tableColumn id="2" xr3:uid="{00000000-0010-0000-1800-000002000000}" name="IDADE" dataDxfId="400" dataCellStyle="Normal"/>
    <tableColumn id="3" xr3:uid="{00000000-0010-0000-1800-000003000000}" name="EXAME" dataDxfId="399" dataCellStyle="Normal"/>
    <tableColumn id="4" xr3:uid="{00000000-0010-0000-1800-000004000000}" name="CONVÊNIO" dataDxfId="398" dataCellStyle="Normal"/>
    <tableColumn id="10" xr3:uid="{00000000-0010-0000-1800-00000A000000}" name="GUIA CONVÊNIO" dataDxfId="397" dataCellStyle="Normal"/>
    <tableColumn id="9" xr3:uid="{00000000-0010-0000-1800-000009000000}" name="VALOR" totalsRowDxfId="396" dataCellStyle="Moeda">
      <calculatedColumnFormula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calculatedColumnFormula>
    </tableColumn>
    <tableColumn id="12" xr3:uid="{3C700C4B-463A-4728-BCE4-072EAE9707F0}" name="PAGAMENTO" dataDxfId="395" dataCellStyle="Normal"/>
    <tableColumn id="5" xr3:uid="{00000000-0010-0000-1800-000005000000}" name="MÉDICA" dataCellStyle="Normal">
      <calculatedColumnFormula>IF(Tabela8I444546[[#This Row],[EXAME]]&lt;&gt;"","Dra. Ilca","")</calculatedColumnFormula>
    </tableColumn>
    <tableColumn id="6" xr3:uid="{00000000-0010-0000-1800-000006000000}" name="TELEFONE" dataDxfId="394" dataCellStyle="Normal"/>
    <tableColumn id="7" xr3:uid="{00000000-0010-0000-1800-000007000000}" name="CONFIRMAÇÃO" dataDxfId="393" dataCellStyle="Normal"/>
    <tableColumn id="11" xr3:uid="{00000000-0010-0000-1800-00000B000000}" name="COMPARECEU?" dataDxfId="392" dataCellStyle="Normal"/>
    <tableColumn id="8" xr3:uid="{00000000-0010-0000-1800-000008000000}" name="FILA DE ESPERA" dataDxfId="391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A000000}" name="Tabela8I444546474849" displayName="Tabela8I444546474849" ref="C5:N47" totalsRowCount="1" headerRowDxfId="390" totalsRowDxfId="389">
  <autoFilter ref="C5:N46" xr:uid="{00000000-0009-0000-0100-000030000000}"/>
  <tableColumns count="12">
    <tableColumn id="1" xr3:uid="{00000000-0010-0000-1A00-000001000000}" name="NOME" totalsRowFunction="count" dataDxfId="388" dataCellStyle="Normal"/>
    <tableColumn id="2" xr3:uid="{00000000-0010-0000-1A00-000002000000}" name="IDADE" dataDxfId="387" dataCellStyle="Normal"/>
    <tableColumn id="3" xr3:uid="{00000000-0010-0000-1A00-000003000000}" name="EXAME" dataDxfId="386" dataCellStyle="Normal"/>
    <tableColumn id="4" xr3:uid="{00000000-0010-0000-1A00-000004000000}" name="CONVÊNIO" dataDxfId="385" dataCellStyle="Normal"/>
    <tableColumn id="10" xr3:uid="{00000000-0010-0000-1A00-00000A000000}" name="GUIA CONVÊNIO" dataDxfId="384" dataCellStyle="Normal"/>
    <tableColumn id="9" xr3:uid="{00000000-0010-0000-1A00-000009000000}" name="VALOR" dataCellStyle="Moeda">
      <calculatedColumnFormula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calculatedColumnFormula>
    </tableColumn>
    <tableColumn id="12" xr3:uid="{90352342-58C9-4C64-91FB-34EA7D6E6448}" name="PAGAMENTO" dataDxfId="383" dataCellStyle="Normal"/>
    <tableColumn id="5" xr3:uid="{00000000-0010-0000-1A00-000005000000}" name="MÉDICA" dataCellStyle="Normal">
      <calculatedColumnFormula>IF(Tabela8I444546474849[[#This Row],[EXAME]]&lt;&gt;"","Dra. Ilca","")</calculatedColumnFormula>
    </tableColumn>
    <tableColumn id="6" xr3:uid="{00000000-0010-0000-1A00-000006000000}" name="TELEFONE" dataDxfId="382" dataCellStyle="Normal"/>
    <tableColumn id="7" xr3:uid="{00000000-0010-0000-1A00-000007000000}" name="CONFIRMAÇÃO" dataDxfId="381" dataCellStyle="Normal"/>
    <tableColumn id="11" xr3:uid="{00000000-0010-0000-1A00-00000B000000}" name="COMPARECEU?" dataDxfId="380" dataCellStyle="Normal"/>
    <tableColumn id="8" xr3:uid="{00000000-0010-0000-1A00-000008000000}" name="FILA DE ESPERA" dataDxfId="379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6000000}" name="Tabela8I44454647" displayName="Tabela8I44454647" ref="C5:N47" totalsRowCount="1" headerRowDxfId="353" totalsRowDxfId="352">
  <autoFilter ref="C5:N46" xr:uid="{00000000-0009-0000-0100-00002E000000}"/>
  <tableColumns count="12">
    <tableColumn id="1" xr3:uid="{00000000-0010-0000-1600-000001000000}" name="NOME" totalsRowFunction="count" dataDxfId="351" dataCellStyle="Normal"/>
    <tableColumn id="2" xr3:uid="{00000000-0010-0000-1600-000002000000}" name="IDADE" dataDxfId="350" dataCellStyle="Normal"/>
    <tableColumn id="3" xr3:uid="{00000000-0010-0000-1600-000003000000}" name="EXAME" dataDxfId="349" dataCellStyle="Normal"/>
    <tableColumn id="4" xr3:uid="{00000000-0010-0000-1600-000004000000}" name="CONVÊNIO" dataDxfId="348" dataCellStyle="Normal"/>
    <tableColumn id="10" xr3:uid="{00000000-0010-0000-1600-00000A000000}" name="GUIA CONVÊNIO" dataDxfId="347" dataCellStyle="Normal"/>
    <tableColumn id="9" xr3:uid="{00000000-0010-0000-1600-000009000000}" name="VALOR" dataCellStyle="Moeda">
      <calculatedColumnFormula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calculatedColumnFormula>
    </tableColumn>
    <tableColumn id="12" xr3:uid="{E0BD9D5F-CBCC-4010-A961-700826840228}" name="PAGAMENTO" dataDxfId="346" dataCellStyle="Normal"/>
    <tableColumn id="5" xr3:uid="{00000000-0010-0000-1600-000005000000}" name="MÉDICA" dataCellStyle="Normal">
      <calculatedColumnFormula>IF(Tabela8I44454647[[#This Row],[EXAME]]&lt;&gt;"","Dra. Ilca","")</calculatedColumnFormula>
    </tableColumn>
    <tableColumn id="6" xr3:uid="{00000000-0010-0000-1600-000006000000}" name="TELEFONE" dataDxfId="345" dataCellStyle="Normal"/>
    <tableColumn id="7" xr3:uid="{00000000-0010-0000-1600-000007000000}" name="CONFIRMAÇÃO" dataDxfId="344" dataCellStyle="Normal"/>
    <tableColumn id="11" xr3:uid="{00000000-0010-0000-1600-00000B000000}" name="COMPARECEU?" dataDxfId="343" dataCellStyle="Normal"/>
    <tableColumn id="8" xr3:uid="{00000000-0010-0000-1600-000008000000}" name="FILA DE ESPERA" dataDxfId="342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9000000}" name="Tabela8I4445464748" displayName="Tabela8I4445464748" ref="C5:N47" totalsRowCount="1" headerRowDxfId="365" totalsRowDxfId="364">
  <autoFilter ref="C5:N46" xr:uid="{00000000-0009-0000-0100-00002F000000}"/>
  <tableColumns count="12">
    <tableColumn id="1" xr3:uid="{00000000-0010-0000-1900-000001000000}" name="NOME" totalsRowFunction="count" dataDxfId="363" dataCellStyle="Normal"/>
    <tableColumn id="2" xr3:uid="{00000000-0010-0000-1900-000002000000}" name="IDADE" dataDxfId="362" dataCellStyle="Normal"/>
    <tableColumn id="3" xr3:uid="{00000000-0010-0000-1900-000003000000}" name="EXAME" dataDxfId="361" dataCellStyle="Normal"/>
    <tableColumn id="4" xr3:uid="{00000000-0010-0000-1900-000004000000}" name="CONVÊNIO" dataDxfId="360" dataCellStyle="Normal"/>
    <tableColumn id="10" xr3:uid="{00000000-0010-0000-1900-00000A000000}" name="GUIA CONVÊNIO" dataDxfId="359" dataCellStyle="Normal"/>
    <tableColumn id="9" xr3:uid="{00000000-0010-0000-1900-000009000000}" name="VALOR" dataCellStyle="Moeda">
      <calculatedColumnFormula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calculatedColumnFormula>
    </tableColumn>
    <tableColumn id="12" xr3:uid="{293C2993-245C-4508-9C20-FA7E3505DF19}" name="PAGAMENTO" dataDxfId="358" dataCellStyle="Normal"/>
    <tableColumn id="5" xr3:uid="{00000000-0010-0000-1900-000005000000}" name="MÉDICA" dataCellStyle="Normal">
      <calculatedColumnFormula>IF(Tabela8I4445464748[[#This Row],[EXAME]]&lt;&gt;"","Dra. Ilca","")</calculatedColumnFormula>
    </tableColumn>
    <tableColumn id="6" xr3:uid="{00000000-0010-0000-1900-000006000000}" name="TELEFONE" dataDxfId="357" dataCellStyle="Normal"/>
    <tableColumn id="7" xr3:uid="{00000000-0010-0000-1900-000007000000}" name="CONFIRMAÇÃO" dataDxfId="356" dataCellStyle="Normal"/>
    <tableColumn id="11" xr3:uid="{00000000-0010-0000-1900-00000B000000}" name="COMPARECEU?" dataDxfId="355" dataCellStyle="Normal"/>
    <tableColumn id="8" xr3:uid="{00000000-0010-0000-1900-000008000000}" name="FILA DE ESPERA" dataDxfId="354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C000000}" name="Tabela8I21" displayName="Tabela8I21" ref="C5:N47" totalsRowCount="1" headerRowDxfId="317" totalsRowDxfId="316">
  <autoFilter ref="C5:N46" xr:uid="{00000000-0009-0000-0100-000014000000}"/>
  <tableColumns count="12">
    <tableColumn id="1" xr3:uid="{00000000-0010-0000-1C00-000001000000}" name="NOME" totalsRowFunction="count" dataDxfId="315" dataCellStyle="Normal"/>
    <tableColumn id="2" xr3:uid="{00000000-0010-0000-1C00-000002000000}" name="IDADE" dataDxfId="314" dataCellStyle="Normal"/>
    <tableColumn id="3" xr3:uid="{00000000-0010-0000-1C00-000003000000}" name="EXAME" dataDxfId="313" dataCellStyle="Normal"/>
    <tableColumn id="4" xr3:uid="{00000000-0010-0000-1C00-000004000000}" name="CONVÊNIO" dataDxfId="312" dataCellStyle="Normal"/>
    <tableColumn id="10" xr3:uid="{00000000-0010-0000-1C00-00000A000000}" name="GUIA CONVÊNIO" dataDxfId="311" dataCellStyle="Normal"/>
    <tableColumn id="9" xr3:uid="{00000000-0010-0000-1C00-000009000000}" name="VALOR" dataCellStyle="Moeda">
      <calculatedColumnFormula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calculatedColumnFormula>
    </tableColumn>
    <tableColumn id="12" xr3:uid="{0F0BE571-95D0-49F0-835E-5694FF5FB01B}" name="PAGAMENTO" dataDxfId="310" dataCellStyle="Normal"/>
    <tableColumn id="5" xr3:uid="{00000000-0010-0000-1C00-000005000000}" name="MÉDICA" dataCellStyle="Normal">
      <calculatedColumnFormula>IF(Tabela8I21[[#This Row],[EXAME]]&lt;&gt;"","Dra. Ilca","")</calculatedColumnFormula>
    </tableColumn>
    <tableColumn id="6" xr3:uid="{00000000-0010-0000-1C00-000006000000}" name="TELEFONE" dataDxfId="309" dataCellStyle="Normal"/>
    <tableColumn id="7" xr3:uid="{00000000-0010-0000-1C00-000007000000}" name="CONFIRMAÇÃO" dataDxfId="308" dataCellStyle="Normal"/>
    <tableColumn id="11" xr3:uid="{00000000-0010-0000-1C00-00000B000000}" name="COMPARECEU?" dataDxfId="307" dataCellStyle="Normal"/>
    <tableColumn id="8" xr3:uid="{00000000-0010-0000-1C00-000008000000}" name="FILA DE ESPERA" dataDxfId="306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D000000}" name="Tabela8I2122" displayName="Tabela8I2122" ref="C5:N47" totalsRowCount="1" headerRowDxfId="341" totalsRowDxfId="340">
  <autoFilter ref="C5:N46" xr:uid="{00000000-0009-0000-0100-000015000000}"/>
  <tableColumns count="12">
    <tableColumn id="1" xr3:uid="{00000000-0010-0000-1D00-000001000000}" name="NOME" totalsRowFunction="count" dataDxfId="339" dataCellStyle="Normal"/>
    <tableColumn id="2" xr3:uid="{00000000-0010-0000-1D00-000002000000}" name="IDADE" dataDxfId="338" dataCellStyle="Normal"/>
    <tableColumn id="3" xr3:uid="{00000000-0010-0000-1D00-000003000000}" name="EXAME" dataDxfId="337" dataCellStyle="Normal"/>
    <tableColumn id="4" xr3:uid="{00000000-0010-0000-1D00-000004000000}" name="CONVÊNIO" dataDxfId="336" dataCellStyle="Normal"/>
    <tableColumn id="10" xr3:uid="{00000000-0010-0000-1D00-00000A000000}" name="GUIA CONVÊNIO" dataDxfId="335" dataCellStyle="Normal"/>
    <tableColumn id="9" xr3:uid="{00000000-0010-0000-1D00-000009000000}" name="VALOR" dataCellStyle="Moeda">
      <calculatedColumnFormula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calculatedColumnFormula>
    </tableColumn>
    <tableColumn id="12" xr3:uid="{7291C61A-8EA2-4091-AC55-0B1DE6E120A2}" name="PAGAMENTO" dataDxfId="334" dataCellStyle="Normal"/>
    <tableColumn id="5" xr3:uid="{00000000-0010-0000-1D00-000005000000}" name="MÉDICA" dataCellStyle="Normal">
      <calculatedColumnFormula>IF(Tabela8I2122[[#This Row],[EXAME]]&lt;&gt;"","Dra. Ilca","")</calculatedColumnFormula>
    </tableColumn>
    <tableColumn id="6" xr3:uid="{00000000-0010-0000-1D00-000006000000}" name="TELEFONE" dataDxfId="333" dataCellStyle="Normal"/>
    <tableColumn id="7" xr3:uid="{00000000-0010-0000-1D00-000007000000}" name="CONFIRMAÇÃO" dataDxfId="332" dataCellStyle="Normal"/>
    <tableColumn id="11" xr3:uid="{00000000-0010-0000-1D00-00000B000000}" name="COMPARECEU?" dataDxfId="331" dataCellStyle="Normal"/>
    <tableColumn id="8" xr3:uid="{00000000-0010-0000-1D00-000008000000}" name="FILA DE ESPERA" dataDxfId="330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8J5" displayName="Tabela8J5" ref="C5:N47" totalsRowCount="1" headerRowDxfId="661" totalsRowDxfId="660">
  <autoFilter ref="C5:N46" xr:uid="{00000000-0009-0000-0100-000004000000}"/>
  <tableColumns count="12">
    <tableColumn id="1" xr3:uid="{00000000-0010-0000-0500-000001000000}" name="NOME" totalsRowFunction="count" dataDxfId="659" dataCellStyle="Normal"/>
    <tableColumn id="2" xr3:uid="{00000000-0010-0000-0500-000002000000}" name="IDADE" dataDxfId="658" dataCellStyle="Normal"/>
    <tableColumn id="3" xr3:uid="{00000000-0010-0000-0500-000003000000}" name="EXAME" dataDxfId="657" dataCellStyle="Normal"/>
    <tableColumn id="4" xr3:uid="{00000000-0010-0000-0500-000004000000}" name="CONVÊNIO" dataDxfId="656" dataCellStyle="Normal"/>
    <tableColumn id="10" xr3:uid="{00000000-0010-0000-0500-00000A000000}" name="GUIA CONVÊNIO" dataDxfId="655" dataCellStyle="Normal"/>
    <tableColumn id="9" xr3:uid="{00000000-0010-0000-0500-000009000000}" name="VALOR" totalsRowDxfId="654" dataCellStyle="Moeda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calculatedColumnFormula>
    </tableColumn>
    <tableColumn id="11" xr3:uid="{99D1A106-EE09-4CB8-BA36-1C4E4F25687A}" name="PAGAMENTO" dataDxfId="653" dataCellStyle="Normal"/>
    <tableColumn id="5" xr3:uid="{00000000-0010-0000-0500-000005000000}" name="MÉDICA" dataCellStyle="Normal">
      <calculatedColumnFormula>IF(Tabela8J5[[#This Row],[EXAME]]&lt;&gt;"","Dra. Joizeanne","")</calculatedColumnFormula>
    </tableColumn>
    <tableColumn id="6" xr3:uid="{00000000-0010-0000-0500-000006000000}" name="TELEFONE" dataDxfId="652" dataCellStyle="Normal"/>
    <tableColumn id="7" xr3:uid="{00000000-0010-0000-0500-000007000000}" name="CONFIRMAÇÃO" dataDxfId="651" dataCellStyle="Normal"/>
    <tableColumn id="12" xr3:uid="{00000000-0010-0000-0500-00000C000000}" name="COMPARECEU?" dataDxfId="650" dataCellStyle="Normal"/>
    <tableColumn id="8" xr3:uid="{00000000-0010-0000-0500-000008000000}" name="FILA DE ESPERA" dataDxfId="649" dataCellStyle="Normal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F000000}" name="Tabela8I2122232425" displayName="Tabela8I2122232425" ref="C5:N47" totalsRowCount="1" headerRowDxfId="329" totalsRowDxfId="328">
  <autoFilter ref="C5:N46" xr:uid="{00000000-0009-0000-0100-000018000000}"/>
  <tableColumns count="12">
    <tableColumn id="1" xr3:uid="{00000000-0010-0000-1F00-000001000000}" name="NOME" totalsRowFunction="count" dataDxfId="327" dataCellStyle="Normal"/>
    <tableColumn id="2" xr3:uid="{00000000-0010-0000-1F00-000002000000}" name="IDADE" dataDxfId="326" dataCellStyle="Normal"/>
    <tableColumn id="3" xr3:uid="{00000000-0010-0000-1F00-000003000000}" name="EXAME" dataDxfId="325" dataCellStyle="Normal"/>
    <tableColumn id="4" xr3:uid="{00000000-0010-0000-1F00-000004000000}" name="CONVÊNIO" dataDxfId="324" dataCellStyle="Normal"/>
    <tableColumn id="10" xr3:uid="{00000000-0010-0000-1F00-00000A000000}" name="GUIA CONVÊNIO" dataDxfId="323" dataCellStyle="Normal"/>
    <tableColumn id="9" xr3:uid="{00000000-0010-0000-1F00-000009000000}" name="VALOR" dataCellStyle="Moeda">
      <calculatedColumnFormula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calculatedColumnFormula>
    </tableColumn>
    <tableColumn id="12" xr3:uid="{13FFCA2B-F7B2-4FED-8020-E7D682C501B1}" name="PAGAMENTO" dataDxfId="322" dataCellStyle="Normal"/>
    <tableColumn id="5" xr3:uid="{00000000-0010-0000-1F00-000005000000}" name="MÉDICA" dataCellStyle="Normal">
      <calculatedColumnFormula>IF(Tabela8I2122232425[[#This Row],[EXAME]]&lt;&gt;"","Dra. Ilca","")</calculatedColumnFormula>
    </tableColumn>
    <tableColumn id="6" xr3:uid="{00000000-0010-0000-1F00-000006000000}" name="TELEFONE" dataDxfId="321" dataCellStyle="Normal"/>
    <tableColumn id="7" xr3:uid="{00000000-0010-0000-1F00-000007000000}" name="CONFIRMAÇÃO" dataDxfId="320" dataCellStyle="Normal"/>
    <tableColumn id="11" xr3:uid="{00000000-0010-0000-1F00-00000B000000}" name="COMPARECEU?" dataDxfId="319" dataCellStyle="Normal"/>
    <tableColumn id="8" xr3:uid="{00000000-0010-0000-1F00-000008000000}" name="FILA DE ESPERA" dataDxfId="318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B000000}" name="Tabela8I212223" displayName="Tabela8I212223" ref="C5:N47" totalsRowCount="1" headerRowDxfId="293" totalsRowDxfId="292">
  <autoFilter ref="C5:N46" xr:uid="{00000000-0009-0000-0100-000016000000}"/>
  <tableColumns count="12">
    <tableColumn id="1" xr3:uid="{00000000-0010-0000-1B00-000001000000}" name="NOME" totalsRowFunction="count" dataDxfId="291" dataCellStyle="Normal"/>
    <tableColumn id="2" xr3:uid="{00000000-0010-0000-1B00-000002000000}" name="IDADE" dataDxfId="290" dataCellStyle="Normal"/>
    <tableColumn id="3" xr3:uid="{00000000-0010-0000-1B00-000003000000}" name="EXAME" dataDxfId="289" dataCellStyle="Normal"/>
    <tableColumn id="4" xr3:uid="{00000000-0010-0000-1B00-000004000000}" name="CONVÊNIO" dataDxfId="288" dataCellStyle="Normal"/>
    <tableColumn id="10" xr3:uid="{00000000-0010-0000-1B00-00000A000000}" name="GUIA CONVÊNIO" dataDxfId="287" dataCellStyle="Normal"/>
    <tableColumn id="9" xr3:uid="{00000000-0010-0000-1B00-000009000000}" name="VALOR" dataCellStyle="Moeda">
      <calculatedColumnFormula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calculatedColumnFormula>
    </tableColumn>
    <tableColumn id="12" xr3:uid="{350E620B-729D-458F-A4E9-22285C0E1969}" name="PAGAMENTO" dataDxfId="286" dataCellStyle="Normal"/>
    <tableColumn id="5" xr3:uid="{00000000-0010-0000-1B00-000005000000}" name="MÉDICA" dataCellStyle="Normal">
      <calculatedColumnFormula>IF(Tabela8I212223[[#This Row],[EXAME]]&lt;&gt;"","Dra. Ilca","")</calculatedColumnFormula>
    </tableColumn>
    <tableColumn id="6" xr3:uid="{00000000-0010-0000-1B00-000006000000}" name="TELEFONE" dataDxfId="285" dataCellStyle="Normal"/>
    <tableColumn id="7" xr3:uid="{00000000-0010-0000-1B00-000007000000}" name="CONFIRMAÇÃO" dataDxfId="284" dataCellStyle="Normal"/>
    <tableColumn id="11" xr3:uid="{00000000-0010-0000-1B00-00000B000000}" name="COMPARECEU?" dataDxfId="283" dataCellStyle="Normal"/>
    <tableColumn id="8" xr3:uid="{00000000-0010-0000-1B00-000008000000}" name="FILA DE ESPERA" dataDxfId="282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E000000}" name="Tabela8I21222324" displayName="Tabela8I21222324" ref="C5:N47" totalsRowCount="1" headerRowDxfId="305" totalsRowDxfId="304">
  <autoFilter ref="C5:N46" xr:uid="{00000000-0009-0000-0100-000017000000}"/>
  <tableColumns count="12">
    <tableColumn id="1" xr3:uid="{00000000-0010-0000-1E00-000001000000}" name="NOME" totalsRowFunction="count" dataDxfId="303" dataCellStyle="Normal"/>
    <tableColumn id="2" xr3:uid="{00000000-0010-0000-1E00-000002000000}" name="IDADE" dataDxfId="302" dataCellStyle="Normal"/>
    <tableColumn id="3" xr3:uid="{00000000-0010-0000-1E00-000003000000}" name="EXAME" dataDxfId="301" dataCellStyle="Normal"/>
    <tableColumn id="4" xr3:uid="{00000000-0010-0000-1E00-000004000000}" name="CONVÊNIO" dataDxfId="300" dataCellStyle="Normal"/>
    <tableColumn id="10" xr3:uid="{00000000-0010-0000-1E00-00000A000000}" name="GUIA CONVÊNIO" dataDxfId="299" dataCellStyle="Normal"/>
    <tableColumn id="9" xr3:uid="{00000000-0010-0000-1E00-000009000000}" name="VALOR" dataCellStyle="Moeda">
      <calculatedColumnFormula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calculatedColumnFormula>
    </tableColumn>
    <tableColumn id="12" xr3:uid="{1266D6DF-4EAE-4055-BC81-6C9FF93ECFAA}" name="PAGAMENTO" dataDxfId="298" dataCellStyle="Normal"/>
    <tableColumn id="5" xr3:uid="{00000000-0010-0000-1E00-000005000000}" name="MÉDICA" dataCellStyle="Normal">
      <calculatedColumnFormula>IF(Tabela8I21222324[[#This Row],[EXAME]]&lt;&gt;"","Dra. Ilca","")</calculatedColumnFormula>
    </tableColumn>
    <tableColumn id="6" xr3:uid="{00000000-0010-0000-1E00-000006000000}" name="TELEFONE" dataDxfId="297" dataCellStyle="Normal"/>
    <tableColumn id="7" xr3:uid="{00000000-0010-0000-1E00-000007000000}" name="CONFIRMAÇÃO" dataDxfId="296" dataCellStyle="Normal"/>
    <tableColumn id="11" xr3:uid="{00000000-0010-0000-1E00-00000B000000}" name="COMPARECEU?" dataDxfId="295" dataCellStyle="Normal"/>
    <tableColumn id="8" xr3:uid="{00000000-0010-0000-1E00-000008000000}" name="FILA DE ESPERA" dataDxfId="294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1000000}" name="Tabela8I212223242526" displayName="Tabela8I212223242526" ref="C5:N47" totalsRowCount="1" headerRowDxfId="257" totalsRowDxfId="256">
  <autoFilter ref="C5:N46" xr:uid="{00000000-0009-0000-0100-000019000000}"/>
  <tableColumns count="12">
    <tableColumn id="1" xr3:uid="{00000000-0010-0000-2100-000001000000}" name="NOME" totalsRowFunction="count" dataDxfId="255" dataCellStyle="Normal"/>
    <tableColumn id="2" xr3:uid="{00000000-0010-0000-2100-000002000000}" name="IDADE" dataDxfId="254" dataCellStyle="Normal"/>
    <tableColumn id="3" xr3:uid="{00000000-0010-0000-2100-000003000000}" name="EXAME" dataDxfId="253" dataCellStyle="Normal"/>
    <tableColumn id="4" xr3:uid="{00000000-0010-0000-2100-000004000000}" name="CONVÊNIO" dataDxfId="252" dataCellStyle="Normal"/>
    <tableColumn id="10" xr3:uid="{00000000-0010-0000-2100-00000A000000}" name="GUIA CONVÊNIO" dataDxfId="251" dataCellStyle="Normal"/>
    <tableColumn id="9" xr3:uid="{00000000-0010-0000-2100-000009000000}" name="VALOR" dataCellStyle="Moeda">
      <calculatedColumnFormula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calculatedColumnFormula>
    </tableColumn>
    <tableColumn id="12" xr3:uid="{2417BE93-CA60-4200-A9EC-8D8246E5B1EB}" name="PAGAMENTO" dataDxfId="250" dataCellStyle="Normal"/>
    <tableColumn id="5" xr3:uid="{00000000-0010-0000-2100-000005000000}" name="MÉDICA" dataCellStyle="Normal">
      <calculatedColumnFormula>IF(Tabela8I212223242526[[#This Row],[EXAME]]&lt;&gt;"","Dra. Ilca","")</calculatedColumnFormula>
    </tableColumn>
    <tableColumn id="6" xr3:uid="{00000000-0010-0000-2100-000006000000}" name="TELEFONE" dataDxfId="249" dataCellStyle="Normal"/>
    <tableColumn id="7" xr3:uid="{00000000-0010-0000-2100-000007000000}" name="CONFIRMAÇÃO" dataDxfId="248" dataCellStyle="Normal"/>
    <tableColumn id="11" xr3:uid="{00000000-0010-0000-2100-00000B000000}" name="COMPARECEU?" dataDxfId="247" dataCellStyle="Normal"/>
    <tableColumn id="8" xr3:uid="{00000000-0010-0000-2100-000008000000}" name="FILA DE ESPERA" dataDxfId="246" dataCellStyle="Norm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2000000}" name="Tabela8I21222324252627" displayName="Tabela8I21222324252627" ref="C5:N47" totalsRowCount="1" headerRowDxfId="281" totalsRowDxfId="280">
  <tableColumns count="12">
    <tableColumn id="1" xr3:uid="{00000000-0010-0000-2200-000001000000}" name="NOME" totalsRowFunction="count" dataDxfId="279" dataCellStyle="Normal"/>
    <tableColumn id="2" xr3:uid="{00000000-0010-0000-2200-000002000000}" name="IDADE" dataDxfId="278" dataCellStyle="Normal"/>
    <tableColumn id="3" xr3:uid="{00000000-0010-0000-2200-000003000000}" name="EXAME" dataDxfId="277" dataCellStyle="Normal"/>
    <tableColumn id="4" xr3:uid="{00000000-0010-0000-2200-000004000000}" name="CONVÊNIO" dataDxfId="276" dataCellStyle="Normal"/>
    <tableColumn id="10" xr3:uid="{00000000-0010-0000-2200-00000A000000}" name="GUIA CONVÊNIO" dataDxfId="275" dataCellStyle="Normal"/>
    <tableColumn id="9" xr3:uid="{00000000-0010-0000-2200-000009000000}" name="VALOR" dataCellStyle="Moeda">
      <calculatedColumnFormula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calculatedColumnFormula>
    </tableColumn>
    <tableColumn id="12" xr3:uid="{CDA0739B-0385-4BCE-981A-3FBA81923B18}" name="PAGAMENTO" dataDxfId="274" dataCellStyle="Normal"/>
    <tableColumn id="5" xr3:uid="{00000000-0010-0000-2200-000005000000}" name="MÉDICA" dataCellStyle="Normal">
      <calculatedColumnFormula>IF(Tabela8I21222324252627[[#This Row],[EXAME]]&lt;&gt;"","Dra. Ilca","")</calculatedColumnFormula>
    </tableColumn>
    <tableColumn id="6" xr3:uid="{00000000-0010-0000-2200-000006000000}" name="TELEFONE" dataDxfId="273" dataCellStyle="Normal"/>
    <tableColumn id="7" xr3:uid="{00000000-0010-0000-2200-000007000000}" name="CONFIRMAÇÃO" dataDxfId="272" dataCellStyle="Normal"/>
    <tableColumn id="11" xr3:uid="{00000000-0010-0000-2200-00000B000000}" name="COMPARECEU?" dataDxfId="271" dataCellStyle="Normal"/>
    <tableColumn id="8" xr3:uid="{00000000-0010-0000-2200-000008000000}" name="FILA DE ESPERA" dataDxfId="270" dataCellStyle="Normal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4000000}" name="Tabela8I21222324252627282930" displayName="Tabela8I21222324252627282930" ref="C5:N47" totalsRowCount="1" headerRowDxfId="269" totalsRowDxfId="268">
  <autoFilter ref="C5:N46" xr:uid="{00000000-0009-0000-0100-00001D000000}"/>
  <tableColumns count="12">
    <tableColumn id="1" xr3:uid="{00000000-0010-0000-2400-000001000000}" name="NOME" totalsRowFunction="count" dataDxfId="267" dataCellStyle="Normal"/>
    <tableColumn id="2" xr3:uid="{00000000-0010-0000-2400-000002000000}" name="IDADE" dataDxfId="266" dataCellStyle="Normal"/>
    <tableColumn id="3" xr3:uid="{00000000-0010-0000-2400-000003000000}" name="EXAME" dataDxfId="265" dataCellStyle="Normal"/>
    <tableColumn id="4" xr3:uid="{00000000-0010-0000-2400-000004000000}" name="CONVÊNIO" dataDxfId="264" dataCellStyle="Normal"/>
    <tableColumn id="10" xr3:uid="{00000000-0010-0000-2400-00000A000000}" name="GUIA CONVÊNIO" dataDxfId="263" dataCellStyle="Normal"/>
    <tableColumn id="9" xr3:uid="{00000000-0010-0000-2400-000009000000}" name="VALOR" dataCellStyle="Moeda">
      <calculatedColumnFormula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calculatedColumnFormula>
    </tableColumn>
    <tableColumn id="12" xr3:uid="{EE72EB4D-A0CA-4068-8A58-675BFD155936}" name="PAGAMENTO" dataDxfId="262" dataCellStyle="Normal"/>
    <tableColumn id="5" xr3:uid="{00000000-0010-0000-2400-000005000000}" name="MÉDICA" dataCellStyle="Normal">
      <calculatedColumnFormula>IF(Tabela8I21222324252627282930[[#This Row],[EXAME]]&lt;&gt;"","Dra. Ilca","")</calculatedColumnFormula>
    </tableColumn>
    <tableColumn id="6" xr3:uid="{00000000-0010-0000-2400-000006000000}" name="TELEFONE" dataDxfId="261" dataCellStyle="Normal"/>
    <tableColumn id="7" xr3:uid="{00000000-0010-0000-2400-000007000000}" name="CONFIRMAÇÃO" dataDxfId="260" dataCellStyle="Normal"/>
    <tableColumn id="11" xr3:uid="{00000000-0010-0000-2400-00000B000000}" name="COMPARECEU?" dataDxfId="259" dataCellStyle="Normal"/>
    <tableColumn id="8" xr3:uid="{00000000-0010-0000-2400-000008000000}" name="FILA DE ESPERA" dataDxfId="258" dataCellStyle="Normal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0000000}" name="Tabela8I2122232425262728" displayName="Tabela8I2122232425262728" ref="C5:N47" totalsRowCount="1" headerRowDxfId="233" totalsRowDxfId="232">
  <autoFilter ref="C5:N46" xr:uid="{00000000-0009-0000-0100-00001B000000}"/>
  <tableColumns count="12">
    <tableColumn id="1" xr3:uid="{00000000-0010-0000-2000-000001000000}" name="NOME" totalsRowFunction="count" dataDxfId="231" dataCellStyle="Normal"/>
    <tableColumn id="2" xr3:uid="{00000000-0010-0000-2000-000002000000}" name="IDADE" dataDxfId="230" dataCellStyle="Normal"/>
    <tableColumn id="3" xr3:uid="{00000000-0010-0000-2000-000003000000}" name="EXAME" dataDxfId="229" dataCellStyle="Normal"/>
    <tableColumn id="4" xr3:uid="{00000000-0010-0000-2000-000004000000}" name="CONVÊNIO" dataDxfId="228" dataCellStyle="Normal"/>
    <tableColumn id="10" xr3:uid="{00000000-0010-0000-2000-00000A000000}" name="GUIA CONVÊNIO" dataDxfId="227" dataCellStyle="Normal"/>
    <tableColumn id="9" xr3:uid="{00000000-0010-0000-2000-000009000000}" name="VALOR" dataCellStyle="Moeda">
      <calculatedColumnFormula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calculatedColumnFormula>
    </tableColumn>
    <tableColumn id="12" xr3:uid="{18815EBB-6E51-46EF-A312-6AF1FCB5E752}" name="PAGAMENTO" dataDxfId="226" dataCellStyle="Normal"/>
    <tableColumn id="5" xr3:uid="{00000000-0010-0000-2000-000005000000}" name="MÉDICA" dataCellStyle="Normal">
      <calculatedColumnFormula>IF(Tabela8I2122232425262728[[#This Row],[EXAME]]&lt;&gt;"","Dra. Ilca","")</calculatedColumnFormula>
    </tableColumn>
    <tableColumn id="6" xr3:uid="{00000000-0010-0000-2000-000006000000}" name="TELEFONE" dataDxfId="225" dataCellStyle="Normal"/>
    <tableColumn id="7" xr3:uid="{00000000-0010-0000-2000-000007000000}" name="CONFIRMAÇÃO" dataDxfId="224" dataCellStyle="Normal"/>
    <tableColumn id="11" xr3:uid="{00000000-0010-0000-2000-00000B000000}" name="COMPARECEU?" dataDxfId="223" dataCellStyle="Normal"/>
    <tableColumn id="8" xr3:uid="{00000000-0010-0000-2000-000008000000}" name="FILA DE ESPERA" dataDxfId="222" dataCellStyle="Normal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3000000}" name="Tabela8I212223242526272829" displayName="Tabela8I212223242526272829" ref="C5:N47" totalsRowCount="1" headerRowDxfId="245" totalsRowDxfId="244">
  <autoFilter ref="C5:N46" xr:uid="{00000000-0009-0000-0100-00001C000000}"/>
  <tableColumns count="12">
    <tableColumn id="1" xr3:uid="{00000000-0010-0000-2300-000001000000}" name="NOME" totalsRowFunction="count" dataDxfId="243" dataCellStyle="Normal"/>
    <tableColumn id="2" xr3:uid="{00000000-0010-0000-2300-000002000000}" name="IDADE" dataDxfId="242" dataCellStyle="Normal"/>
    <tableColumn id="3" xr3:uid="{00000000-0010-0000-2300-000003000000}" name="EXAME" dataDxfId="241" dataCellStyle="Normal"/>
    <tableColumn id="4" xr3:uid="{00000000-0010-0000-2300-000004000000}" name="CONVÊNIO" dataDxfId="240" dataCellStyle="Normal"/>
    <tableColumn id="10" xr3:uid="{00000000-0010-0000-2300-00000A000000}" name="GUIA CONVÊNIO" dataDxfId="239" dataCellStyle="Normal"/>
    <tableColumn id="9" xr3:uid="{00000000-0010-0000-2300-000009000000}" name="VALOR" dataCellStyle="Moeda">
      <calculatedColumnFormula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calculatedColumnFormula>
    </tableColumn>
    <tableColumn id="12" xr3:uid="{C24DB908-2ADA-4CD9-A6DA-5B53427B710A}" name="PAGAMENTO" dataDxfId="238" dataCellStyle="Normal"/>
    <tableColumn id="5" xr3:uid="{00000000-0010-0000-2300-000005000000}" name="MÉDICA" dataCellStyle="Normal">
      <calculatedColumnFormula>IF(Tabela8I212223242526272829[[#This Row],[EXAME]]&lt;&gt;"","Dra. Ilca","")</calculatedColumnFormula>
    </tableColumn>
    <tableColumn id="6" xr3:uid="{00000000-0010-0000-2300-000006000000}" name="TELEFONE" dataDxfId="237" dataCellStyle="Normal"/>
    <tableColumn id="7" xr3:uid="{00000000-0010-0000-2300-000007000000}" name="CONFIRMAÇÃO" dataDxfId="236" dataCellStyle="Normal"/>
    <tableColumn id="11" xr3:uid="{00000000-0010-0000-2300-00000B000000}" name="COMPARECEU?" dataDxfId="235" dataCellStyle="Normal"/>
    <tableColumn id="8" xr3:uid="{00000000-0010-0000-2300-000008000000}" name="FILA DE ESPERA" dataDxfId="234" dataCellStyle="Normal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6000000}" name="Tabela8I2122232425262728293031" displayName="Tabela8I2122232425262728293031" ref="C5:N47" totalsRowCount="1" headerRowDxfId="197" totalsRowDxfId="196">
  <autoFilter ref="C5:N46" xr:uid="{00000000-0009-0000-0100-00001E000000}"/>
  <tableColumns count="12">
    <tableColumn id="1" xr3:uid="{00000000-0010-0000-2600-000001000000}" name="NOME" totalsRowFunction="count" dataDxfId="195" dataCellStyle="Normal"/>
    <tableColumn id="2" xr3:uid="{00000000-0010-0000-2600-000002000000}" name="IDADE" dataDxfId="194" dataCellStyle="Normal"/>
    <tableColumn id="3" xr3:uid="{00000000-0010-0000-2600-000003000000}" name="EXAME" dataDxfId="193" dataCellStyle="Normal"/>
    <tableColumn id="4" xr3:uid="{00000000-0010-0000-2600-000004000000}" name="CONVÊNIO" dataDxfId="192" dataCellStyle="Normal"/>
    <tableColumn id="10" xr3:uid="{00000000-0010-0000-2600-00000A000000}" name="GUIA CONVÊNIO" dataDxfId="191" dataCellStyle="Normal"/>
    <tableColumn id="9" xr3:uid="{00000000-0010-0000-2600-000009000000}" name="VALOR" dataCellStyle="Moeda">
      <calculatedColumnFormula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calculatedColumnFormula>
    </tableColumn>
    <tableColumn id="12" xr3:uid="{50F22598-3B2E-409D-8E25-5ACDDE3DD540}" name="PAGAMENTO" dataDxfId="190" dataCellStyle="Normal"/>
    <tableColumn id="5" xr3:uid="{00000000-0010-0000-2600-000005000000}" name="MÉDICA" dataCellStyle="Normal">
      <calculatedColumnFormula>IF(Tabela8I2122232425262728293031[[#This Row],[EXAME]]&lt;&gt;"","Dra. Ilca","")</calculatedColumnFormula>
    </tableColumn>
    <tableColumn id="6" xr3:uid="{00000000-0010-0000-2600-000006000000}" name="TELEFONE" dataDxfId="189" dataCellStyle="Normal"/>
    <tableColumn id="7" xr3:uid="{00000000-0010-0000-2600-000007000000}" name="CONFIRMAÇÃO" dataDxfId="188" dataCellStyle="Normal"/>
    <tableColumn id="11" xr3:uid="{00000000-0010-0000-2600-00000B000000}" name="COMPARECEU?" dataDxfId="187" dataCellStyle="Normal"/>
    <tableColumn id="8" xr3:uid="{00000000-0010-0000-2600-000008000000}" name="FILA DE ESPERA" dataDxfId="186" dataCellStyle="Normal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7000000}" name="Tabela8I212223242526272829303132" displayName="Tabela8I212223242526272829303132" ref="C5:N47" totalsRowCount="1" headerRowDxfId="221" totalsRowDxfId="220">
  <autoFilter ref="C5:N46" xr:uid="{00000000-0009-0000-0100-00001F000000}"/>
  <tableColumns count="12">
    <tableColumn id="1" xr3:uid="{00000000-0010-0000-2700-000001000000}" name="NOME" totalsRowFunction="count" dataDxfId="219" dataCellStyle="Normal"/>
    <tableColumn id="2" xr3:uid="{00000000-0010-0000-2700-000002000000}" name="IDADE" dataDxfId="218" dataCellStyle="Normal"/>
    <tableColumn id="3" xr3:uid="{00000000-0010-0000-2700-000003000000}" name="EXAME" dataDxfId="217" dataCellStyle="Normal"/>
    <tableColumn id="4" xr3:uid="{00000000-0010-0000-2700-000004000000}" name="CONVÊNIO" dataDxfId="216" dataCellStyle="Normal"/>
    <tableColumn id="10" xr3:uid="{00000000-0010-0000-2700-00000A000000}" name="GUIA CONVÊNIO" dataDxfId="215" dataCellStyle="Normal"/>
    <tableColumn id="9" xr3:uid="{00000000-0010-0000-2700-000009000000}" name="VALOR" dataCellStyle="Moeda">
      <calculatedColumnFormula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calculatedColumnFormula>
    </tableColumn>
    <tableColumn id="12" xr3:uid="{94E0433A-397D-4CE4-A378-74190B7935B0}" name="PAGAMENTO" dataDxfId="214" dataCellStyle="Normal"/>
    <tableColumn id="5" xr3:uid="{00000000-0010-0000-2700-000005000000}" name="MÉDICA" dataCellStyle="Normal">
      <calculatedColumnFormula>IF(Tabela8I212223242526272829303132[[#This Row],[EXAME]]&lt;&gt;"","Dra. Ilca","")</calculatedColumnFormula>
    </tableColumn>
    <tableColumn id="6" xr3:uid="{00000000-0010-0000-2700-000006000000}" name="TELEFONE" dataDxfId="213" dataCellStyle="Normal"/>
    <tableColumn id="7" xr3:uid="{00000000-0010-0000-2700-000007000000}" name="CONFIRMAÇÃO" dataDxfId="212" dataCellStyle="Normal"/>
    <tableColumn id="11" xr3:uid="{00000000-0010-0000-2700-00000B000000}" name="COMPARECEU?" dataDxfId="211" dataCellStyle="Normal"/>
    <tableColumn id="8" xr3:uid="{00000000-0010-0000-2700-000008000000}" name="FILA DE ESPERA" dataDxfId="210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0000000}" name="Tabela8J14383940" displayName="Tabela8J14383940" ref="C5:N47" totalsRowCount="1" headerRowDxfId="648" totalsRowDxfId="647">
  <autoFilter ref="C5:N46" xr:uid="{00000000-0009-0000-0100-000027000000}"/>
  <tableColumns count="12">
    <tableColumn id="1" xr3:uid="{00000000-0010-0000-0000-000001000000}" name="NOME" totalsRowFunction="count" dataDxfId="646" dataCellStyle="Normal"/>
    <tableColumn id="2" xr3:uid="{00000000-0010-0000-0000-000002000000}" name="IDADE" dataDxfId="645" dataCellStyle="Normal"/>
    <tableColumn id="3" xr3:uid="{00000000-0010-0000-0000-000003000000}" name="EXAME" dataDxfId="644" dataCellStyle="Normal"/>
    <tableColumn id="4" xr3:uid="{00000000-0010-0000-0000-000004000000}" name="CONVÊNIO" dataDxfId="643" dataCellStyle="Normal"/>
    <tableColumn id="10" xr3:uid="{00000000-0010-0000-0000-00000A000000}" name="GUIA CONVÊNIO" dataDxfId="642" dataCellStyle="Normal"/>
    <tableColumn id="9" xr3:uid="{00000000-0010-0000-0000-000009000000}" name="VALOR" dataCellStyle="Moeda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calculatedColumnFormula>
    </tableColumn>
    <tableColumn id="11" xr3:uid="{61BA9FCB-9BF4-4729-89D4-78685DD83781}" name="PAGAMENTO" dataDxfId="641" dataCellStyle="Normal"/>
    <tableColumn id="5" xr3:uid="{00000000-0010-0000-0000-000005000000}" name="MÉDICA" dataCellStyle="Normal">
      <calculatedColumnFormula>IF(Tabela8J14383940[[#This Row],[EXAME]]&lt;&gt;"","Dra. Joizeanne","")</calculatedColumnFormula>
    </tableColumn>
    <tableColumn id="6" xr3:uid="{00000000-0010-0000-0000-000006000000}" name="TELEFONE" dataDxfId="640" dataCellStyle="Normal"/>
    <tableColumn id="7" xr3:uid="{00000000-0010-0000-0000-000007000000}" name="CONFIRMAÇÃO" dataDxfId="639" dataCellStyle="Normal"/>
    <tableColumn id="16" xr3:uid="{00000000-0010-0000-0000-000010000000}" name="COMPARECEU?" dataDxfId="638" dataCellStyle="Normal"/>
    <tableColumn id="8" xr3:uid="{00000000-0010-0000-0000-000008000000}" name="FILA DE ESPERA" dataDxfId="637" dataCellStyle="Norma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9000000}" name="Tabela8I212223242526272829303132333435" displayName="Tabela8I212223242526272829303132333435" ref="C5:N47" totalsRowCount="1" headerRowDxfId="209" totalsRowDxfId="208">
  <autoFilter ref="C5:N46" xr:uid="{00000000-0009-0000-0100-000022000000}"/>
  <tableColumns count="12">
    <tableColumn id="1" xr3:uid="{00000000-0010-0000-2900-000001000000}" name="NOME" totalsRowFunction="count" dataDxfId="207" dataCellStyle="Normal"/>
    <tableColumn id="2" xr3:uid="{00000000-0010-0000-2900-000002000000}" name="IDADE" dataDxfId="206" dataCellStyle="Normal"/>
    <tableColumn id="3" xr3:uid="{00000000-0010-0000-2900-000003000000}" name="EXAME" dataDxfId="205" dataCellStyle="Normal"/>
    <tableColumn id="4" xr3:uid="{00000000-0010-0000-2900-000004000000}" name="CONVÊNIO" dataDxfId="204" dataCellStyle="Normal"/>
    <tableColumn id="10" xr3:uid="{00000000-0010-0000-2900-00000A000000}" name="GUIA CONVÊNIO" dataDxfId="203" dataCellStyle="Normal"/>
    <tableColumn id="9" xr3:uid="{00000000-0010-0000-2900-000009000000}" name="VALOR" dataCellStyle="Moeda">
      <calculatedColumnFormula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calculatedColumnFormula>
    </tableColumn>
    <tableColumn id="12" xr3:uid="{071AE5AE-D3D9-4163-BE2C-FB25EE86B2F6}" name="PAGAMENTO" dataDxfId="202" dataCellStyle="Normal"/>
    <tableColumn id="5" xr3:uid="{00000000-0010-0000-2900-000005000000}" name="MÉDICA" dataCellStyle="Normal">
      <calculatedColumnFormula>IF(Tabela8I212223242526272829303132333435[[#This Row],[EXAME]]&lt;&gt;"","Dra. Ilca","")</calculatedColumnFormula>
    </tableColumn>
    <tableColumn id="6" xr3:uid="{00000000-0010-0000-2900-000006000000}" name="TELEFONE" dataDxfId="201" dataCellStyle="Normal"/>
    <tableColumn id="7" xr3:uid="{00000000-0010-0000-2900-000007000000}" name="CONFIRMAÇÃO" dataDxfId="200" dataCellStyle="Normal"/>
    <tableColumn id="11" xr3:uid="{00000000-0010-0000-2900-00000B000000}" name="COMPARECEU?" dataDxfId="199" dataCellStyle="Normal"/>
    <tableColumn id="8" xr3:uid="{00000000-0010-0000-2900-000008000000}" name="FILA DE ESPERA" dataDxfId="198" dataCellStyle="Normal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5000000}" name="Tabela8I21222324252627282930313233" displayName="Tabela8I21222324252627282930313233" ref="C5:N47" totalsRowCount="1" headerRowDxfId="173" totalsRowDxfId="172">
  <autoFilter ref="C5:N46" xr:uid="{00000000-0009-0000-0100-000020000000}"/>
  <tableColumns count="12">
    <tableColumn id="1" xr3:uid="{00000000-0010-0000-2500-000001000000}" name="NOME" totalsRowFunction="count" dataDxfId="171" dataCellStyle="Normal"/>
    <tableColumn id="2" xr3:uid="{00000000-0010-0000-2500-000002000000}" name="IDADE" dataDxfId="170" dataCellStyle="Normal"/>
    <tableColumn id="3" xr3:uid="{00000000-0010-0000-2500-000003000000}" name="EXAME" dataDxfId="169" dataCellStyle="Normal"/>
    <tableColumn id="4" xr3:uid="{00000000-0010-0000-2500-000004000000}" name="CONVÊNIO" dataDxfId="168" dataCellStyle="Normal"/>
    <tableColumn id="10" xr3:uid="{00000000-0010-0000-2500-00000A000000}" name="GUIA CONVÊNIO" dataDxfId="167" dataCellStyle="Normal"/>
    <tableColumn id="9" xr3:uid="{00000000-0010-0000-2500-000009000000}" name="VALOR" dataCellStyle="Moeda">
      <calculatedColumnFormula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calculatedColumnFormula>
    </tableColumn>
    <tableColumn id="12" xr3:uid="{7815FF6B-8BE0-4A8F-B78E-ACFD9BB3E97B}" name="PAGAMENTO" dataDxfId="166" dataCellStyle="Normal"/>
    <tableColumn id="5" xr3:uid="{00000000-0010-0000-2500-000005000000}" name="MÉDICA" dataCellStyle="Normal">
      <calculatedColumnFormula>IF(Tabela8I21222324252627282930313233[[#This Row],[EXAME]]&lt;&gt;"","Dra. Ilca","")</calculatedColumnFormula>
    </tableColumn>
    <tableColumn id="6" xr3:uid="{00000000-0010-0000-2500-000006000000}" name="TELEFONE" dataDxfId="165" dataCellStyle="Normal"/>
    <tableColumn id="7" xr3:uid="{00000000-0010-0000-2500-000007000000}" name="CONFIRMAÇÃO" dataDxfId="164" dataCellStyle="Normal"/>
    <tableColumn id="11" xr3:uid="{00000000-0010-0000-2500-00000B000000}" name="COMPARECEU?" dataDxfId="163" dataCellStyle="Normal"/>
    <tableColumn id="8" xr3:uid="{00000000-0010-0000-2500-000008000000}" name="FILA DE ESPERA" dataDxfId="162" dataCellStyle="Normal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8000000}" name="Tabela8I2122232425262728293031323334" displayName="Tabela8I2122232425262728293031323334" ref="C5:N47" totalsRowCount="1" headerRowDxfId="185" totalsRowDxfId="184">
  <autoFilter ref="C5:N46" xr:uid="{00000000-0009-0000-0100-000021000000}"/>
  <tableColumns count="12">
    <tableColumn id="1" xr3:uid="{00000000-0010-0000-2800-000001000000}" name="NOME" totalsRowFunction="count" dataDxfId="183" dataCellStyle="Normal"/>
    <tableColumn id="2" xr3:uid="{00000000-0010-0000-2800-000002000000}" name="IDADE" dataDxfId="182" dataCellStyle="Normal"/>
    <tableColumn id="3" xr3:uid="{00000000-0010-0000-2800-000003000000}" name="EXAME" dataDxfId="181" dataCellStyle="Normal"/>
    <tableColumn id="4" xr3:uid="{00000000-0010-0000-2800-000004000000}" name="CONVÊNIO" dataDxfId="180" dataCellStyle="Normal"/>
    <tableColumn id="10" xr3:uid="{00000000-0010-0000-2800-00000A000000}" name="GUIA CONVÊNIO" dataDxfId="179" dataCellStyle="Normal"/>
    <tableColumn id="9" xr3:uid="{00000000-0010-0000-2800-000009000000}" name="VALOR" dataCellStyle="Moeda">
      <calculatedColumnFormula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calculatedColumnFormula>
    </tableColumn>
    <tableColumn id="12" xr3:uid="{80AA9CF7-9956-4EAC-B3CD-B80EC6AD3598}" name="PAGAMENTO" dataDxfId="178" dataCellStyle="Normal"/>
    <tableColumn id="5" xr3:uid="{00000000-0010-0000-2800-000005000000}" name="MÉDICA" dataCellStyle="Normal">
      <calculatedColumnFormula>IF(Tabela8I2122232425262728293031323334[[#This Row],[EXAME]]&lt;&gt;"","Dra. Ilca","")</calculatedColumnFormula>
    </tableColumn>
    <tableColumn id="6" xr3:uid="{00000000-0010-0000-2800-000006000000}" name="TELEFONE" dataDxfId="177" dataCellStyle="Normal"/>
    <tableColumn id="7" xr3:uid="{00000000-0010-0000-2800-000007000000}" name="CONFIRMAÇÃO" dataDxfId="176" dataCellStyle="Normal"/>
    <tableColumn id="11" xr3:uid="{00000000-0010-0000-2800-00000B000000}" name="COMPARECEU?" dataDxfId="175" dataCellStyle="Normal"/>
    <tableColumn id="8" xr3:uid="{00000000-0010-0000-2800-000008000000}" name="FILA DE ESPERA" dataDxfId="174" dataCellStyle="Norma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1B745C4-459C-4FD9-A14B-84AED0A31418}" name="Tabela8I2122232425262728293031323334353943" displayName="Tabela8I2122232425262728293031323334353943" ref="C5:N47" totalsRowCount="1" headerRowDxfId="149" totalsRowDxfId="148">
  <autoFilter ref="C5:N46" xr:uid="{00000000-0009-0000-0100-000022000000}"/>
  <tableColumns count="12">
    <tableColumn id="1" xr3:uid="{2240F18C-2889-46BD-85FE-D7DE801DBB18}" name="NOME" totalsRowFunction="count" dataDxfId="147" dataCellStyle="Normal"/>
    <tableColumn id="2" xr3:uid="{B06C4DBD-D673-4AFE-A033-1A1D5FF5E148}" name="IDADE" dataDxfId="146" dataCellStyle="Normal"/>
    <tableColumn id="3" xr3:uid="{77EEC8DE-4CA4-4FDF-9B3F-BA13EF988A06}" name="EXAME" dataDxfId="145" dataCellStyle="Normal"/>
    <tableColumn id="4" xr3:uid="{1AB45606-9485-4F92-87CE-A20A99FCD7AE}" name="CONVÊNIO" dataDxfId="144" dataCellStyle="Normal"/>
    <tableColumn id="10" xr3:uid="{A306AE45-16AE-4D96-ADE1-9EA289193161}" name="GUIA CONVÊNIO" dataDxfId="143" dataCellStyle="Normal"/>
    <tableColumn id="9" xr3:uid="{339A9D6E-7395-4025-BC62-A19CC66CE98A}" name="VALOR" dataCellStyle="Moeda">
      <calculatedColumnFormula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calculatedColumnFormula>
    </tableColumn>
    <tableColumn id="12" xr3:uid="{D3C4303E-3A78-4308-8608-4FD0F678AFB5}" name="PAGAMENTO" dataDxfId="142" dataCellStyle="Normal"/>
    <tableColumn id="5" xr3:uid="{381E0A0A-FDBD-44C0-87BF-03BBB049368B}" name="MÉDICA" dataCellStyle="Normal">
      <calculatedColumnFormula>IF(Tabela8I2122232425262728293031323334353943[[#This Row],[EXAME]]&lt;&gt;"","Dra. Ilca","")</calculatedColumnFormula>
    </tableColumn>
    <tableColumn id="6" xr3:uid="{9AAE65E1-AA26-438D-B70A-E699CEC70C35}" name="TELEFONE" dataDxfId="141" dataCellStyle="Normal"/>
    <tableColumn id="7" xr3:uid="{0521A0BD-73D4-42A2-A445-5FA7BAC94557}" name="CONFIRMAÇÃO" dataDxfId="140" dataCellStyle="Normal"/>
    <tableColumn id="11" xr3:uid="{B5320226-0956-40B4-8C01-D8F35869C748}" name="COMPARECEU?" dataDxfId="139" dataCellStyle="Normal"/>
    <tableColumn id="8" xr3:uid="{E3BBA1EB-F380-4B83-9EF4-FAD7D9B8EE1E}" name="FILA DE ESPERA" dataDxfId="138" dataCellStyle="Normal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05897DB-B9D6-42C8-BBE2-13D6BCBC2A26}" name="Tabela8I21222324252627282930313233343539" displayName="Tabela8I21222324252627282930313233343539" ref="C5:N47" totalsRowCount="1" headerRowDxfId="161" totalsRowDxfId="160">
  <autoFilter ref="C5:N46" xr:uid="{00000000-0009-0000-0100-000022000000}"/>
  <tableColumns count="12">
    <tableColumn id="1" xr3:uid="{7F62DBE7-FE58-4987-88CA-304271F6E757}" name="NOME" totalsRowFunction="count" dataDxfId="159" dataCellStyle="Normal"/>
    <tableColumn id="2" xr3:uid="{9707D776-AC42-413A-AE95-4E6E88761853}" name="IDADE" dataDxfId="158" dataCellStyle="Normal"/>
    <tableColumn id="3" xr3:uid="{285CC326-36B1-45ED-82F0-4C701B4F0F38}" name="EXAME" dataDxfId="157" dataCellStyle="Normal"/>
    <tableColumn id="4" xr3:uid="{F6049FFA-3F33-488D-86A2-23A1D315F3FE}" name="CONVÊNIO" dataDxfId="156" dataCellStyle="Normal"/>
    <tableColumn id="10" xr3:uid="{FD6BE951-87FA-4E2A-9079-106A5D193D58}" name="GUIA CONVÊNIO" dataDxfId="155" dataCellStyle="Normal"/>
    <tableColumn id="9" xr3:uid="{14E624E4-E18A-4529-A3D9-D72A4768492D}" name="VALOR" dataCellStyle="Moeda">
      <calculatedColumnFormula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calculatedColumnFormula>
    </tableColumn>
    <tableColumn id="12" xr3:uid="{C66032AD-2A0F-446C-966C-CAAF75B97921}" name="PAGAMENTO" dataDxfId="154" dataCellStyle="Normal"/>
    <tableColumn id="5" xr3:uid="{6F904708-8EF0-4426-9683-CCAFCDEFDA2B}" name="MÉDICA" dataCellStyle="Normal">
      <calculatedColumnFormula>IF(Tabela8I21222324252627282930313233343539[[#This Row],[EXAME]]&lt;&gt;"","Dra. Ilca","")</calculatedColumnFormula>
    </tableColumn>
    <tableColumn id="6" xr3:uid="{5658EA7B-BA3E-47B4-910D-D71692603B16}" name="TELEFONE" dataDxfId="153" dataCellStyle="Normal"/>
    <tableColumn id="7" xr3:uid="{3C53B17A-6DA9-49DF-9699-239B3C551550}" name="CONFIRMAÇÃO" dataDxfId="152" dataCellStyle="Normal"/>
    <tableColumn id="11" xr3:uid="{AF5157B8-390A-4AC4-8F57-85E3DED4A309}" name="COMPARECEU?" dataDxfId="151" dataCellStyle="Normal"/>
    <tableColumn id="8" xr3:uid="{F13A2C66-D50F-4295-9617-0EA5D94F66EA}" name="FILA DE ESPERA" dataDxfId="150" dataCellStyle="Normal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C000000}" name="TabelaPrecos" displayName="TabelaPrecos" ref="B2:E27" totalsRowShown="0" headerRowDxfId="137">
  <autoFilter ref="B2:E27" xr:uid="{00000000-0009-0000-0100-000003000000}"/>
  <tableColumns count="4">
    <tableColumn id="1" xr3:uid="{00000000-0010-0000-2C00-000001000000}" name="EXAME"/>
    <tableColumn id="2" xr3:uid="{00000000-0010-0000-2C00-000002000000}" name="VALOR PARTICULAR" dataDxfId="136"/>
    <tableColumn id="3" xr3:uid="{00000000-0010-0000-2C00-000003000000}" name="CONVÊNIO"/>
    <tableColumn id="4" xr3:uid="{00000000-0010-0000-2C00-000004000000}" name="VALOR CONVÊNIO" dataDxfId="135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0628B-C280-4C5F-927F-AA916490D21E}" name="Tabela2" displayName="Tabela2" ref="B32:B40" totalsRowShown="0" headerRowDxfId="134">
  <autoFilter ref="B32:B40" xr:uid="{8440628B-C280-4C5F-927F-AA916490D21E}"/>
  <tableColumns count="1">
    <tableColumn id="1" xr3:uid="{166F2404-0B3E-473F-9619-AD0F6B2E2E9E}" name="CONVÊNIOS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71588C-6EFB-40A6-94FE-BD594216D5FF}" name="Tabela12" displayName="Tabela12" ref="B42:B48" totalsRowShown="0" headerRowDxfId="133">
  <autoFilter ref="B42:B48" xr:uid="{3B71588C-6EFB-40A6-94FE-BD594216D5FF}"/>
  <tableColumns count="1">
    <tableColumn id="1" xr3:uid="{57945868-0694-4A64-A661-E07E2F70A36B}" name="EXAMES DRA. JOIZEANNE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4000000}" name="Tabela8J143839404142" displayName="Tabela8J143839404142" ref="C5:N47" totalsRowCount="1" headerRowDxfId="636" totalsRowDxfId="635">
  <autoFilter ref="C5:N46" xr:uid="{00000000-0009-0000-0100-000029000000}"/>
  <tableColumns count="12">
    <tableColumn id="1" xr3:uid="{00000000-0010-0000-0400-000001000000}" name="NOME" totalsRowFunction="count" dataDxfId="634" dataCellStyle="Normal"/>
    <tableColumn id="2" xr3:uid="{00000000-0010-0000-0400-000002000000}" name="IDADE" dataDxfId="633" dataCellStyle="Normal"/>
    <tableColumn id="3" xr3:uid="{00000000-0010-0000-0400-000003000000}" name="EXAME" dataDxfId="632" dataCellStyle="Normal"/>
    <tableColumn id="4" xr3:uid="{00000000-0010-0000-0400-000004000000}" name="CONVÊNIO" dataDxfId="631" dataCellStyle="Normal"/>
    <tableColumn id="10" xr3:uid="{00000000-0010-0000-0400-00000A000000}" name="GUIA CONVÊNIO" dataDxfId="630" dataCellStyle="Normal"/>
    <tableColumn id="9" xr3:uid="{00000000-0010-0000-0400-000009000000}" name="VALOR" dataCellStyle="Moeda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calculatedColumnFormula>
    </tableColumn>
    <tableColumn id="11" xr3:uid="{7B8E933A-E430-43EB-8546-C7BF810515F6}" name="PAGAMENTO" dataDxfId="629" dataCellStyle="Normal"/>
    <tableColumn id="5" xr3:uid="{00000000-0010-0000-0400-000005000000}" name="MÉDICA" dataCellStyle="Normal">
      <calculatedColumnFormula>IF(Tabela8J143839404142[[#This Row],[EXAME]]&lt;&gt;"","Dra. Joizeanne","")</calculatedColumnFormula>
    </tableColumn>
    <tableColumn id="6" xr3:uid="{00000000-0010-0000-0400-000006000000}" name="TELEFONE" dataDxfId="628" dataCellStyle="Normal"/>
    <tableColumn id="7" xr3:uid="{00000000-0010-0000-0400-000007000000}" name="CONFIRMAÇÃO" dataDxfId="627" dataCellStyle="Normal"/>
    <tableColumn id="16" xr3:uid="{00000000-0010-0000-0400-000010000000}" name="COMPARECEU?" dataDxfId="626" dataCellStyle="Normal"/>
    <tableColumn id="8" xr3:uid="{00000000-0010-0000-0400-000008000000}" name="FILA DE ESPERA" dataDxfId="625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8J567" displayName="Tabela8J567" ref="C5:N47" totalsRowCount="1" headerRowDxfId="624" totalsRowDxfId="623">
  <autoFilter ref="C5:N46" xr:uid="{00000000-0009-0000-0100-000006000000}"/>
  <tableColumns count="12">
    <tableColumn id="1" xr3:uid="{00000000-0010-0000-0700-000001000000}" name="NOME" totalsRowFunction="count" dataDxfId="622" dataCellStyle="Normal"/>
    <tableColumn id="2" xr3:uid="{00000000-0010-0000-0700-000002000000}" name="IDADE" dataDxfId="621" dataCellStyle="Normal"/>
    <tableColumn id="3" xr3:uid="{00000000-0010-0000-0700-000003000000}" name="EXAME" dataDxfId="620" dataCellStyle="Normal"/>
    <tableColumn id="4" xr3:uid="{00000000-0010-0000-0700-000004000000}" name="CONVÊNIO" dataDxfId="619" dataCellStyle="Normal"/>
    <tableColumn id="10" xr3:uid="{00000000-0010-0000-0700-00000A000000}" name="GUIA CONVÊNIO" dataDxfId="618" dataCellStyle="Normal"/>
    <tableColumn id="9" xr3:uid="{00000000-0010-0000-0700-000009000000}" name="VALOR" totalsRowDxfId="617" dataCellStyle="Moeda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calculatedColumnFormula>
    </tableColumn>
    <tableColumn id="11" xr3:uid="{0C056BB7-57E9-4ECC-950D-B5F4742A4845}" name="PAGAMENTO" dataDxfId="616" dataCellStyle="Normal"/>
    <tableColumn id="5" xr3:uid="{00000000-0010-0000-0700-000005000000}" name="MÉDICA" dataCellStyle="Normal">
      <calculatedColumnFormula>IF(Tabela8J567[[#This Row],[EXAME]]&lt;&gt;"","Dra. Joizeanne","")</calculatedColumnFormula>
    </tableColumn>
    <tableColumn id="6" xr3:uid="{00000000-0010-0000-0700-000006000000}" name="TELEFONE" dataDxfId="615" dataCellStyle="Normal"/>
    <tableColumn id="7" xr3:uid="{00000000-0010-0000-0700-000007000000}" name="CONFIRMAÇÃO" dataDxfId="614" dataCellStyle="Normal"/>
    <tableColumn id="12" xr3:uid="{00000000-0010-0000-0700-00000C000000}" name="COMPARECEU?" dataDxfId="613" dataCellStyle="Normal"/>
    <tableColumn id="8" xr3:uid="{00000000-0010-0000-0700-000008000000}" name="FILA DE ESPERA" dataDxfId="612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ela8J5678910111213141516" displayName="Tabela8J5678910111213141516" ref="C5:N47" totalsRowCount="1" headerRowDxfId="611" totalsRowDxfId="610">
  <autoFilter ref="C5:N46" xr:uid="{00000000-0009-0000-0100-00000F000000}"/>
  <tableColumns count="12">
    <tableColumn id="1" xr3:uid="{00000000-0010-0000-0800-000001000000}" name="NOME" totalsRowFunction="count" dataDxfId="609" dataCellStyle="Normal"/>
    <tableColumn id="2" xr3:uid="{00000000-0010-0000-0800-000002000000}" name="IDADE" dataDxfId="608" dataCellStyle="Normal"/>
    <tableColumn id="3" xr3:uid="{00000000-0010-0000-0800-000003000000}" name="EXAME" dataDxfId="607" dataCellStyle="Normal"/>
    <tableColumn id="4" xr3:uid="{00000000-0010-0000-0800-000004000000}" name="CONVÊNIO" dataDxfId="606" dataCellStyle="Normal"/>
    <tableColumn id="10" xr3:uid="{00000000-0010-0000-0800-00000A000000}" name="GUIA CONVÊNIO" dataDxfId="605" dataCellStyle="Normal"/>
    <tableColumn id="9" xr3:uid="{00000000-0010-0000-0800-000009000000}" name="VALOR" totalsRowDxfId="37" dataCellStyle="Moeda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calculatedColumnFormula>
    </tableColumn>
    <tableColumn id="12" xr3:uid="{45782C4C-ABF4-4FF2-8964-9E7811380D1D}" name="PAGAMENTO" dataDxfId="604" dataCellStyle="Normal"/>
    <tableColumn id="5" xr3:uid="{00000000-0010-0000-0800-000005000000}" name="MÉDICA" dataCellStyle="Normal">
      <calculatedColumnFormula>IF(Tabela8J5678910111213141516[[#This Row],[EXAME]]&lt;&gt;"","Dra. Joizeanne","")</calculatedColumnFormula>
    </tableColumn>
    <tableColumn id="6" xr3:uid="{00000000-0010-0000-0800-000006000000}" name="TELEFONE" dataDxfId="603" dataCellStyle="Normal"/>
    <tableColumn id="7" xr3:uid="{00000000-0010-0000-0800-000007000000}" name="CONFIRMAÇÃO" dataDxfId="602" dataCellStyle="Normal"/>
    <tableColumn id="11" xr3:uid="{00000000-0010-0000-0800-00000B000000}" name="COMPARECEU?" dataDxfId="601" dataCellStyle="Normal"/>
    <tableColumn id="8" xr3:uid="{00000000-0010-0000-0800-000008000000}" name="FILA DE ESPERA" dataDxfId="600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ela8J5678910111213141516171819" displayName="Tabela8J5678910111213141516171819" ref="C5:N47" totalsRowCount="1" headerRowDxfId="599" totalsRowDxfId="598">
  <autoFilter ref="C5:N46" xr:uid="{00000000-0009-0000-0100-000012000000}"/>
  <tableColumns count="12">
    <tableColumn id="1" xr3:uid="{00000000-0010-0000-0A00-000001000000}" name="NOME" totalsRowFunction="count" dataDxfId="597" dataCellStyle="Normal"/>
    <tableColumn id="2" xr3:uid="{00000000-0010-0000-0A00-000002000000}" name="IDADE" dataDxfId="596" dataCellStyle="Normal"/>
    <tableColumn id="3" xr3:uid="{00000000-0010-0000-0A00-000003000000}" name="EXAME" dataDxfId="595" dataCellStyle="Normal"/>
    <tableColumn id="4" xr3:uid="{00000000-0010-0000-0A00-000004000000}" name="CONVÊNIO" dataDxfId="594" dataCellStyle="Normal"/>
    <tableColumn id="10" xr3:uid="{00000000-0010-0000-0A00-00000A000000}" name="GUIA CONVÊNIO" dataDxfId="593" dataCellStyle="Normal"/>
    <tableColumn id="9" xr3:uid="{00000000-0010-0000-0A00-000009000000}" name="VALOR" totalsRowDxfId="592" dataCellStyle="Moeda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calculatedColumnFormula>
    </tableColumn>
    <tableColumn id="12" xr3:uid="{E4CD6562-39B0-47CE-B9B4-B09B0953622C}" name="PAGAMENTO" dataDxfId="591" dataCellStyle="Normal"/>
    <tableColumn id="5" xr3:uid="{00000000-0010-0000-0A00-000005000000}" name="MÉDICA" dataCellStyle="Normal">
      <calculatedColumnFormula>IF(Tabela8J5678910111213141516171819[[#This Row],[EXAME]]&lt;&gt;"","Dra. Joizeanne","")</calculatedColumnFormula>
    </tableColumn>
    <tableColumn id="6" xr3:uid="{00000000-0010-0000-0A00-000006000000}" name="TELEFONE" dataDxfId="590" dataCellStyle="Normal"/>
    <tableColumn id="7" xr3:uid="{00000000-0010-0000-0A00-000007000000}" name="CONFIRMAÇÃO" dataDxfId="589" dataCellStyle="Normal"/>
    <tableColumn id="11" xr3:uid="{00000000-0010-0000-0A00-00000B000000}" name="COMPARECEU?" dataDxfId="588" dataCellStyle="Normal"/>
    <tableColumn id="8" xr3:uid="{00000000-0010-0000-0A00-000008000000}" name="FILA DE ESPERA" dataDxfId="587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ela8J567891011121314151617" displayName="Tabela8J567891011121314151617" ref="C5:N47" totalsRowCount="1" headerRowDxfId="586" totalsRowDxfId="585">
  <autoFilter ref="C5:N46" xr:uid="{00000000-0009-0000-0100-000010000000}"/>
  <tableColumns count="12">
    <tableColumn id="1" xr3:uid="{00000000-0010-0000-0900-000001000000}" name="NOME" totalsRowFunction="count" dataDxfId="584" dataCellStyle="Normal"/>
    <tableColumn id="2" xr3:uid="{00000000-0010-0000-0900-000002000000}" name="IDADE" dataDxfId="583" dataCellStyle="Normal"/>
    <tableColumn id="3" xr3:uid="{00000000-0010-0000-0900-000003000000}" name="EXAME" dataDxfId="582" dataCellStyle="Normal"/>
    <tableColumn id="4" xr3:uid="{00000000-0010-0000-0900-000004000000}" name="CONVÊNIO" dataDxfId="581" dataCellStyle="Normal"/>
    <tableColumn id="10" xr3:uid="{00000000-0010-0000-0900-00000A000000}" name="GUIA CONVÊNIO" dataDxfId="580" dataCellStyle="Normal"/>
    <tableColumn id="9" xr3:uid="{00000000-0010-0000-0900-000009000000}" name="VALOR" totalsRowDxfId="579" dataCellStyle="Moeda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calculatedColumnFormula>
    </tableColumn>
    <tableColumn id="12" xr3:uid="{CBFD7EFA-9E58-4F01-B033-9685699328C7}" name="PAGAMENTO" dataDxfId="578" dataCellStyle="Normal"/>
    <tableColumn id="5" xr3:uid="{00000000-0010-0000-0900-000005000000}" name="MÉDICA" dataCellStyle="Normal">
      <calculatedColumnFormula>IF(Tabela8J567891011121314151617[[#This Row],[EXAME]]&lt;&gt;"","Dra. Joizeanne","")</calculatedColumnFormula>
    </tableColumn>
    <tableColumn id="6" xr3:uid="{00000000-0010-0000-0900-000006000000}" name="TELEFONE" dataDxfId="577" dataCellStyle="Normal"/>
    <tableColumn id="7" xr3:uid="{00000000-0010-0000-0900-000007000000}" name="CONFIRMAÇÃO" dataDxfId="576" dataCellStyle="Normal"/>
    <tableColumn id="11" xr3:uid="{00000000-0010-0000-0900-00000B000000}" name="COMPARECEU?" dataDxfId="575" dataCellStyle="Normal"/>
    <tableColumn id="8" xr3:uid="{00000000-0010-0000-0900-000008000000}" name="FILA DE ESPERA" dataDxfId="574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drawing" Target="../drawings/drawing46.xml"/><Relationship Id="rId4" Type="http://schemas.openxmlformats.org/officeDocument/2006/relationships/table" Target="../tables/table4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33"/>
  <sheetViews>
    <sheetView showGridLines="0" tabSelected="1" zoomScale="80" zoomScaleNormal="80" workbookViewId="0"/>
  </sheetViews>
  <sheetFormatPr defaultRowHeight="15" x14ac:dyDescent="0.2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4.95" customHeight="1" x14ac:dyDescent="0.25">
      <c r="A2" s="5"/>
      <c r="B2" s="5"/>
      <c r="C2" s="5"/>
      <c r="D2" s="6" t="s">
        <v>0</v>
      </c>
      <c r="E2" s="5"/>
      <c r="F2" s="5"/>
      <c r="G2" s="12" t="str">
        <f>IF(C5=1,"JANEIRO",IF(C5=2,"FEVEREIRO",IF(C5=3,"MARÇO",IF(C5=4,"ABRIL",IF(C5=5,"MAIO",IF(C5=6,"JUNHO",IF(C5=7,"JULHO",IF(C5=8,"AGOSTO",IF(C5=9,"SETEMBRO",IF(C5=10,"OUTUBRO",IF(C5=11,"NOVEMBRO",IF(C5=12,"DEZEMBRO",""))))))))))))</f>
        <v>NOVEMBRO</v>
      </c>
      <c r="H2" s="5"/>
      <c r="I2" s="5"/>
      <c r="J2" s="5"/>
      <c r="K2" s="5"/>
      <c r="L2" s="5"/>
      <c r="M2" s="5"/>
      <c r="N2" s="5"/>
      <c r="O2" s="5"/>
      <c r="P2" s="5"/>
    </row>
    <row r="3" spans="1:16" ht="5.099999999999999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5" spans="1:16" ht="36" x14ac:dyDescent="0.55000000000000004">
      <c r="B5" s="42" t="s">
        <v>1</v>
      </c>
      <c r="C5" s="2">
        <v>11</v>
      </c>
      <c r="D5" s="42" t="s">
        <v>2</v>
      </c>
      <c r="E5" s="23">
        <v>2023</v>
      </c>
      <c r="F5" s="22" t="s">
        <v>3</v>
      </c>
      <c r="G5" s="22"/>
      <c r="H5" s="22" t="str">
        <f>IF(I8=B8,B9,IF(I8=C8,C9,IF(I8=D8,D9,IF(I8=E8,E9,IF(I8=F8,F9,IF(I8=G8,G9,IF(I8=H8,H9,"")))))))</f>
        <v>QUARTA-FEIRA</v>
      </c>
    </row>
    <row r="6" spans="1:16" hidden="1" x14ac:dyDescent="0.25"/>
    <row r="7" spans="1:16" hidden="1" x14ac:dyDescent="0.25">
      <c r="B7" t="s">
        <v>4</v>
      </c>
      <c r="I7" t="s">
        <v>5</v>
      </c>
      <c r="J7" t="s">
        <v>6</v>
      </c>
    </row>
    <row r="8" spans="1:16" hidden="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4</v>
      </c>
      <c r="J8" s="1">
        <f>DATE(E5,C5,31)</f>
        <v>45261</v>
      </c>
    </row>
    <row r="9" spans="1:16" x14ac:dyDescent="0.25">
      <c r="B9" s="37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9" t="s">
        <v>13</v>
      </c>
    </row>
    <row r="10" spans="1:16" x14ac:dyDescent="0.25">
      <c r="B10" s="38" t="str">
        <f>IF($I$8=B8,1,IF(A10&lt;&gt;"",A10+1,""))</f>
        <v/>
      </c>
      <c r="C10" s="4" t="str">
        <f t="shared" ref="C10:H10" si="0">IF($I$8=C8,1,IF(B10&lt;&gt;"",B10+1,""))</f>
        <v/>
      </c>
      <c r="D10" s="4" t="str">
        <f t="shared" si="0"/>
        <v/>
      </c>
      <c r="E10" s="4">
        <f t="shared" si="0"/>
        <v>1</v>
      </c>
      <c r="F10" s="4">
        <f t="shared" si="0"/>
        <v>2</v>
      </c>
      <c r="G10" s="4">
        <f t="shared" si="0"/>
        <v>3</v>
      </c>
      <c r="H10" s="40">
        <f t="shared" si="0"/>
        <v>4</v>
      </c>
    </row>
    <row r="11" spans="1:16" x14ac:dyDescent="0.25">
      <c r="B11" s="38"/>
      <c r="C11" s="17" t="str">
        <f t="shared" ref="C11:E11" si="1">IF(C10="","","Dra. Joizeanne")</f>
        <v/>
      </c>
      <c r="D11" s="17" t="str">
        <f t="shared" si="1"/>
        <v/>
      </c>
      <c r="E11" s="43" t="str">
        <f t="shared" si="1"/>
        <v>Dra. Joizeanne</v>
      </c>
      <c r="F11" s="43" t="str">
        <f>IF(F10="","","Dra. Joizeanne")</f>
        <v>Dra. Joizeanne</v>
      </c>
      <c r="G11" s="43" t="str">
        <f t="shared" ref="G11" si="2">IF(G10="","","Dra. Joizeanne")</f>
        <v>Dra. Joizeanne</v>
      </c>
      <c r="H11" s="40"/>
    </row>
    <row r="12" spans="1:16" x14ac:dyDescent="0.25">
      <c r="B12" s="38"/>
      <c r="C12" s="17" t="str">
        <f t="shared" ref="C12:E12" si="3">IF(C10="","","Dra. Ilca")</f>
        <v/>
      </c>
      <c r="D12" s="17" t="str">
        <f t="shared" si="3"/>
        <v/>
      </c>
      <c r="E12" s="43" t="str">
        <f t="shared" si="3"/>
        <v>Dra. Ilca</v>
      </c>
      <c r="F12" s="43" t="str">
        <f>IF(F10="","","Dra. Ilca")</f>
        <v>Dra. Ilca</v>
      </c>
      <c r="G12" s="43" t="str">
        <f t="shared" ref="G12" si="4">IF(G10="","","Dra. Ilca")</f>
        <v>Dra. Ilca</v>
      </c>
      <c r="H12" s="40"/>
    </row>
    <row r="13" spans="1:16" x14ac:dyDescent="0.25">
      <c r="B13" s="38"/>
      <c r="C13" s="18"/>
      <c r="D13" s="18"/>
      <c r="E13" s="18"/>
      <c r="F13" s="18"/>
      <c r="G13" s="18"/>
      <c r="H13" s="40"/>
    </row>
    <row r="14" spans="1:16" x14ac:dyDescent="0.25">
      <c r="B14" s="38">
        <f>IFERROR(IF(H10&gt;=31,"",H10+1),"")</f>
        <v>5</v>
      </c>
      <c r="C14" s="4">
        <f>IFERROR(IF(B14&gt;=31,"",B14+1),"")</f>
        <v>6</v>
      </c>
      <c r="D14" s="4">
        <f t="shared" ref="D14:H14" si="5">IFERROR(IF(C14&gt;=31,"",C14+1),"")</f>
        <v>7</v>
      </c>
      <c r="E14" s="4">
        <f t="shared" si="5"/>
        <v>8</v>
      </c>
      <c r="F14" s="4">
        <f t="shared" si="5"/>
        <v>9</v>
      </c>
      <c r="G14" s="4">
        <f t="shared" si="5"/>
        <v>10</v>
      </c>
      <c r="H14" s="40">
        <f t="shared" si="5"/>
        <v>11</v>
      </c>
    </row>
    <row r="15" spans="1:16" x14ac:dyDescent="0.25">
      <c r="B15" s="38"/>
      <c r="C15" s="43" t="str">
        <f t="shared" ref="C15" si="6">IF(C14="","","Dra. Joizeanne")</f>
        <v>Dra. Joizeanne</v>
      </c>
      <c r="D15" s="43" t="str">
        <f t="shared" ref="D15" si="7">IF(D14="","","Dra. Joizeanne")</f>
        <v>Dra. Joizeanne</v>
      </c>
      <c r="E15" s="43" t="str">
        <f t="shared" ref="E15" si="8">IF(E14="","","Dra. Joizeanne")</f>
        <v>Dra. Joizeanne</v>
      </c>
      <c r="F15" s="43" t="str">
        <f>IF(F14="","","Dra. Joizeanne")</f>
        <v>Dra. Joizeanne</v>
      </c>
      <c r="G15" s="43" t="str">
        <f t="shared" ref="G15" si="9">IF(G14="","","Dra. Joizeanne")</f>
        <v>Dra. Joizeanne</v>
      </c>
      <c r="H15" s="40"/>
    </row>
    <row r="16" spans="1:16" x14ac:dyDescent="0.25">
      <c r="B16" s="38"/>
      <c r="C16" s="43" t="str">
        <f t="shared" ref="C16:E16" si="10">IF(C14="","","Dra. Ilca")</f>
        <v>Dra. Ilca</v>
      </c>
      <c r="D16" s="43" t="str">
        <f t="shared" si="10"/>
        <v>Dra. Ilca</v>
      </c>
      <c r="E16" s="43" t="str">
        <f t="shared" si="10"/>
        <v>Dra. Ilca</v>
      </c>
      <c r="F16" s="43" t="str">
        <f>IF(F14="","","Dra. Ilca")</f>
        <v>Dra. Ilca</v>
      </c>
      <c r="G16" s="43" t="str">
        <f t="shared" ref="G16" si="11">IF(G14="","","Dra. Ilca")</f>
        <v>Dra. Ilca</v>
      </c>
      <c r="H16" s="40"/>
    </row>
    <row r="17" spans="2:8" x14ac:dyDescent="0.25">
      <c r="B17" s="38"/>
      <c r="C17" s="18"/>
      <c r="D17" s="18"/>
      <c r="E17" s="18"/>
      <c r="F17" s="18"/>
      <c r="G17" s="18"/>
      <c r="H17" s="40"/>
    </row>
    <row r="18" spans="2:8" x14ac:dyDescent="0.25">
      <c r="B18" s="38">
        <f>IFERROR(IF(H14&gt;=31,"",H14+1),"")</f>
        <v>12</v>
      </c>
      <c r="C18" s="4">
        <f>IFERROR(IF(B18&gt;=31,"",B18+1),"")</f>
        <v>13</v>
      </c>
      <c r="D18" s="4">
        <f t="shared" ref="D18:H18" si="12">IFERROR(IF(C18&gt;=31,"",C18+1),"")</f>
        <v>14</v>
      </c>
      <c r="E18" s="4">
        <f t="shared" si="12"/>
        <v>15</v>
      </c>
      <c r="F18" s="4">
        <f t="shared" si="12"/>
        <v>16</v>
      </c>
      <c r="G18" s="4">
        <f t="shared" si="12"/>
        <v>17</v>
      </c>
      <c r="H18" s="40">
        <f t="shared" si="12"/>
        <v>18</v>
      </c>
    </row>
    <row r="19" spans="2:8" x14ac:dyDescent="0.25">
      <c r="B19" s="38"/>
      <c r="C19" s="43" t="str">
        <f t="shared" ref="C19" si="13">IF(C18="","","Dra. Joizeanne")</f>
        <v>Dra. Joizeanne</v>
      </c>
      <c r="D19" s="43" t="str">
        <f t="shared" ref="D19" si="14">IF(D18="","","Dra. Joizeanne")</f>
        <v>Dra. Joizeanne</v>
      </c>
      <c r="E19" s="43" t="str">
        <f t="shared" ref="E19" si="15">IF(E18="","","Dra. Joizeanne")</f>
        <v>Dra. Joizeanne</v>
      </c>
      <c r="F19" s="43" t="str">
        <f>IF(F18="","","Dra. Joizeanne")</f>
        <v>Dra. Joizeanne</v>
      </c>
      <c r="G19" s="43" t="str">
        <f t="shared" ref="G19" si="16">IF(G18="","","Dra. Joizeanne")</f>
        <v>Dra. Joizeanne</v>
      </c>
      <c r="H19" s="40"/>
    </row>
    <row r="20" spans="2:8" x14ac:dyDescent="0.25">
      <c r="B20" s="38"/>
      <c r="C20" s="43" t="str">
        <f t="shared" ref="C20:E20" si="17">IF(C18="","","Dra. Ilca")</f>
        <v>Dra. Ilca</v>
      </c>
      <c r="D20" s="43" t="str">
        <f t="shared" si="17"/>
        <v>Dra. Ilca</v>
      </c>
      <c r="E20" s="43" t="str">
        <f t="shared" si="17"/>
        <v>Dra. Ilca</v>
      </c>
      <c r="F20" s="43" t="str">
        <f>IF(F18="","","Dra. Ilca")</f>
        <v>Dra. Ilca</v>
      </c>
      <c r="G20" s="43" t="str">
        <f t="shared" ref="G20" si="18">IF(G18="","","Dra. Ilca")</f>
        <v>Dra. Ilca</v>
      </c>
      <c r="H20" s="40"/>
    </row>
    <row r="21" spans="2:8" x14ac:dyDescent="0.25">
      <c r="B21" s="38"/>
      <c r="C21" s="18"/>
      <c r="D21" s="18"/>
      <c r="E21" s="18"/>
      <c r="F21" s="18"/>
      <c r="G21" s="18"/>
      <c r="H21" s="40"/>
    </row>
    <row r="22" spans="2:8" x14ac:dyDescent="0.25">
      <c r="B22" s="38">
        <f>IFERROR(IF(H18&gt;=31,"",H18+1),"")</f>
        <v>19</v>
      </c>
      <c r="C22" s="4">
        <f>IFERROR(IF(B22&gt;=31,"",B22+1),"")</f>
        <v>20</v>
      </c>
      <c r="D22" s="4">
        <f t="shared" ref="D22:H22" si="19">IFERROR(IF(C22&gt;=31,"",C22+1),"")</f>
        <v>21</v>
      </c>
      <c r="E22" s="4">
        <f t="shared" si="19"/>
        <v>22</v>
      </c>
      <c r="F22" s="4">
        <f t="shared" si="19"/>
        <v>23</v>
      </c>
      <c r="G22" s="4">
        <f t="shared" si="19"/>
        <v>24</v>
      </c>
      <c r="H22" s="40">
        <f t="shared" si="19"/>
        <v>25</v>
      </c>
    </row>
    <row r="23" spans="2:8" x14ac:dyDescent="0.25">
      <c r="B23" s="38"/>
      <c r="C23" s="43" t="str">
        <f t="shared" ref="C23" si="20">IF(C22="","","Dra. Joizeanne")</f>
        <v>Dra. Joizeanne</v>
      </c>
      <c r="D23" s="43" t="str">
        <f t="shared" ref="D23" si="21">IF(D22="","","Dra. Joizeanne")</f>
        <v>Dra. Joizeanne</v>
      </c>
      <c r="E23" s="43" t="str">
        <f t="shared" ref="E23" si="22">IF(E22="","","Dra. Joizeanne")</f>
        <v>Dra. Joizeanne</v>
      </c>
      <c r="F23" s="43" t="str">
        <f>IF(F22="","","Dra. Joizeanne")</f>
        <v>Dra. Joizeanne</v>
      </c>
      <c r="G23" s="43" t="str">
        <f t="shared" ref="G23" si="23">IF(G22="","","Dra. Joizeanne")</f>
        <v>Dra. Joizeanne</v>
      </c>
      <c r="H23" s="40"/>
    </row>
    <row r="24" spans="2:8" x14ac:dyDescent="0.25">
      <c r="B24" s="38"/>
      <c r="C24" s="43" t="str">
        <f t="shared" ref="C24:E24" si="24">IF(C22="","","Dra. Ilca")</f>
        <v>Dra. Ilca</v>
      </c>
      <c r="D24" s="43" t="str">
        <f t="shared" si="24"/>
        <v>Dra. Ilca</v>
      </c>
      <c r="E24" s="43" t="str">
        <f t="shared" si="24"/>
        <v>Dra. Ilca</v>
      </c>
      <c r="F24" s="43" t="str">
        <f>IF(F22="","","Dra. Ilca")</f>
        <v>Dra. Ilca</v>
      </c>
      <c r="G24" s="43" t="str">
        <f t="shared" ref="G24" si="25">IF(G22="","","Dra. Ilca")</f>
        <v>Dra. Ilca</v>
      </c>
      <c r="H24" s="40"/>
    </row>
    <row r="25" spans="2:8" x14ac:dyDescent="0.25">
      <c r="B25" s="38"/>
      <c r="C25" s="18"/>
      <c r="D25" s="18"/>
      <c r="E25" s="18"/>
      <c r="F25" s="18"/>
      <c r="G25" s="18"/>
      <c r="H25" s="40"/>
    </row>
    <row r="26" spans="2:8" x14ac:dyDescent="0.25">
      <c r="B26" s="38">
        <f>IFERROR(IF(H22&gt;=31,"",H22+1),"")</f>
        <v>26</v>
      </c>
      <c r="C26" s="4">
        <f>IFERROR(IF(B26&gt;=31,"",B26+1),"")</f>
        <v>27</v>
      </c>
      <c r="D26" s="4">
        <f t="shared" ref="D26:H26" si="26">IFERROR(IF(C26&gt;=31,"",C26+1),"")</f>
        <v>28</v>
      </c>
      <c r="E26" s="4">
        <f t="shared" si="26"/>
        <v>29</v>
      </c>
      <c r="F26" s="4">
        <f t="shared" si="26"/>
        <v>30</v>
      </c>
      <c r="G26" s="41">
        <f t="shared" si="26"/>
        <v>31</v>
      </c>
      <c r="H26" s="40" t="str">
        <f t="shared" si="26"/>
        <v/>
      </c>
    </row>
    <row r="27" spans="2:8" x14ac:dyDescent="0.25">
      <c r="B27" s="38"/>
      <c r="C27" s="43" t="str">
        <f t="shared" ref="C27" si="27">IF(C26="","","Dra. Joizeanne")</f>
        <v>Dra. Joizeanne</v>
      </c>
      <c r="D27" s="43" t="str">
        <f t="shared" ref="D27" si="28">IF(D26="","","Dra. Joizeanne")</f>
        <v>Dra. Joizeanne</v>
      </c>
      <c r="E27" s="43" t="str">
        <f t="shared" ref="E27" si="29">IF(E26="","","Dra. Joizeanne")</f>
        <v>Dra. Joizeanne</v>
      </c>
      <c r="F27" s="43" t="str">
        <f>IF(F26="","","Dra. Joizeanne")</f>
        <v>Dra. Joizeanne</v>
      </c>
      <c r="G27" s="36" t="str">
        <f t="shared" ref="G27" si="30">IF(G26="","","Dra. Joizeanne")</f>
        <v>Dra. Joizeanne</v>
      </c>
      <c r="H27" s="40"/>
    </row>
    <row r="28" spans="2:8" x14ac:dyDescent="0.25">
      <c r="B28" s="38"/>
      <c r="C28" s="43" t="str">
        <f t="shared" ref="C28:E28" si="31">IF(C26="","","Dra. Ilca")</f>
        <v>Dra. Ilca</v>
      </c>
      <c r="D28" s="43" t="str">
        <f t="shared" si="31"/>
        <v>Dra. Ilca</v>
      </c>
      <c r="E28" s="43" t="str">
        <f t="shared" si="31"/>
        <v>Dra. Ilca</v>
      </c>
      <c r="F28" s="43" t="str">
        <f>IF(F26="","","Dra. Ilca")</f>
        <v>Dra. Ilca</v>
      </c>
      <c r="G28" s="36" t="str">
        <f t="shared" ref="G28" si="32">IF(G26="","","Dra. Ilca")</f>
        <v>Dra. Ilca</v>
      </c>
      <c r="H28" s="40"/>
    </row>
    <row r="29" spans="2:8" x14ac:dyDescent="0.25">
      <c r="B29" s="38"/>
      <c r="C29" s="18"/>
      <c r="D29" s="18"/>
      <c r="E29" s="18"/>
      <c r="F29" s="18"/>
      <c r="G29" s="18"/>
      <c r="H29" s="40"/>
    </row>
    <row r="30" spans="2:8" x14ac:dyDescent="0.25">
      <c r="B30" s="38" t="str">
        <f>IFERROR(IF(H26&gt;=31,"",H26+1),"")</f>
        <v/>
      </c>
      <c r="C30" s="4" t="str">
        <f>IFERROR(IF(B30&gt;=31,"",B30+1),"")</f>
        <v/>
      </c>
      <c r="D30" s="4" t="str">
        <f t="shared" ref="D30:H30" si="33">IFERROR(IF(C30&gt;=31,"",C30+1),"")</f>
        <v/>
      </c>
      <c r="E30" s="4" t="str">
        <f t="shared" si="33"/>
        <v/>
      </c>
      <c r="F30" s="4" t="str">
        <f t="shared" si="33"/>
        <v/>
      </c>
      <c r="G30" s="4" t="str">
        <f t="shared" si="33"/>
        <v/>
      </c>
      <c r="H30" s="40" t="str">
        <f t="shared" si="33"/>
        <v/>
      </c>
    </row>
    <row r="31" spans="2:8" x14ac:dyDescent="0.25">
      <c r="B31" s="38"/>
      <c r="C31" s="17" t="str">
        <f t="shared" ref="C31" si="34">IF(C30="","","Dra. Joizeanne")</f>
        <v/>
      </c>
      <c r="D31" s="17" t="str">
        <f t="shared" ref="D31" si="35">IF(D30="","","Dra. Joizeanne")</f>
        <v/>
      </c>
      <c r="E31" s="17" t="str">
        <f t="shared" ref="E31" si="36">IF(E30="","","Dra. Joizeanne")</f>
        <v/>
      </c>
      <c r="F31" s="17" t="str">
        <f>IF(F30="","","Dra. Joizeanne")</f>
        <v/>
      </c>
      <c r="G31" s="17" t="str">
        <f t="shared" ref="G31" si="37">IF(G30="","","Dra. Joizeanne")</f>
        <v/>
      </c>
      <c r="H31" s="40"/>
    </row>
    <row r="32" spans="2:8" x14ac:dyDescent="0.25">
      <c r="B32" s="38"/>
      <c r="C32" s="17" t="str">
        <f t="shared" ref="C32" si="38">IF(C30="","","Dra. Ilca")</f>
        <v/>
      </c>
      <c r="D32" s="17" t="str">
        <f t="shared" ref="D32:E32" si="39">IF(D30="","","Dra. Ilca")</f>
        <v/>
      </c>
      <c r="E32" s="17" t="str">
        <f t="shared" si="39"/>
        <v/>
      </c>
      <c r="F32" s="17" t="str">
        <f>IF(F30="","","Dra. Ilca")</f>
        <v/>
      </c>
      <c r="G32" s="17" t="str">
        <f t="shared" ref="G32" si="40">IF(G30="","","Dra. Ilca")</f>
        <v/>
      </c>
      <c r="H32" s="40"/>
    </row>
    <row r="33" spans="2:8" x14ac:dyDescent="0.25">
      <c r="B33" s="38"/>
      <c r="C33" s="18"/>
      <c r="D33" s="18"/>
      <c r="E33" s="18"/>
      <c r="F33" s="18"/>
      <c r="G33" s="18"/>
      <c r="H33" s="40"/>
    </row>
  </sheetData>
  <sheetProtection sheet="1" objects="1" scenarios="1"/>
  <phoneticPr fontId="4" type="noConversion"/>
  <hyperlinks>
    <hyperlink ref="E11" location="'1J'!A1" display="'1J'!A1" xr:uid="{EEBA64C5-671B-4BD3-9E34-C499DFAF7600}"/>
    <hyperlink ref="F11" location="'2J'!A1" display="'2J'!A1" xr:uid="{777C3944-6FDA-4935-AC62-122BC8DBB05B}"/>
    <hyperlink ref="G11" location="'3J'!A1" display="'3J'!A1" xr:uid="{84CB4B6D-4EAD-4DB2-BE67-C23916503AF8}"/>
    <hyperlink ref="C15" location="'6J'!A1" display="'6J'!A1" xr:uid="{5F427805-8B24-45F4-B416-9EBA5AA702DC}"/>
    <hyperlink ref="D15" location="'7J'!A1" display="'7J'!A1" xr:uid="{DCEE439A-896D-4C4C-BB13-9813F7C5124E}"/>
    <hyperlink ref="E15" location="'8J'!A1" display="'8J'!A1" xr:uid="{3B2AEEFF-8436-4162-9264-FCDC87AF46BB}"/>
    <hyperlink ref="F15" location="'9J'!A1" display="'9J'!A1" xr:uid="{E87936C1-77CE-4202-A242-420C8F929186}"/>
    <hyperlink ref="G15" location="'10J'!A1" display="'10J'!A1" xr:uid="{57012BCA-A3D4-4574-A4EA-FED365AC111A}"/>
    <hyperlink ref="C19" location="'13J'!A1" display="'13J'!A1" xr:uid="{10936877-6241-4F22-B336-722C50FB31FB}"/>
    <hyperlink ref="D19" location="'14J'!A1" display="'14J'!A1" xr:uid="{BBCF2196-67A0-4F33-B9E4-BB137088416E}"/>
    <hyperlink ref="E19" location="'15J'!A1" display="'15J'!A1" xr:uid="{2D0ECDD9-EC9E-493A-94A5-2666972FF410}"/>
    <hyperlink ref="F19" location="'16J'!A1" display="'16J'!A1" xr:uid="{A2B93D5E-61DA-4B85-A428-3621EAFA57A7}"/>
    <hyperlink ref="G19" location="'17J'!A1" display="'17J'!A1" xr:uid="{31A9CCD7-C798-4A0C-8ABA-F1E823207F22}"/>
    <hyperlink ref="C23" location="'20J'!A1" display="'20J'!A1" xr:uid="{B55CF380-B887-4C02-8442-1EA69504550A}"/>
    <hyperlink ref="D23" location="'21J'!A1" display="'21J'!A1" xr:uid="{2ADABA0F-2E1A-4720-9E3E-0696D7CD9B2D}"/>
    <hyperlink ref="E23" location="'22J'!A1" display="'22J'!A1" xr:uid="{41BDE1DA-EABB-4F41-94A4-F3A9CC0877C9}"/>
    <hyperlink ref="F23" location="'23J'!A1" display="'23J'!A1" xr:uid="{A42E1097-93B8-4312-9E02-F6E65A8625AE}"/>
    <hyperlink ref="G23" location="'24J'!A1" display="'24J'!A1" xr:uid="{21F061BA-F916-48D1-8FA4-633CEB128E7C}"/>
    <hyperlink ref="C27" location="'27J'!A1" display="'27J'!A1" xr:uid="{32F41F23-F363-4619-BC6B-9DCF0229C70C}"/>
    <hyperlink ref="D27" location="'28J'!A1" display="'28J'!A1" xr:uid="{9416AA82-4867-41C2-B88F-C5BF07124F18}"/>
    <hyperlink ref="E27" location="'29J'!A1" display="'29J'!A1" xr:uid="{0DF16026-F01C-4DDA-A63B-8192A8ACC5C6}"/>
    <hyperlink ref="F27" location="'30J'!A1" display="'30J'!A1" xr:uid="{0DB6156F-7585-43F0-9B1E-8359CB2F3352}"/>
    <hyperlink ref="E12" location="'1I'!A1" display="'1I'!A1" xr:uid="{D07E1791-76D2-4B0C-BCAA-7F3FB4ABB65B}"/>
    <hyperlink ref="F12" location="'2I'!A1" display="'2I'!A1" xr:uid="{F263C728-3146-484D-A127-2D3BD2126401}"/>
    <hyperlink ref="G12" location="'3I'!A1" display="'3I'!A1" xr:uid="{733DAF3B-F55F-4102-A7B5-83CCA43DEB10}"/>
    <hyperlink ref="C16" location="'6I'!A1" display="'6I'!A1" xr:uid="{54F11F45-8AB2-40EE-A913-07A06E3969C1}"/>
    <hyperlink ref="D16" location="'7I'!A1" display="'7I'!A1" xr:uid="{8983A50B-B78A-47FD-BAAB-D03CAFD4E7D5}"/>
    <hyperlink ref="E16" location="'8I'!A1" display="'8I'!A1" xr:uid="{1352A257-1BE6-4E78-98D3-6A0BABDA0F79}"/>
    <hyperlink ref="F16" location="'9I'!A1" display="'9I'!A1" xr:uid="{633C6184-CCAA-405A-9BAF-FAD97B0A2CF4}"/>
    <hyperlink ref="G16" location="'10I'!A1" display="'10I'!A1" xr:uid="{4ED3B934-CC38-4A8E-8759-D3D6DFC6399A}"/>
    <hyperlink ref="C20" location="'13I'!A1" display="'13I'!A1" xr:uid="{D8C7B1A9-8CEE-4FDA-9BB8-6D30E301F1B9}"/>
    <hyperlink ref="D20" location="'14I'!A1" display="'14I'!A1" xr:uid="{B483479C-58E2-4014-9778-BA986724AEC1}"/>
    <hyperlink ref="E20" location="'15I'!A1" display="'15I'!A1" xr:uid="{E28A656B-2883-4F45-937C-50A229B29448}"/>
    <hyperlink ref="F20" location="'16I'!A1" display="'16I'!A1" xr:uid="{52638BF3-3E9F-4821-A4D7-B00E5F77070A}"/>
    <hyperlink ref="G20" location="'17I'!A1" display="'17I'!A1" xr:uid="{B233BE3B-C2A8-41A7-A8FA-60DF9A5862FE}"/>
    <hyperlink ref="C24" location="'20I'!A1" display="'20I'!A1" xr:uid="{3824B12D-C489-4DAA-925F-19A53AB88E2B}"/>
    <hyperlink ref="D24" location="'21I'!A1" display="'21I'!A1" xr:uid="{9E984BFB-7605-4866-BF13-F0C550683A7C}"/>
    <hyperlink ref="E24" location="'22I'!A1" display="'22I'!A1" xr:uid="{7278F204-61B3-4ED4-AEAF-7ED709E1C14A}"/>
    <hyperlink ref="F24" location="'23I'!A1" display="'23I'!A1" xr:uid="{E02F5364-6C5C-40D4-8320-A2FAA6E805C7}"/>
    <hyperlink ref="G24" location="'24I'!A1" display="'24I'!A1" xr:uid="{DF4F4673-388C-45D6-9D54-8ECD7F67B9A3}"/>
    <hyperlink ref="C28" location="'27I'!A1" display="'27I'!A1" xr:uid="{39A307D4-F078-48C2-B787-399257CEA5D8}"/>
    <hyperlink ref="D28" location="'28I'!A1" display="'28I'!A1" xr:uid="{698C80E6-7C41-4F9D-9C2D-77DED0816DA5}"/>
    <hyperlink ref="E28" location="'29I'!A1" display="'29I'!A1" xr:uid="{90A09FAC-70A1-4049-9346-79F58BE7EBD7}"/>
    <hyperlink ref="F28" location="'30I'!A1" display="'30I'!A1" xr:uid="{3E76863F-8535-41F8-925C-DD713E3CAD38}"/>
  </hyperlinks>
  <pageMargins left="0.7" right="0.7" top="0.75" bottom="0.75" header="0.3" footer="0.3"/>
  <pageSetup paperSize="9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1EC0C162-FDC1-47A4-A6F0-BA451A9671FE}">
            <xm:f>'1J'!$C$47&gt;=10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43" id="{C0F82251-31D8-410F-8671-3CCDA6BDBF4A}">
            <xm:f>'2J'!$C$47&gt;=10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42" id="{B10BD32B-10F1-4174-A9A4-A1E5AFBBE2FA}">
            <xm:f>'3J'!$C$47&gt;=10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41" id="{12D0F378-BEFE-4384-BAEE-348C2A2597B4}">
            <xm:f>'6J'!$C$47&gt;=10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40" id="{AAA54DAC-9B54-4C86-9E76-AA6FF6FE9057}">
            <xm:f>'7J'!$C$47&gt;=10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39" id="{FA26BDE4-0F4D-499D-AD1E-9B6362F02634}">
            <xm:f>'8J'!$C$47&gt;=10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E15:F15</xm:sqref>
        </x14:conditionalFormatting>
        <x14:conditionalFormatting xmlns:xm="http://schemas.microsoft.com/office/excel/2006/main">
          <x14:cfRule type="expression" priority="38" id="{402C8C62-574E-42C1-B7A9-8AEA3E447B87}">
            <xm:f>'9J'!$C$47&gt;=10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37" id="{004113DE-F677-4108-887B-40A3BFCA95D8}">
            <xm:f>'10J'!$C$47&gt;=10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36" id="{64D1222D-D588-4277-8660-AD6067832A24}">
            <xm:f>'13J'!$C$47&gt;=10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35" id="{A2A8FD7E-8EB3-437A-8A79-E105A1D90524}">
            <xm:f>'14J'!$C$47&gt;=10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34" id="{13B3CC07-DDEC-4938-9887-7A439CFB9938}">
            <xm:f>'15J'!$C$47&gt;=10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33" id="{81DBDF3B-FF00-473E-8EE9-3BE6FBBA8FAC}">
            <xm:f>'16J'!$C$47&gt;=10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32" id="{58CEB40D-9679-4BED-BE24-44F95EA02626}">
            <xm:f>'17J'!$C$47&gt;=10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31" id="{66996D56-CE94-46F3-AB42-1B5D81FB527E}">
            <xm:f>'20J'!$C$47&gt;=10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30" id="{5006A64F-875A-45FC-81D5-917DE386EA0F}">
            <xm:f>'21J'!$C$47&gt;=10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29" id="{ED6DFFE3-E090-4009-8814-F650321475E5}">
            <xm:f>'22J'!$C$47&gt;=10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28" id="{89924C74-6630-4BE2-9594-8C9BD0F57C88}">
            <xm:f>'23J'!$C$47&gt;=10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27" id="{CCA9D9A4-39C3-4CD0-AAB2-4E1E9C55F924}">
            <xm:f>'24J'!$C$47&gt;=10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26" id="{8F5AC6D5-693E-48A5-9489-635E4D4ED760}">
            <xm:f>'27J'!$C$47&gt;=10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25" id="{904C54E8-5573-41F7-AF4F-48F58DC678C0}">
            <xm:f>'28J'!$C$47&gt;=10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24" id="{6E63C820-5F3A-4F58-8B6C-41EC122E5897}">
            <xm:f>'29J'!$C$47&gt;=10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23" id="{0C401D80-C8D8-41C9-9DE6-8248B5FC4411}">
            <xm:f>'30J'!$C$47&gt;=10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22" id="{5B38B3C7-2FEC-4CA8-81FA-C90F3F11407E}">
            <xm:f>'1I'!$C$47&gt;=15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21" id="{30982193-1882-4978-B7DF-F4720B33B1D5}">
            <xm:f>'2I'!$C$47&gt;=15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20" id="{8547DDB3-B9E4-4BD6-A786-A9F4795FB093}">
            <xm:f>'3I'!$C$47&gt;=15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9" id="{42AFE093-A546-40C3-B9E3-0F0FB6BA7346}">
            <xm:f>'6I'!$C$47&gt;=15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18" id="{304A0B20-581A-4491-95BF-7F06A2AC7C31}">
            <xm:f>'7I'!$C$47&gt;=15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7" id="{B7861067-1AE0-4E68-ACC7-7D2094BCC98E}">
            <xm:f>'8I'!$C$47&gt;=15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6" id="{CEAD79FE-8810-47A2-911B-A5A29E174883}">
            <xm:f>'9I'!$C$47&gt;=15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15" id="{AE02247C-F6C3-452A-97E0-6F2BBE97BC24}">
            <xm:f>'10I'!$C$47&gt;=15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4" id="{0FF27D59-FA55-4121-9DA8-D8304B6FAEE1}">
            <xm:f>'13I'!$C$47&gt;=15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3" id="{0DA7AF7A-5EDE-4EF3-9ED4-FB6CB8325B6E}">
            <xm:f>'14I'!$C$47&gt;=15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2" id="{7C2B7A62-CED6-4836-9349-F471C9154AE7}">
            <xm:f>'15I'!$C$47&gt;=15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1" id="{E25033ED-D75D-47C1-9DC0-E85505981289}">
            <xm:f>'16I'!$C$47&gt;=15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10" id="{23D23B74-1192-430D-988F-C299EFDB0319}">
            <xm:f>'17I'!$C$47&gt;=15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9" id="{02D96977-7A49-40BC-828C-DF8120A25C77}">
            <xm:f>'20I'!$C$47&gt;=15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8" id="{4DD5A3C1-C8FA-4C5B-ABB5-25CD5AE3D48B}">
            <xm:f>'21I'!$C$47&gt;=15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7" id="{76BDEF63-3523-44D1-BAC6-9388B38AAC51}">
            <xm:f>'22I'!$C$47&gt;=15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6" id="{A6136902-4C71-4AB1-AF09-2B22FD9BC434}">
            <xm:f>'23I'!$C$47&gt;=15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5" id="{6344C18D-2EB4-4CE9-9E0D-49389BED8D3B}">
            <xm:f>'24I'!$C$47&gt;=15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4" id="{D821DBAE-2E72-4EFB-9C98-9F90A199F898}">
            <xm:f>'27I'!$C$47&gt;=15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3" id="{DFA49D34-142D-4C55-968C-CEDBFBD6A907}">
            <xm:f>'28I'!$C$47&gt;=15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2" id="{9612DD16-92C7-4B5C-9950-19FD00528F2B}">
            <xm:f>'29I'!$C$47&gt;=15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1" id="{F1DF8ADC-3C69-466F-A356-D0E1D51A0B09}">
            <xm:f>'30I'!$C$47&gt;=15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F28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13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45243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6" s="11"/>
      <c r="J6" t="str">
        <f>IF(Tabela8J567891011121314151617[[#This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7" s="11"/>
      <c r="J7" t="str">
        <f>IF(Tabela8J567891011121314151617[[#This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8" s="11"/>
      <c r="J8" t="str">
        <f>IF(Tabela8J567891011121314151617[[#This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9" s="11"/>
      <c r="J9" t="str">
        <f>IF(Tabela8J567891011121314151617[[#This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0" s="11"/>
      <c r="J10" t="str">
        <f>IF(Tabela8J567891011121314151617[[#This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1" s="11"/>
      <c r="J11" t="str">
        <f>IF(Tabela8J567891011121314151617[[#This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2" s="11"/>
      <c r="J12" t="str">
        <f>IF(Tabela8J567891011121314151617[[#This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3" s="11"/>
      <c r="J13" t="str">
        <f>IF(Tabela8J567891011121314151617[[#This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4" s="11"/>
      <c r="J14" t="str">
        <f>IF(Tabela8J567891011121314151617[[#This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5" s="11"/>
      <c r="J15" t="str">
        <f>IF(Tabela8J567891011121314151617[[#This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6" s="11"/>
      <c r="J16" t="str">
        <f>IF(Tabela8J567891011121314151617[[#This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7" s="11"/>
      <c r="J17" t="str">
        <f>IF(Tabela8J567891011121314151617[[#This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8" s="11"/>
      <c r="J18" t="str">
        <f>IF(Tabela8J567891011121314151617[[#This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9" s="11"/>
      <c r="J19" t="str">
        <f>IF(Tabela8J567891011121314151617[[#This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0" s="11"/>
      <c r="J20" t="str">
        <f>IF(Tabela8J567891011121314151617[[#This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1" s="11"/>
      <c r="J21" t="str">
        <f>IF(Tabela8J567891011121314151617[[#This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2" s="11"/>
      <c r="J22" t="str">
        <f>IF(Tabela8J567891011121314151617[[#This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3" s="11"/>
      <c r="J23" t="str">
        <f>IF(Tabela8J567891011121314151617[[#This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4" s="11"/>
      <c r="J24" t="str">
        <f>IF(Tabela8J567891011121314151617[[#This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5" s="11"/>
      <c r="J25" t="str">
        <f>IF(Tabela8J567891011121314151617[[#This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6" s="11"/>
      <c r="J26" t="str">
        <f>IF(Tabela8J567891011121314151617[[#This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7" s="11"/>
      <c r="J27" t="str">
        <f>IF(Tabela8J567891011121314151617[[#This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8" s="11"/>
      <c r="J28" t="str">
        <f>IF(Tabela8J567891011121314151617[[#This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9" s="11"/>
      <c r="J29" t="str">
        <f>IF(Tabela8J567891011121314151617[[#This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0" s="11"/>
      <c r="J30" t="str">
        <f>IF(Tabela8J567891011121314151617[[#This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1" s="11"/>
      <c r="J31" t="str">
        <f>IF(Tabela8J567891011121314151617[[#This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2" s="11"/>
      <c r="J32" t="str">
        <f>IF(Tabela8J567891011121314151617[[#This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3" s="11"/>
      <c r="J33" t="str">
        <f>IF(Tabela8J567891011121314151617[[#This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4" s="11"/>
      <c r="J34" t="str">
        <f>IF(Tabela8J567891011121314151617[[#This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5" s="11"/>
      <c r="J35" t="str">
        <f>IF(Tabela8J567891011121314151617[[#This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6" s="11"/>
      <c r="J36" t="str">
        <f>IF(Tabela8J567891011121314151617[[#This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7" s="11"/>
      <c r="J37" t="str">
        <f>IF(Tabela8J567891011121314151617[[#This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8" s="11"/>
      <c r="J38" t="str">
        <f>IF(Tabela8J567891011121314151617[[#This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9" s="11"/>
      <c r="J39" t="str">
        <f>IF(Tabela8J567891011121314151617[[#This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0" s="11"/>
      <c r="J40" t="str">
        <f>IF(Tabela8J567891011121314151617[[#This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1" s="11"/>
      <c r="J41" t="str">
        <f>IF(Tabela8J567891011121314151617[[#This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2" s="11"/>
      <c r="J42" t="str">
        <f>IF(Tabela8J567891011121314151617[[#This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3" s="11"/>
      <c r="J43" t="str">
        <f>IF(Tabela8J567891011121314151617[[#This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4" s="11"/>
      <c r="J44" t="str">
        <f>IF(Tabela8J567891011121314151617[[#This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5" s="11"/>
      <c r="J45" t="str">
        <f>IF(Tabela8J567891011121314151617[[#This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6" s="11"/>
      <c r="J46" t="str">
        <f>IF(Tabela8J567891011121314151617[[#This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SUBTOTAL(103,Tabela8J567891011121314151617[NOME])</f>
        <v>0</v>
      </c>
      <c r="H47" s="29"/>
    </row>
  </sheetData>
  <sheetProtection sheet="1" sort="0" autoFilter="0"/>
  <conditionalFormatting sqref="L6:M46">
    <cfRule type="containsText" dxfId="116" priority="1" operator="containsText" text="Não confirmado">
      <formula>NOT(ISERROR(SEARCH("Não confirmado",L6)))</formula>
    </cfRule>
    <cfRule type="containsText" dxfId="11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A00-000001000000}">
      <formula1>"Sim"</formula1>
    </dataValidation>
    <dataValidation type="list" allowBlank="1" showInputMessage="1" showErrorMessage="1" sqref="L6:L46" xr:uid="{00000000-0002-0000-0A00-000002000000}">
      <formula1>"Confirmado, Não confirmado"</formula1>
    </dataValidation>
    <dataValidation type="list" allowBlank="1" showInputMessage="1" showErrorMessage="1" sqref="M6:M46" xr:uid="{00000000-0002-0000-0A00-000003000000}">
      <formula1>"Sim, Não"</formula1>
    </dataValidation>
    <dataValidation type="list" allowBlank="1" showInputMessage="1" showErrorMessage="1" sqref="I6:I46" xr:uid="{370430E4-CAB8-4E76-910A-3CAAF161B1BA}">
      <formula1>"PAGO"</formula1>
    </dataValidation>
    <dataValidation type="list" allowBlank="1" showInputMessage="1" showErrorMessage="1" sqref="F6:F46" xr:uid="{97B861B2-E57E-4FEC-9171-B28C3496DCCA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B8D348-DE1B-4437-BB77-281F7C7EFE9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14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45244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6" s="11"/>
      <c r="J6" t="str">
        <f>IF(Tabela8J56789101112131415[[#This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7" s="11"/>
      <c r="J7" t="str">
        <f>IF(Tabela8J56789101112131415[[#This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8" s="11"/>
      <c r="J8" t="str">
        <f>IF(Tabela8J56789101112131415[[#This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9" s="11"/>
      <c r="J9" t="str">
        <f>IF(Tabela8J56789101112131415[[#This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0" s="11"/>
      <c r="J10" t="str">
        <f>IF(Tabela8J56789101112131415[[#This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1" s="11"/>
      <c r="J11" t="str">
        <f>IF(Tabela8J56789101112131415[[#This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2" s="11"/>
      <c r="J12" t="str">
        <f>IF(Tabela8J56789101112131415[[#This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3" s="11"/>
      <c r="J13" t="str">
        <f>IF(Tabela8J56789101112131415[[#This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4" s="11"/>
      <c r="J14" t="str">
        <f>IF(Tabela8J56789101112131415[[#This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5" s="11"/>
      <c r="J15" t="str">
        <f>IF(Tabela8J56789101112131415[[#This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6" s="11"/>
      <c r="J16" t="str">
        <f>IF(Tabela8J56789101112131415[[#This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7" s="11"/>
      <c r="J17" t="str">
        <f>IF(Tabela8J56789101112131415[[#This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8" s="11"/>
      <c r="J18" t="str">
        <f>IF(Tabela8J56789101112131415[[#This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9" s="11"/>
      <c r="J19" t="str">
        <f>IF(Tabela8J56789101112131415[[#This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0" s="11"/>
      <c r="J20" t="str">
        <f>IF(Tabela8J56789101112131415[[#This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1" s="11"/>
      <c r="J21" t="str">
        <f>IF(Tabela8J56789101112131415[[#This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2" s="11"/>
      <c r="J22" t="str">
        <f>IF(Tabela8J56789101112131415[[#This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3" s="11"/>
      <c r="J23" t="str">
        <f>IF(Tabela8J56789101112131415[[#This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4" s="11"/>
      <c r="J24" t="str">
        <f>IF(Tabela8J56789101112131415[[#This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5" s="11"/>
      <c r="J25" t="str">
        <f>IF(Tabela8J56789101112131415[[#This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6" s="11"/>
      <c r="J26" t="str">
        <f>IF(Tabela8J56789101112131415[[#This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7" s="11"/>
      <c r="J27" t="str">
        <f>IF(Tabela8J56789101112131415[[#This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8" s="11"/>
      <c r="J28" t="str">
        <f>IF(Tabela8J56789101112131415[[#This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9" s="11"/>
      <c r="J29" t="str">
        <f>IF(Tabela8J56789101112131415[[#This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0" s="11"/>
      <c r="J30" t="str">
        <f>IF(Tabela8J56789101112131415[[#This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1" s="11"/>
      <c r="J31" t="str">
        <f>IF(Tabela8J56789101112131415[[#This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2" s="11"/>
      <c r="J32" t="str">
        <f>IF(Tabela8J56789101112131415[[#This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3" s="11"/>
      <c r="J33" t="str">
        <f>IF(Tabela8J56789101112131415[[#This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4" s="11"/>
      <c r="J34" t="str">
        <f>IF(Tabela8J56789101112131415[[#This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33"/>
      <c r="D35" s="11"/>
      <c r="E35" s="11"/>
      <c r="F35" s="11"/>
      <c r="G35" s="11"/>
      <c r="H35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5" s="11"/>
      <c r="J35" t="str">
        <f>IF(Tabela8J56789101112131415[[#This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6" s="11"/>
      <c r="J36" t="str">
        <f>IF(Tabela8J56789101112131415[[#This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7" s="11"/>
      <c r="J37" t="str">
        <f>IF(Tabela8J56789101112131415[[#This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8" s="11"/>
      <c r="J38" t="str">
        <f>IF(Tabela8J56789101112131415[[#This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9" s="11"/>
      <c r="J39" t="str">
        <f>IF(Tabela8J56789101112131415[[#This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0" s="11"/>
      <c r="J40" t="str">
        <f>IF(Tabela8J56789101112131415[[#This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1" s="11"/>
      <c r="J41" t="str">
        <f>IF(Tabela8J56789101112131415[[#This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2" s="11"/>
      <c r="J42" t="str">
        <f>IF(Tabela8J56789101112131415[[#This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3" s="11"/>
      <c r="J43" t="str">
        <f>IF(Tabela8J56789101112131415[[#This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4" s="11"/>
      <c r="J44" t="str">
        <f>IF(Tabela8J56789101112131415[[#This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5" s="11"/>
      <c r="J45" t="str">
        <f>IF(Tabela8J56789101112131415[[#This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6" s="11"/>
      <c r="J46" t="str">
        <f>IF(Tabela8J56789101112131415[[#This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SUBTOTAL(103,Tabela8J56789101112131415[NOME])</f>
        <v>0</v>
      </c>
      <c r="H47" s="29"/>
    </row>
  </sheetData>
  <sheetProtection sheet="1" sort="0" autoFilter="0"/>
  <conditionalFormatting sqref="L6:M46">
    <cfRule type="containsText" dxfId="114" priority="1" operator="containsText" text="Não confirmado">
      <formula>NOT(ISERROR(SEARCH("Não confirmado",L6)))</formula>
    </cfRule>
    <cfRule type="containsText" dxfId="11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700-000001000000}">
      <formula1>"Sim"</formula1>
    </dataValidation>
    <dataValidation type="list" allowBlank="1" showInputMessage="1" showErrorMessage="1" sqref="L6:L46" xr:uid="{00000000-0002-0000-0700-000002000000}">
      <formula1>"Confirmado, Não confirmado"</formula1>
    </dataValidation>
    <dataValidation type="list" allowBlank="1" showInputMessage="1" showErrorMessage="1" sqref="M6:M46" xr:uid="{00000000-0002-0000-0700-000003000000}">
      <formula1>"Sim, Não"</formula1>
    </dataValidation>
    <dataValidation type="list" allowBlank="1" showInputMessage="1" showErrorMessage="1" sqref="I6:I46" xr:uid="{FE07AD2B-9833-4462-858A-5EDEF317BEF1}">
      <formula1>"PAGO"</formula1>
    </dataValidation>
    <dataValidation type="list" allowBlank="1" showInputMessage="1" showErrorMessage="1" sqref="F6:F46" xr:uid="{7270EAD0-9B45-450A-A577-01AF884B50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CBD40-6C8C-493E-B9FB-C1175AC0ED22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15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45245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6" s="11"/>
      <c r="J6" t="str">
        <f>IF(Tabela8J56789101112131415161718[[#This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7" s="11"/>
      <c r="J7" t="str">
        <f>IF(Tabela8J56789101112131415161718[[#This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8" s="11"/>
      <c r="J8" t="str">
        <f>IF(Tabela8J56789101112131415161718[[#This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9" s="11"/>
      <c r="J9" t="str">
        <f>IF(Tabela8J56789101112131415161718[[#This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0" s="11"/>
      <c r="J10" t="str">
        <f>IF(Tabela8J56789101112131415161718[[#This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1" s="11"/>
      <c r="J11" t="str">
        <f>IF(Tabela8J56789101112131415161718[[#This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2" s="11"/>
      <c r="J12" t="str">
        <f>IF(Tabela8J56789101112131415161718[[#This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3" s="11"/>
      <c r="J13" t="str">
        <f>IF(Tabela8J56789101112131415161718[[#This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4" s="11"/>
      <c r="J14" t="str">
        <f>IF(Tabela8J56789101112131415161718[[#This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5" s="11"/>
      <c r="J15" t="str">
        <f>IF(Tabela8J56789101112131415161718[[#This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6" s="11"/>
      <c r="J16" t="str">
        <f>IF(Tabela8J56789101112131415161718[[#This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7" s="11"/>
      <c r="J17" t="str">
        <f>IF(Tabela8J56789101112131415161718[[#This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8" s="11"/>
      <c r="J18" t="str">
        <f>IF(Tabela8J56789101112131415161718[[#This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9" s="11"/>
      <c r="J19" t="str">
        <f>IF(Tabela8J56789101112131415161718[[#This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0" s="11"/>
      <c r="J20" t="str">
        <f>IF(Tabela8J56789101112131415161718[[#This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1" s="11"/>
      <c r="J21" t="str">
        <f>IF(Tabela8J56789101112131415161718[[#This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2" s="11"/>
      <c r="J22" t="str">
        <f>IF(Tabela8J56789101112131415161718[[#This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3" s="11"/>
      <c r="J23" t="str">
        <f>IF(Tabela8J56789101112131415161718[[#This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4" s="11"/>
      <c r="J24" t="str">
        <f>IF(Tabela8J56789101112131415161718[[#This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5" s="11"/>
      <c r="J25" t="str">
        <f>IF(Tabela8J56789101112131415161718[[#This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6" s="11"/>
      <c r="J26" t="str">
        <f>IF(Tabela8J56789101112131415161718[[#This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7" s="11"/>
      <c r="J27" t="str">
        <f>IF(Tabela8J56789101112131415161718[[#This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8" s="11"/>
      <c r="J28" t="str">
        <f>IF(Tabela8J56789101112131415161718[[#This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9" s="11"/>
      <c r="J29" t="str">
        <f>IF(Tabela8J56789101112131415161718[[#This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0" s="11"/>
      <c r="J30" t="str">
        <f>IF(Tabela8J56789101112131415161718[[#This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1" s="11"/>
      <c r="J31" t="str">
        <f>IF(Tabela8J56789101112131415161718[[#This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2" s="11"/>
      <c r="J32" t="str">
        <f>IF(Tabela8J56789101112131415161718[[#This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3" s="11"/>
      <c r="J33" t="str">
        <f>IF(Tabela8J56789101112131415161718[[#This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4" s="11"/>
      <c r="J34" t="str">
        <f>IF(Tabela8J56789101112131415161718[[#This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5" s="11"/>
      <c r="J35" t="str">
        <f>IF(Tabela8J56789101112131415161718[[#This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6" s="11"/>
      <c r="J36" t="str">
        <f>IF(Tabela8J56789101112131415161718[[#This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7" s="11"/>
      <c r="J37" t="str">
        <f>IF(Tabela8J56789101112131415161718[[#This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8" s="11"/>
      <c r="J38" t="str">
        <f>IF(Tabela8J56789101112131415161718[[#This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9" s="11"/>
      <c r="J39" t="str">
        <f>IF(Tabela8J56789101112131415161718[[#This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0" s="11"/>
      <c r="J40" t="str">
        <f>IF(Tabela8J56789101112131415161718[[#This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1" s="11"/>
      <c r="J41" t="str">
        <f>IF(Tabela8J56789101112131415161718[[#This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2" s="11"/>
      <c r="J42" t="str">
        <f>IF(Tabela8J56789101112131415161718[[#This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3" s="11"/>
      <c r="J43" t="str">
        <f>IF(Tabela8J56789101112131415161718[[#This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4" s="11"/>
      <c r="J44" t="str">
        <f>IF(Tabela8J56789101112131415161718[[#This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5" s="11"/>
      <c r="J45" t="str">
        <f>IF(Tabela8J56789101112131415161718[[#This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6" s="11"/>
      <c r="J46" t="str">
        <f>IF(Tabela8J56789101112131415161718[[#This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SUBTOTAL(103,Tabela8J56789101112131415161718[NOME])</f>
        <v>0</v>
      </c>
      <c r="H47" s="29"/>
    </row>
  </sheetData>
  <sheetProtection sheet="1" sort="0" autoFilter="0"/>
  <conditionalFormatting sqref="L6:M46">
    <cfRule type="containsText" dxfId="112" priority="1" operator="containsText" text="Não confirmado">
      <formula>NOT(ISERROR(SEARCH("Não confirmado",L6)))</formula>
    </cfRule>
    <cfRule type="containsText" dxfId="11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D00-000000000000}">
      <formula1>"Confirmado, Não confirmado"</formula1>
    </dataValidation>
    <dataValidation type="list" allowBlank="1" showInputMessage="1" showErrorMessage="1" sqref="N6:N44" xr:uid="{00000000-0002-0000-0D00-000001000000}">
      <formula1>"Sim"</formula1>
    </dataValidation>
    <dataValidation type="list" allowBlank="1" showInputMessage="1" showErrorMessage="1" sqref="M6:M46" xr:uid="{00000000-0002-0000-0D00-000003000000}">
      <formula1>"Sim, Não"</formula1>
    </dataValidation>
    <dataValidation type="list" allowBlank="1" showInputMessage="1" showErrorMessage="1" sqref="I6:I46" xr:uid="{DFFFAAFD-F4F3-48C4-8D0F-D48BD13D14ED}">
      <formula1>"PAGO"</formula1>
    </dataValidation>
    <dataValidation type="list" allowBlank="1" showInputMessage="1" showErrorMessage="1" sqref="F6:F46" xr:uid="{44FF3D72-150F-4D6A-8520-8E0515C0D48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7550D-5D27-4A16-8AF0-0925B3DCBE4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16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45246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6" s="11"/>
      <c r="J6" t="str">
        <f>IF(Tabela8J567891011121314151617181920[[#This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7" s="11"/>
      <c r="J7" t="str">
        <f>IF(Tabela8J567891011121314151617181920[[#This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8" s="11"/>
      <c r="J8" t="str">
        <f>IF(Tabela8J567891011121314151617181920[[#This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9" s="11"/>
      <c r="J9" t="str">
        <f>IF(Tabela8J567891011121314151617181920[[#This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0" s="11"/>
      <c r="J10" t="str">
        <f>IF(Tabela8J567891011121314151617181920[[#This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1" s="11"/>
      <c r="J11" t="str">
        <f>IF(Tabela8J567891011121314151617181920[[#This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2" s="11"/>
      <c r="J12" t="str">
        <f>IF(Tabela8J567891011121314151617181920[[#This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3" s="11"/>
      <c r="J13" t="str">
        <f>IF(Tabela8J567891011121314151617181920[[#This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4" s="11"/>
      <c r="J14" t="str">
        <f>IF(Tabela8J567891011121314151617181920[[#This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5" s="11"/>
      <c r="J15" t="str">
        <f>IF(Tabela8J567891011121314151617181920[[#This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6" s="11"/>
      <c r="J16" t="str">
        <f>IF(Tabela8J567891011121314151617181920[[#This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7" s="11"/>
      <c r="J17" t="str">
        <f>IF(Tabela8J567891011121314151617181920[[#This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8" s="11"/>
      <c r="J18" t="str">
        <f>IF(Tabela8J567891011121314151617181920[[#This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9" s="11"/>
      <c r="J19" t="str">
        <f>IF(Tabela8J567891011121314151617181920[[#This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0" s="11"/>
      <c r="J20" t="str">
        <f>IF(Tabela8J567891011121314151617181920[[#This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1" s="11"/>
      <c r="J21" t="str">
        <f>IF(Tabela8J567891011121314151617181920[[#This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2" s="11"/>
      <c r="J22" t="str">
        <f>IF(Tabela8J567891011121314151617181920[[#This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3" s="11"/>
      <c r="J23" t="str">
        <f>IF(Tabela8J567891011121314151617181920[[#This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4" s="11"/>
      <c r="J24" t="str">
        <f>IF(Tabela8J567891011121314151617181920[[#This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5" s="11"/>
      <c r="J25" t="str">
        <f>IF(Tabela8J567891011121314151617181920[[#This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6" s="11"/>
      <c r="J26" t="str">
        <f>IF(Tabela8J567891011121314151617181920[[#This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7" s="11"/>
      <c r="J27" t="str">
        <f>IF(Tabela8J567891011121314151617181920[[#This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8" s="11"/>
      <c r="J28" t="str">
        <f>IF(Tabela8J567891011121314151617181920[[#This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9" s="11"/>
      <c r="J29" t="str">
        <f>IF(Tabela8J567891011121314151617181920[[#This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0" s="11"/>
      <c r="J30" t="str">
        <f>IF(Tabela8J567891011121314151617181920[[#This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1" s="11"/>
      <c r="J31" t="str">
        <f>IF(Tabela8J567891011121314151617181920[[#This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2" s="11"/>
      <c r="J32" t="str">
        <f>IF(Tabela8J567891011121314151617181920[[#This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3" s="11"/>
      <c r="J33" t="str">
        <f>IF(Tabela8J567891011121314151617181920[[#This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4" s="11"/>
      <c r="J34" t="str">
        <f>IF(Tabela8J567891011121314151617181920[[#This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5" s="11"/>
      <c r="J35" t="str">
        <f>IF(Tabela8J567891011121314151617181920[[#This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6" s="11"/>
      <c r="J36" t="str">
        <f>IF(Tabela8J567891011121314151617181920[[#This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7" s="11"/>
      <c r="J37" t="str">
        <f>IF(Tabela8J567891011121314151617181920[[#This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8" s="11"/>
      <c r="J38" t="str">
        <f>IF(Tabela8J567891011121314151617181920[[#This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9" s="11"/>
      <c r="J39" t="str">
        <f>IF(Tabela8J567891011121314151617181920[[#This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0" s="11"/>
      <c r="J40" t="str">
        <f>IF(Tabela8J567891011121314151617181920[[#This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1" s="11"/>
      <c r="J41" t="str">
        <f>IF(Tabela8J567891011121314151617181920[[#This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2" s="11"/>
      <c r="J42" t="str">
        <f>IF(Tabela8J567891011121314151617181920[[#This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3" s="11"/>
      <c r="J43" t="str">
        <f>IF(Tabela8J567891011121314151617181920[[#This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4" s="11"/>
      <c r="J44" t="str">
        <f>IF(Tabela8J567891011121314151617181920[[#This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5" s="11"/>
      <c r="J45" t="str">
        <f>IF(Tabela8J567891011121314151617181920[[#This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6" s="11"/>
      <c r="J46" t="str">
        <f>IF(Tabela8J567891011121314151617181920[[#This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SUBTOTAL(103,Tabela8J567891011121314151617181920[NOME])</f>
        <v>0</v>
      </c>
      <c r="H47" s="29"/>
    </row>
  </sheetData>
  <sheetProtection sheet="1" sort="0" autoFilter="0"/>
  <conditionalFormatting sqref="L6:M46">
    <cfRule type="containsText" dxfId="110" priority="1" operator="containsText" text="Não confirmado">
      <formula>NOT(ISERROR(SEARCH("Não confirmado",L6)))</formula>
    </cfRule>
    <cfRule type="containsText" dxfId="10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E00-000000000000}">
      <formula1>"Confirmado, Não confirmado"</formula1>
    </dataValidation>
    <dataValidation type="list" allowBlank="1" showInputMessage="1" showErrorMessage="1" sqref="N6:N44" xr:uid="{00000000-0002-0000-0E00-000001000000}">
      <formula1>"Sim"</formula1>
    </dataValidation>
    <dataValidation type="list" allowBlank="1" showInputMessage="1" showErrorMessage="1" sqref="M6:M46" xr:uid="{00000000-0002-0000-0E00-000003000000}">
      <formula1>"Sim, Não"</formula1>
    </dataValidation>
    <dataValidation type="list" allowBlank="1" showInputMessage="1" showErrorMessage="1" sqref="I6:I46" xr:uid="{8DC788FB-9AA7-49A0-BD04-C3727B89A1CC}">
      <formula1>"PAGO"</formula1>
    </dataValidation>
    <dataValidation type="list" allowBlank="1" showInputMessage="1" showErrorMessage="1" sqref="F6:F46" xr:uid="{0F3F6487-7591-4E7A-B0F2-46EAC4ECCD7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05E6EC-F230-4324-A4BF-12DB1A06201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3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17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45247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6" s="11"/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7" s="11"/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8" s="11"/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9" s="11"/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0" s="11"/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1" s="11"/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2" s="11"/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3" s="11"/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4" s="11"/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5" s="11"/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6" s="11"/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7" s="11"/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8" s="11"/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9" s="11"/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0" s="11"/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1" s="11"/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2" s="11"/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3" s="11"/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4" s="11"/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5" s="11"/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6" s="11"/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7" s="11"/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8" s="11"/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9" s="11"/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0" s="11"/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1" s="11"/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2" s="11"/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3" s="11"/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4" s="11"/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5" s="11"/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6" s="11"/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7" s="11"/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8" s="11"/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9" s="11"/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0" s="11"/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1" s="11"/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2" s="11"/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3" s="11"/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4" s="11"/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5" s="11"/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6" s="11"/>
      <c r="K46" s="31"/>
      <c r="L46" s="11"/>
      <c r="M46" s="11"/>
      <c r="N46" s="11"/>
    </row>
    <row r="47" spans="2:14" x14ac:dyDescent="0.25">
      <c r="C47">
        <f>SUBTOTAL(103,Tabela8J5678910[NOME])</f>
        <v>0</v>
      </c>
      <c r="H47" s="29"/>
    </row>
  </sheetData>
  <sheetProtection sheet="1" sort="0" autoFilter="0"/>
  <conditionalFormatting sqref="L6:M46">
    <cfRule type="containsText" dxfId="108" priority="1" operator="containsText" text="Não confirmado">
      <formula>NOT(ISERROR(SEARCH("Não confirmado",L6)))</formula>
    </cfRule>
    <cfRule type="containsText" dxfId="10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000-000000000000}">
      <formula1>"Confirmado, Não confirmado"</formula1>
    </dataValidation>
    <dataValidation type="list" allowBlank="1" showInputMessage="1" showErrorMessage="1" sqref="N6:N44" xr:uid="{00000000-0002-0000-1000-000001000000}">
      <formula1>"Sim"</formula1>
    </dataValidation>
    <dataValidation type="list" allowBlank="1" showInputMessage="1" showErrorMessage="1" sqref="M6:M46" xr:uid="{00000000-0002-0000-1000-000003000000}">
      <formula1>"Sim, Não"</formula1>
    </dataValidation>
    <dataValidation type="list" allowBlank="1" showInputMessage="1" showErrorMessage="1" sqref="I6:I46" xr:uid="{FBD732DF-F8F0-470C-AB2F-8FB7AC9A7EE1}">
      <formula1>"PAGO"</formula1>
    </dataValidation>
    <dataValidation type="list" allowBlank="1" showInputMessage="1" showErrorMessage="1" sqref="F6:F46" xr:uid="{5712227C-268A-4673-A34D-B021A2C6FC7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2B75A-42AB-414D-A9A1-6F4032611DB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20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45250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6" s="11"/>
      <c r="J6" t="str">
        <f>IF(Tabela8J56[[#This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7" s="11"/>
      <c r="J7" t="str">
        <f>IF(Tabela8J56[[#This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8" s="11"/>
      <c r="J8" t="str">
        <f>IF(Tabela8J56[[#This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9" s="11"/>
      <c r="J9" t="str">
        <f>IF(Tabela8J56[[#This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0" s="11"/>
      <c r="J10" t="str">
        <f>IF(Tabela8J56[[#This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1" s="11"/>
      <c r="J11" t="str">
        <f>IF(Tabela8J56[[#This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2" s="11"/>
      <c r="J12" t="str">
        <f>IF(Tabela8J56[[#This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3" s="11"/>
      <c r="J13" t="str">
        <f>IF(Tabela8J56[[#This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4" s="11"/>
      <c r="J14" t="str">
        <f>IF(Tabela8J56[[#This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5" s="11"/>
      <c r="J15" t="str">
        <f>IF(Tabela8J56[[#This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6" s="11"/>
      <c r="J16" t="str">
        <f>IF(Tabela8J56[[#This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7" s="11"/>
      <c r="J17" t="str">
        <f>IF(Tabela8J56[[#This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8" s="11"/>
      <c r="J18" t="str">
        <f>IF(Tabela8J56[[#This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9" s="11"/>
      <c r="J19" t="str">
        <f>IF(Tabela8J56[[#This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0" s="11"/>
      <c r="J20" t="str">
        <f>IF(Tabela8J56[[#This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1" s="11"/>
      <c r="J21" t="str">
        <f>IF(Tabela8J56[[#This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2" s="11"/>
      <c r="J22" t="str">
        <f>IF(Tabela8J56[[#This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3" s="11"/>
      <c r="J23" t="str">
        <f>IF(Tabela8J56[[#This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4" s="11"/>
      <c r="J24" t="str">
        <f>IF(Tabela8J56[[#This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5" s="11"/>
      <c r="J25" t="str">
        <f>IF(Tabela8J56[[#This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6" s="11"/>
      <c r="J26" t="str">
        <f>IF(Tabela8J56[[#This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7" s="11"/>
      <c r="J27" t="str">
        <f>IF(Tabela8J56[[#This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8" s="11"/>
      <c r="J28" t="str">
        <f>IF(Tabela8J56[[#This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9" s="11"/>
      <c r="J29" t="str">
        <f>IF(Tabela8J56[[#This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0" s="11"/>
      <c r="J30" t="str">
        <f>IF(Tabela8J56[[#This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1" s="11"/>
      <c r="J31" t="str">
        <f>IF(Tabela8J56[[#This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2" s="11"/>
      <c r="J32" t="str">
        <f>IF(Tabela8J56[[#This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3" s="11"/>
      <c r="J33" t="str">
        <f>IF(Tabela8J56[[#This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4" s="11"/>
      <c r="J34" t="str">
        <f>IF(Tabela8J56[[#This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5" s="11"/>
      <c r="J35" t="str">
        <f>IF(Tabela8J56[[#This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6" s="11"/>
      <c r="J36" t="str">
        <f>IF(Tabela8J56[[#This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7" s="11"/>
      <c r="J37" t="str">
        <f>IF(Tabela8J56[[#This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8" s="11"/>
      <c r="J38" t="str">
        <f>IF(Tabela8J56[[#This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9" s="11"/>
      <c r="J39" t="str">
        <f>IF(Tabela8J56[[#This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0" s="11"/>
      <c r="J40" t="str">
        <f>IF(Tabela8J56[[#This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1" s="11"/>
      <c r="J41" t="str">
        <f>IF(Tabela8J56[[#This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2" s="11"/>
      <c r="J42" t="str">
        <f>IF(Tabela8J56[[#This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3" s="11"/>
      <c r="J43" t="str">
        <f>IF(Tabela8J56[[#This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4" s="11"/>
      <c r="J44" t="str">
        <f>IF(Tabela8J56[[#This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5" s="11"/>
      <c r="J45" t="str">
        <f>IF(Tabela8J56[[#This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6" s="11"/>
      <c r="J46" t="str">
        <f>IF(Tabela8J56[[#This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SUBTOTAL(103,Tabela8J56[NOME])</f>
        <v>0</v>
      </c>
      <c r="H47" s="29"/>
    </row>
  </sheetData>
  <sheetProtection sheet="1" sort="0" autoFilter="0"/>
  <conditionalFormatting sqref="L6:M46">
    <cfRule type="containsText" dxfId="106" priority="1" operator="containsText" text="Não confirmado">
      <formula>NOT(ISERROR(SEARCH("Não confirmado",L6)))</formula>
    </cfRule>
    <cfRule type="containsText" dxfId="10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C00-000000000000}">
      <formula1>"Confirmado, Não confirmado"</formula1>
    </dataValidation>
    <dataValidation type="list" allowBlank="1" showInputMessage="1" showErrorMessage="1" sqref="N6:N44" xr:uid="{00000000-0002-0000-0C00-000001000000}">
      <formula1>"Sim"</formula1>
    </dataValidation>
    <dataValidation type="list" allowBlank="1" showInputMessage="1" showErrorMessage="1" sqref="M6:M46" xr:uid="{00000000-0002-0000-0C00-000003000000}">
      <formula1>"Sim, Não"</formula1>
    </dataValidation>
    <dataValidation type="list" allowBlank="1" showInputMessage="1" showErrorMessage="1" sqref="I6:I46" xr:uid="{7895D4D0-0FA8-4630-805A-9E5A377CB88A}">
      <formula1>"PAGO"</formula1>
    </dataValidation>
    <dataValidation type="list" allowBlank="1" showInputMessage="1" showErrorMessage="1" sqref="F6:F46" xr:uid="{8541432B-B747-4DD9-B2C8-CF9E133226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86AB6E-420A-41F9-829E-55694E83D1B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21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45251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6" s="11"/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7" s="11"/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8" s="11"/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9" s="11"/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0" s="11"/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1" s="11"/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2" s="11"/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3" s="11"/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4" s="11"/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5" s="11"/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6" s="11"/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7" s="11"/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8" s="11"/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9" s="11"/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0" s="11"/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1" s="11"/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2" s="11"/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3" s="11"/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4" s="11"/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5" s="11"/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6" s="11"/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7" s="11"/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8" s="11"/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9" s="11"/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0" s="11"/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1" s="11"/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2" s="11"/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3" s="11"/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4" s="11"/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5" s="11"/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6" s="11"/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7" s="11"/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8" s="11"/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9" s="11"/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0" s="11"/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1" s="11"/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2" s="11"/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3" s="11"/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4" s="11"/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5" s="11"/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6" s="11"/>
      <c r="K46" s="31"/>
      <c r="L46" s="11"/>
      <c r="M46" s="11"/>
      <c r="N46" s="11"/>
    </row>
    <row r="47" spans="2:14" x14ac:dyDescent="0.25">
      <c r="C47">
        <f>SUBTOTAL(103,Tabela8J567891011121314151617181936[NOME])</f>
        <v>0</v>
      </c>
      <c r="H47" s="29"/>
    </row>
  </sheetData>
  <sheetProtection sheet="1" sort="0" autoFilter="0"/>
  <conditionalFormatting sqref="L6:M46">
    <cfRule type="containsText" dxfId="104" priority="1" operator="containsText" text="Não confirmado">
      <formula>NOT(ISERROR(SEARCH("Não confirmado",L6)))</formula>
    </cfRule>
    <cfRule type="containsText" dxfId="10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F00-000000000000}">
      <formula1>"Confirmado, Não confirmado"</formula1>
    </dataValidation>
    <dataValidation type="list" allowBlank="1" showInputMessage="1" showErrorMessage="1" sqref="N6:N44" xr:uid="{00000000-0002-0000-0F00-000001000000}">
      <formula1>"Sim"</formula1>
    </dataValidation>
    <dataValidation type="list" allowBlank="1" showInputMessage="1" showErrorMessage="1" sqref="M6:M46" xr:uid="{00000000-0002-0000-0F00-000003000000}">
      <formula1>"Sim, Não"</formula1>
    </dataValidation>
    <dataValidation type="list" allowBlank="1" showInputMessage="1" showErrorMessage="1" sqref="I6:I46" xr:uid="{61E80505-6496-4E88-A40F-1AEA952B5809}">
      <formula1>"PAGO"</formula1>
    </dataValidation>
    <dataValidation type="list" allowBlank="1" showInputMessage="1" showErrorMessage="1" sqref="F6:F46" xr:uid="{C4B99C5D-302E-40BA-9A85-BF7ED9315C0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7F2D83-4352-4468-9AA1-22DF1AAD736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2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22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45252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6" s="11"/>
      <c r="J6" t="str">
        <f>IF(Tabela8J56789[[#This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7" s="11"/>
      <c r="J7" t="str">
        <f>IF(Tabela8J56789[[#This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8" s="11"/>
      <c r="J8" t="str">
        <f>IF(Tabela8J56789[[#This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9" s="11"/>
      <c r="J9" t="str">
        <f>IF(Tabela8J56789[[#This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0" s="11"/>
      <c r="J10" t="str">
        <f>IF(Tabela8J56789[[#This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1" s="11"/>
      <c r="J11" t="str">
        <f>IF(Tabela8J56789[[#This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2" s="11"/>
      <c r="J12" t="str">
        <f>IF(Tabela8J56789[[#This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3" s="11"/>
      <c r="J13" t="str">
        <f>IF(Tabela8J56789[[#This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4" s="11"/>
      <c r="J14" t="str">
        <f>IF(Tabela8J56789[[#This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5" s="11"/>
      <c r="J15" t="str">
        <f>IF(Tabela8J56789[[#This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6" s="11"/>
      <c r="J16" t="str">
        <f>IF(Tabela8J56789[[#This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7" s="11"/>
      <c r="J17" t="str">
        <f>IF(Tabela8J56789[[#This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8" s="11"/>
      <c r="J18" t="str">
        <f>IF(Tabela8J56789[[#This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9" s="11"/>
      <c r="J19" t="str">
        <f>IF(Tabela8J56789[[#This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0" s="11"/>
      <c r="J20" t="str">
        <f>IF(Tabela8J56789[[#This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1" s="11"/>
      <c r="J21" t="str">
        <f>IF(Tabela8J56789[[#This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2" s="11"/>
      <c r="J22" t="str">
        <f>IF(Tabela8J56789[[#This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3" s="11"/>
      <c r="J23" t="str">
        <f>IF(Tabela8J56789[[#This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4" s="11"/>
      <c r="J24" t="str">
        <f>IF(Tabela8J56789[[#This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5" s="11"/>
      <c r="J25" t="str">
        <f>IF(Tabela8J56789[[#This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6" s="11"/>
      <c r="J26" t="str">
        <f>IF(Tabela8J56789[[#This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7" s="11"/>
      <c r="J27" t="str">
        <f>IF(Tabela8J56789[[#This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8" s="11"/>
      <c r="J28" t="str">
        <f>IF(Tabela8J56789[[#This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9" s="11"/>
      <c r="J29" t="str">
        <f>IF(Tabela8J56789[[#This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0" s="11"/>
      <c r="J30" t="str">
        <f>IF(Tabela8J56789[[#This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1" s="11"/>
      <c r="J31" t="str">
        <f>IF(Tabela8J56789[[#This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2" s="11"/>
      <c r="J32" t="str">
        <f>IF(Tabela8J56789[[#This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3" s="11"/>
      <c r="J33" t="str">
        <f>IF(Tabela8J56789[[#This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4" s="11"/>
      <c r="J34" t="str">
        <f>IF(Tabela8J56789[[#This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5" s="11"/>
      <c r="J35" t="str">
        <f>IF(Tabela8J56789[[#This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6" s="11"/>
      <c r="J36" t="str">
        <f>IF(Tabela8J56789[[#This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7" s="11"/>
      <c r="J37" t="str">
        <f>IF(Tabela8J56789[[#This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8" s="11"/>
      <c r="J38" t="str">
        <f>IF(Tabela8J56789[[#This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9" s="11"/>
      <c r="J39" t="str">
        <f>IF(Tabela8J56789[[#This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0" s="11"/>
      <c r="J40" t="str">
        <f>IF(Tabela8J56789[[#This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1" s="11"/>
      <c r="J41" t="str">
        <f>IF(Tabela8J56789[[#This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2" s="11"/>
      <c r="J42" t="str">
        <f>IF(Tabela8J56789[[#This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3" s="11"/>
      <c r="J43" t="str">
        <f>IF(Tabela8J56789[[#This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4" s="11"/>
      <c r="J44" t="str">
        <f>IF(Tabela8J56789[[#This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5" s="11"/>
      <c r="J45" t="str">
        <f>IF(Tabela8J56789[[#This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6" s="11"/>
      <c r="J46" t="str">
        <f>IF(Tabela8J56789[[#This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SUBTOTAL(103,Tabela8J56789[NOME])</f>
        <v>0</v>
      </c>
      <c r="H47" s="29"/>
    </row>
  </sheetData>
  <sheetProtection sheet="1" sort="0" autoFilter="0"/>
  <conditionalFormatting sqref="L6:M46">
    <cfRule type="containsText" dxfId="102" priority="1" operator="containsText" text="Não confirmado">
      <formula>NOT(ISERROR(SEARCH("Não confirmado",L6)))</formula>
    </cfRule>
    <cfRule type="containsText" dxfId="10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200-000001000000}">
      <formula1>"Sim"</formula1>
    </dataValidation>
    <dataValidation type="list" allowBlank="1" showInputMessage="1" showErrorMessage="1" sqref="L6:L46" xr:uid="{00000000-0002-0000-1200-000002000000}">
      <formula1>"Confirmado, Não confirmado"</formula1>
    </dataValidation>
    <dataValidation type="list" allowBlank="1" showInputMessage="1" showErrorMessage="1" sqref="M6:M46" xr:uid="{00000000-0002-0000-1200-000003000000}">
      <formula1>"Sim, Não"</formula1>
    </dataValidation>
    <dataValidation type="list" allowBlank="1" showInputMessage="1" showErrorMessage="1" sqref="I6:I46" xr:uid="{07921A53-16BD-4CF1-A1F4-08C7434F8A04}">
      <formula1>"PAGO"</formula1>
    </dataValidation>
    <dataValidation type="list" allowBlank="1" showInputMessage="1" showErrorMessage="1" sqref="F6:F46" xr:uid="{0F3EC0CB-0D52-4CFE-A4C9-FCE61093736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A53ABF-272B-400D-A2A6-A137ADBB4E68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23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45253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6" s="11"/>
      <c r="J6" t="str">
        <f>IF(Tabela8J567891011[[#This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7" s="11"/>
      <c r="J7" t="str">
        <f>IF(Tabela8J567891011[[#This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8" s="11"/>
      <c r="J8" t="str">
        <f>IF(Tabela8J567891011[[#This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9" s="11"/>
      <c r="J9" t="str">
        <f>IF(Tabela8J567891011[[#This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0" s="11"/>
      <c r="J10" t="str">
        <f>IF(Tabela8J567891011[[#This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1" s="11"/>
      <c r="J11" t="str">
        <f>IF(Tabela8J567891011[[#This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2" s="11"/>
      <c r="J12" t="str">
        <f>IF(Tabela8J567891011[[#This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3" s="11"/>
      <c r="J13" t="str">
        <f>IF(Tabela8J567891011[[#This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4" s="11"/>
      <c r="J14" t="str">
        <f>IF(Tabela8J567891011[[#This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5" s="11"/>
      <c r="J15" t="str">
        <f>IF(Tabela8J567891011[[#This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6" s="11"/>
      <c r="J16" t="str">
        <f>IF(Tabela8J567891011[[#This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7" s="11"/>
      <c r="J17" t="str">
        <f>IF(Tabela8J567891011[[#This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8" s="11"/>
      <c r="J18" t="str">
        <f>IF(Tabela8J567891011[[#This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9" s="11"/>
      <c r="J19" t="str">
        <f>IF(Tabela8J567891011[[#This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0" s="11"/>
      <c r="J20" t="str">
        <f>IF(Tabela8J567891011[[#This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1" s="11"/>
      <c r="J21" t="str">
        <f>IF(Tabela8J567891011[[#This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2" s="11"/>
      <c r="J22" t="str">
        <f>IF(Tabela8J567891011[[#This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3" s="11"/>
      <c r="J23" t="str">
        <f>IF(Tabela8J567891011[[#This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4" s="11"/>
      <c r="J24" t="str">
        <f>IF(Tabela8J567891011[[#This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5" s="11"/>
      <c r="J25" t="str">
        <f>IF(Tabela8J567891011[[#This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6" s="11"/>
      <c r="J26" t="str">
        <f>IF(Tabela8J567891011[[#This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7" s="11"/>
      <c r="J27" t="str">
        <f>IF(Tabela8J567891011[[#This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8" s="11"/>
      <c r="J28" t="str">
        <f>IF(Tabela8J567891011[[#This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9" s="11"/>
      <c r="J29" t="str">
        <f>IF(Tabela8J567891011[[#This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0" s="11"/>
      <c r="J30" t="str">
        <f>IF(Tabela8J567891011[[#This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1" s="11"/>
      <c r="J31" t="str">
        <f>IF(Tabela8J567891011[[#This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2" s="11"/>
      <c r="J32" t="str">
        <f>IF(Tabela8J567891011[[#This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3" s="11"/>
      <c r="J33" t="str">
        <f>IF(Tabela8J567891011[[#This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4" s="11"/>
      <c r="J34" t="str">
        <f>IF(Tabela8J567891011[[#This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5" s="11"/>
      <c r="J35" t="str">
        <f>IF(Tabela8J567891011[[#This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6" s="11"/>
      <c r="J36" t="str">
        <f>IF(Tabela8J567891011[[#This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7" s="11"/>
      <c r="J37" t="str">
        <f>IF(Tabela8J567891011[[#This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8" s="11"/>
      <c r="J38" t="str">
        <f>IF(Tabela8J567891011[[#This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9" s="11"/>
      <c r="J39" t="str">
        <f>IF(Tabela8J567891011[[#This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0" s="11"/>
      <c r="J40" t="str">
        <f>IF(Tabela8J567891011[[#This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1" s="11"/>
      <c r="J41" t="str">
        <f>IF(Tabela8J567891011[[#This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2" s="11"/>
      <c r="J42" t="str">
        <f>IF(Tabela8J567891011[[#This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3" s="11"/>
      <c r="J43" t="str">
        <f>IF(Tabela8J567891011[[#This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4" s="11"/>
      <c r="J44" t="str">
        <f>IF(Tabela8J567891011[[#This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5" s="11"/>
      <c r="J45" t="str">
        <f>IF(Tabela8J567891011[[#This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6" s="11"/>
      <c r="J46" t="str">
        <f>IF(Tabela8J567891011[[#This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SUBTOTAL(103,Tabela8J567891011[NOME])</f>
        <v>0</v>
      </c>
      <c r="H47" s="29"/>
    </row>
  </sheetData>
  <sheetProtection sheet="1" sort="0" autoFilter="0"/>
  <conditionalFormatting sqref="L6:M46">
    <cfRule type="containsText" dxfId="100" priority="1" operator="containsText" text="Não confirmado">
      <formula>NOT(ISERROR(SEARCH("Não confirmado",L6)))</formula>
    </cfRule>
    <cfRule type="containsText" dxfId="9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300-000001000000}">
      <formula1>"Sim"</formula1>
    </dataValidation>
    <dataValidation type="list" allowBlank="1" showInputMessage="1" showErrorMessage="1" sqref="L6:L46" xr:uid="{00000000-0002-0000-1300-000002000000}">
      <formula1>"Confirmado, Não confirmado"</formula1>
    </dataValidation>
    <dataValidation type="list" allowBlank="1" showInputMessage="1" showErrorMessage="1" sqref="M6:M46" xr:uid="{00000000-0002-0000-1300-000003000000}">
      <formula1>"Sim, Não"</formula1>
    </dataValidation>
    <dataValidation type="list" allowBlank="1" showInputMessage="1" showErrorMessage="1" sqref="I6:I46" xr:uid="{BA4892BE-95BA-4FFE-8993-A9B60C4DC77B}">
      <formula1>"PAGO"</formula1>
    </dataValidation>
    <dataValidation type="list" allowBlank="1" showInputMessage="1" showErrorMessage="1" sqref="F6:F46" xr:uid="{2BDB0509-F446-42A1-93D8-391D537DE47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3DE065-237F-4C18-93C3-3DAC25DF15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4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24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45254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6" s="11"/>
      <c r="J6" t="str">
        <f>IF(Tabela8J567891011122[[#This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7" s="11"/>
      <c r="J7" t="str">
        <f>IF(Tabela8J567891011122[[#This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8" s="11"/>
      <c r="J8" t="str">
        <f>IF(Tabela8J567891011122[[#This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9" s="11"/>
      <c r="J9" t="str">
        <f>IF(Tabela8J567891011122[[#This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0" s="11"/>
      <c r="J10" t="str">
        <f>IF(Tabela8J567891011122[[#This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1" s="11"/>
      <c r="J11" t="str">
        <f>IF(Tabela8J567891011122[[#This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2" s="11"/>
      <c r="J12" t="str">
        <f>IF(Tabela8J567891011122[[#This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3" s="11"/>
      <c r="J13" t="str">
        <f>IF(Tabela8J567891011122[[#This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4" s="11"/>
      <c r="J14" t="str">
        <f>IF(Tabela8J567891011122[[#This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5" s="11"/>
      <c r="J15" t="str">
        <f>IF(Tabela8J567891011122[[#This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6" s="11"/>
      <c r="J16" t="str">
        <f>IF(Tabela8J567891011122[[#This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7" s="11"/>
      <c r="J17" t="str">
        <f>IF(Tabela8J567891011122[[#This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8" s="11"/>
      <c r="J18" t="str">
        <f>IF(Tabela8J567891011122[[#This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9" s="11"/>
      <c r="J19" t="str">
        <f>IF(Tabela8J567891011122[[#This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0" s="11"/>
      <c r="J20" t="str">
        <f>IF(Tabela8J567891011122[[#This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1" s="11"/>
      <c r="J21" t="str">
        <f>IF(Tabela8J567891011122[[#This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2" s="11"/>
      <c r="J22" t="str">
        <f>IF(Tabela8J567891011122[[#This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3" s="11"/>
      <c r="J23" t="str">
        <f>IF(Tabela8J567891011122[[#This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4" s="11"/>
      <c r="J24" t="str">
        <f>IF(Tabela8J567891011122[[#This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5" s="11"/>
      <c r="J25" t="str">
        <f>IF(Tabela8J567891011122[[#This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6" s="11"/>
      <c r="J26" t="str">
        <f>IF(Tabela8J567891011122[[#This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7" s="11"/>
      <c r="J27" t="str">
        <f>IF(Tabela8J567891011122[[#This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8" s="11"/>
      <c r="J28" t="str">
        <f>IF(Tabela8J567891011122[[#This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9" s="11"/>
      <c r="J29" t="str">
        <f>IF(Tabela8J567891011122[[#This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0" s="11"/>
      <c r="J30" t="str">
        <f>IF(Tabela8J567891011122[[#This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1" s="11"/>
      <c r="J31" t="str">
        <f>IF(Tabela8J567891011122[[#This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2" s="11"/>
      <c r="J32" t="str">
        <f>IF(Tabela8J567891011122[[#This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3" s="11"/>
      <c r="J33" t="str">
        <f>IF(Tabela8J567891011122[[#This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4" s="11"/>
      <c r="J34" t="str">
        <f>IF(Tabela8J567891011122[[#This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5" s="11"/>
      <c r="J35" t="str">
        <f>IF(Tabela8J567891011122[[#This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6" s="11"/>
      <c r="J36" t="str">
        <f>IF(Tabela8J567891011122[[#This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7" s="11"/>
      <c r="J37" t="str">
        <f>IF(Tabela8J567891011122[[#This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8" s="11"/>
      <c r="J38" t="str">
        <f>IF(Tabela8J567891011122[[#This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9" s="11"/>
      <c r="J39" t="str">
        <f>IF(Tabela8J567891011122[[#This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0" s="11"/>
      <c r="J40" t="str">
        <f>IF(Tabela8J567891011122[[#This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1" s="11"/>
      <c r="J41" t="str">
        <f>IF(Tabela8J567891011122[[#This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2" s="11"/>
      <c r="J42" t="str">
        <f>IF(Tabela8J567891011122[[#This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3" s="11"/>
      <c r="J43" t="str">
        <f>IF(Tabela8J567891011122[[#This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4" s="11"/>
      <c r="J44" t="str">
        <f>IF(Tabela8J567891011122[[#This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5" s="11"/>
      <c r="J45" t="str">
        <f>IF(Tabela8J567891011122[[#This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6" s="11"/>
      <c r="J46" t="str">
        <f>IF(Tabela8J567891011122[[#This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SUBTOTAL(103,Tabela8J567891011122[NOME])</f>
        <v>0</v>
      </c>
      <c r="H47" s="29"/>
    </row>
  </sheetData>
  <sheetProtection sheet="1" sort="0" autoFilter="0"/>
  <conditionalFormatting sqref="L6:M46">
    <cfRule type="containsText" dxfId="98" priority="1" operator="containsText" text="Não confirmado">
      <formula>NOT(ISERROR(SEARCH("Não confirmado",L6)))</formula>
    </cfRule>
    <cfRule type="containsText" dxfId="9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500-000000000000}">
      <formula1>"Sim, Não"</formula1>
    </dataValidation>
    <dataValidation type="list" allowBlank="1" showInputMessage="1" showErrorMessage="1" sqref="N6:N44" xr:uid="{00000000-0002-0000-1500-000002000000}">
      <formula1>"Sim"</formula1>
    </dataValidation>
    <dataValidation type="list" allowBlank="1" showInputMessage="1" showErrorMessage="1" sqref="L6:L46" xr:uid="{00000000-0002-0000-1500-000003000000}">
      <formula1>"Confirmado, Não confirmado"</formula1>
    </dataValidation>
    <dataValidation type="list" allowBlank="1" showInputMessage="1" showErrorMessage="1" sqref="I6:I46" xr:uid="{AE8BB906-DA2E-4860-8740-853EFCC98130}">
      <formula1>"PAGO"</formula1>
    </dataValidation>
    <dataValidation type="list" allowBlank="1" showInputMessage="1" showErrorMessage="1" sqref="F6:F46" xr:uid="{684A56A3-6228-4C9B-BF4E-79D0B3774DA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AAB52-97D7-4708-BF63-98E99863F019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1" customWidth="1"/>
    <col min="12" max="13" width="19.140625" style="11" customWidth="1"/>
    <col min="14" max="14" width="19.85546875" style="11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1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45231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5">
      <c r="K4"/>
      <c r="L4"/>
      <c r="M4"/>
      <c r="N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6" s="11"/>
      <c r="J6" t="str">
        <f>IF(Tabela8J1438[[#This Row],[EXAME]]&lt;&gt;"","Dra. Joizeanne","")</f>
        <v/>
      </c>
      <c r="K6" s="3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7" s="11"/>
      <c r="J7" t="str">
        <f>IF(Tabela8J1438[[#This Row],[EXAME]]&lt;&gt;"","Dra. Joizeanne","")</f>
        <v/>
      </c>
      <c r="K7" s="3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8" s="11"/>
      <c r="J8" t="str">
        <f>IF(Tabela8J1438[[#This Row],[EXAME]]&lt;&gt;"","Dra. Joizeanne","")</f>
        <v/>
      </c>
      <c r="K8" s="3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9" s="11"/>
      <c r="J9" t="str">
        <f>IF(Tabela8J1438[[#This Row],[EXAME]]&lt;&gt;"","Dra. Joizeanne","")</f>
        <v/>
      </c>
      <c r="K9" s="3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0" s="11"/>
      <c r="J10" t="str">
        <f>IF(Tabela8J1438[[#This Row],[EXAME]]&lt;&gt;"","Dra. Joizeanne","")</f>
        <v/>
      </c>
      <c r="K10" s="3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1" s="11"/>
      <c r="J11" t="str">
        <f>IF(Tabela8J1438[[#This Row],[EXAME]]&lt;&gt;"","Dra. Joizeanne","")</f>
        <v/>
      </c>
      <c r="K11" s="3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2" s="11"/>
      <c r="J12" t="str">
        <f>IF(Tabela8J1438[[#This Row],[EXAME]]&lt;&gt;"","Dra. Joizeanne","")</f>
        <v/>
      </c>
      <c r="K12" s="3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3" s="11"/>
      <c r="J13" t="str">
        <f>IF(Tabela8J1438[[#This Row],[EXAME]]&lt;&gt;"","Dra. Joizeanne","")</f>
        <v/>
      </c>
      <c r="K13" s="3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4" s="11"/>
      <c r="J14" t="str">
        <f>IF(Tabela8J1438[[#This Row],[EXAME]]&lt;&gt;"","Dra. Joizeanne","")</f>
        <v/>
      </c>
      <c r="K14" s="3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5" s="11"/>
      <c r="J15" t="str">
        <f>IF(Tabela8J1438[[#This Row],[EXAME]]&lt;&gt;"","Dra. Joizeanne","")</f>
        <v/>
      </c>
      <c r="K15" s="3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6" s="11"/>
      <c r="J16" t="str">
        <f>IF(Tabela8J1438[[#This Row],[EXAME]]&lt;&gt;"","Dra. Joizeanne","")</f>
        <v/>
      </c>
      <c r="K16" s="31"/>
    </row>
    <row r="17" spans="2:1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7" s="11"/>
      <c r="J17" t="str">
        <f>IF(Tabela8J1438[[#This Row],[EXAME]]&lt;&gt;"","Dra. Joizeanne","")</f>
        <v/>
      </c>
      <c r="K17" s="31"/>
    </row>
    <row r="18" spans="2:1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8" s="11"/>
      <c r="J18" t="str">
        <f>IF(Tabela8J1438[[#This Row],[EXAME]]&lt;&gt;"","Dra. Joizeanne","")</f>
        <v/>
      </c>
      <c r="K18" s="31"/>
    </row>
    <row r="19" spans="2:11" x14ac:dyDescent="0.25">
      <c r="B19" s="8">
        <v>0.46875</v>
      </c>
      <c r="C19" s="11"/>
      <c r="D19" s="11"/>
      <c r="E19" s="11"/>
      <c r="F19" s="11"/>
      <c r="G19" s="11"/>
      <c r="H19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9" s="11"/>
      <c r="J19" t="str">
        <f>IF(Tabela8J1438[[#This Row],[EXAME]]&lt;&gt;"","Dra. Joizeanne","")</f>
        <v/>
      </c>
      <c r="K19" s="31"/>
    </row>
    <row r="20" spans="2:11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0" s="11"/>
      <c r="J20" t="str">
        <f>IF(Tabela8J1438[[#This Row],[EXAME]]&lt;&gt;"","Dra. Joizeanne","")</f>
        <v/>
      </c>
      <c r="K20" s="31"/>
    </row>
    <row r="21" spans="2:11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1" s="11"/>
      <c r="J21" t="str">
        <f>IF(Tabela8J1438[[#This Row],[EXAME]]&lt;&gt;"","Dra. Joizeanne","")</f>
        <v/>
      </c>
      <c r="K21" s="31"/>
    </row>
    <row r="22" spans="2:11" x14ac:dyDescent="0.25">
      <c r="B22" s="7">
        <v>0.5</v>
      </c>
      <c r="C22" s="11"/>
      <c r="D22" s="11"/>
      <c r="E22" s="11"/>
      <c r="F22" s="11"/>
      <c r="G22" s="11"/>
      <c r="H22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2" s="11"/>
      <c r="J22" t="str">
        <f>IF(Tabela8J1438[[#This Row],[EXAME]]&lt;&gt;"","Dra. Joizeanne","")</f>
        <v/>
      </c>
      <c r="K22" s="31"/>
    </row>
    <row r="23" spans="2:11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3" s="11"/>
      <c r="J23" t="str">
        <f>IF(Tabela8J1438[[#This Row],[EXAME]]&lt;&gt;"","Dra. Joizeanne","")</f>
        <v/>
      </c>
      <c r="K23" s="31"/>
    </row>
    <row r="24" spans="2:11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4" s="11"/>
      <c r="J24" t="str">
        <f>IF(Tabela8J1438[[#This Row],[EXAME]]&lt;&gt;"","Dra. Joizeanne","")</f>
        <v/>
      </c>
      <c r="K24" s="31"/>
    </row>
    <row r="25" spans="2:11" x14ac:dyDescent="0.25">
      <c r="B25" s="8">
        <v>0.53125</v>
      </c>
      <c r="C25" s="11"/>
      <c r="D25" s="11"/>
      <c r="E25" s="11"/>
      <c r="F25" s="11"/>
      <c r="G25" s="11"/>
      <c r="H25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5" s="11"/>
      <c r="J25" t="str">
        <f>IF(Tabela8J1438[[#This Row],[EXAME]]&lt;&gt;"","Dra. Joizeanne","")</f>
        <v/>
      </c>
      <c r="K25" s="31"/>
    </row>
    <row r="26" spans="2:11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6" s="11"/>
      <c r="J26" t="str">
        <f>IF(Tabela8J1438[[#This Row],[EXAME]]&lt;&gt;"","Dra. Joizeanne","")</f>
        <v/>
      </c>
      <c r="K26" s="31"/>
    </row>
    <row r="27" spans="2:11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7" s="11"/>
      <c r="J27" t="str">
        <f>IF(Tabela8J1438[[#This Row],[EXAME]]&lt;&gt;"","Dra. Joizeanne","")</f>
        <v/>
      </c>
      <c r="K27" s="31"/>
    </row>
    <row r="28" spans="2:11" x14ac:dyDescent="0.25">
      <c r="B28" s="7">
        <v>0.5625</v>
      </c>
      <c r="C28" s="11"/>
      <c r="D28" s="11"/>
      <c r="E28" s="11"/>
      <c r="F28" s="11"/>
      <c r="G28" s="11"/>
      <c r="H28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8" s="11"/>
      <c r="J28" t="str">
        <f>IF(Tabela8J1438[[#This Row],[EXAME]]&lt;&gt;"","Dra. Joizeanne","")</f>
        <v/>
      </c>
      <c r="K28" s="31"/>
    </row>
    <row r="29" spans="2:11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9" s="11"/>
      <c r="J29" t="str">
        <f>IF(Tabela8J1438[[#This Row],[EXAME]]&lt;&gt;"","Dra. Joizeanne","")</f>
        <v/>
      </c>
      <c r="K29" s="31"/>
    </row>
    <row r="30" spans="2:11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0" s="11"/>
      <c r="J30" t="str">
        <f>IF(Tabela8J1438[[#This Row],[EXAME]]&lt;&gt;"","Dra. Joizeanne","")</f>
        <v/>
      </c>
      <c r="K30" s="31"/>
    </row>
    <row r="31" spans="2:11" x14ac:dyDescent="0.25">
      <c r="B31" s="8">
        <v>0.59375</v>
      </c>
      <c r="C31" s="11"/>
      <c r="D31" s="11"/>
      <c r="E31" s="11"/>
      <c r="F31" s="11"/>
      <c r="G31" s="11"/>
      <c r="H31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1" s="11"/>
      <c r="J31" t="str">
        <f>IF(Tabela8J1438[[#This Row],[EXAME]]&lt;&gt;"","Dra. Joizeanne","")</f>
        <v/>
      </c>
      <c r="K31" s="31"/>
    </row>
    <row r="32" spans="2:11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2" s="11"/>
      <c r="J32" t="str">
        <f>IF(Tabela8J1438[[#This Row],[EXAME]]&lt;&gt;"","Dra. Joizeanne","")</f>
        <v/>
      </c>
      <c r="K32" s="3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3" s="11"/>
      <c r="J33" t="str">
        <f>IF(Tabela8J1438[[#This Row],[EXAME]]&lt;&gt;"","Dra. Joizeanne","")</f>
        <v/>
      </c>
      <c r="K33" s="3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4" s="11"/>
      <c r="J34" t="str">
        <f>IF(Tabela8J1438[[#This Row],[EXAME]]&lt;&gt;"","Dra. Joizeanne","")</f>
        <v/>
      </c>
      <c r="K34" s="3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5" s="11"/>
      <c r="J35" t="str">
        <f>IF(Tabela8J1438[[#This Row],[EXAME]]&lt;&gt;"","Dra. Joizeanne","")</f>
        <v/>
      </c>
      <c r="K35" s="3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6" s="11"/>
      <c r="J36" t="str">
        <f>IF(Tabela8J1438[[#This Row],[EXAME]]&lt;&gt;"","Dra. Joizeanne","")</f>
        <v/>
      </c>
      <c r="K36" s="3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7" s="11"/>
      <c r="J37" t="str">
        <f>IF(Tabela8J1438[[#This Row],[EXAME]]&lt;&gt;"","Dra. Joizeanne","")</f>
        <v/>
      </c>
      <c r="K37" s="3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8" s="11"/>
      <c r="J38" t="str">
        <f>IF(Tabela8J1438[[#This Row],[EXAME]]&lt;&gt;"","Dra. Joizeanne","")</f>
        <v/>
      </c>
      <c r="K38" s="3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9" s="11"/>
      <c r="J39" t="str">
        <f>IF(Tabela8J1438[[#This Row],[EXAME]]&lt;&gt;"","Dra. Joizeanne","")</f>
        <v/>
      </c>
      <c r="K39" s="3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0" s="11"/>
      <c r="J40" t="str">
        <f>IF(Tabela8J1438[[#This Row],[EXAME]]&lt;&gt;"","Dra. Joizeanne","")</f>
        <v/>
      </c>
      <c r="K40" s="3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1" s="11"/>
      <c r="J41" t="str">
        <f>IF(Tabela8J1438[[#This Row],[EXAME]]&lt;&gt;"","Dra. Joizeanne","")</f>
        <v/>
      </c>
      <c r="K41" s="3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2" s="11"/>
      <c r="J42" t="str">
        <f>IF(Tabela8J1438[[#This Row],[EXAME]]&lt;&gt;"","Dra. Joizeanne","")</f>
        <v/>
      </c>
      <c r="K42" s="3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3" s="11"/>
      <c r="J43" t="str">
        <f>IF(Tabela8J1438[[#This Row],[EXAME]]&lt;&gt;"","Dra. Joizeanne","")</f>
        <v/>
      </c>
      <c r="K43" s="3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4" s="11"/>
      <c r="J44" t="str">
        <f>IF(Tabela8J1438[[#This Row],[EXAME]]&lt;&gt;"","Dra. Joizeanne","")</f>
        <v/>
      </c>
      <c r="K44" s="3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5" s="11"/>
      <c r="J45" t="str">
        <f>IF(Tabela8J1438[[#This Row],[EXAME]]&lt;&gt;"","Dra. Joizeanne","")</f>
        <v/>
      </c>
      <c r="K45" s="3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6" s="11"/>
      <c r="J46" t="str">
        <f>IF(Tabela8J1438[[#This Row],[EXAME]]&lt;&gt;"","Dra. Joizeanne","")</f>
        <v/>
      </c>
      <c r="K46" s="31"/>
    </row>
    <row r="47" spans="2:14" x14ac:dyDescent="0.25">
      <c r="C47">
        <f>SUBTOTAL(103,Tabela8J1438[NOME])</f>
        <v>0</v>
      </c>
      <c r="K47"/>
      <c r="L47"/>
      <c r="M47"/>
      <c r="N47"/>
    </row>
  </sheetData>
  <sheetProtection sheet="1" sort="0" autoFilter="0"/>
  <conditionalFormatting sqref="L6:M46">
    <cfRule type="containsText" dxfId="132" priority="1" operator="containsText" text="Não confirmado">
      <formula>NOT(ISERROR(SEARCH("Não confirmado",L6)))</formula>
    </cfRule>
    <cfRule type="containsText" dxfId="13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200-000000000000}">
      <formula1>"Sim"</formula1>
    </dataValidation>
    <dataValidation type="list" allowBlank="1" showInputMessage="1" showErrorMessage="1" sqref="L6:L46" xr:uid="{00000000-0002-0000-0200-000001000000}">
      <formula1>"Confirmado, Não confirmado"</formula1>
    </dataValidation>
    <dataValidation type="list" allowBlank="1" showInputMessage="1" showErrorMessage="1" sqref="M6:M46" xr:uid="{00000000-0002-0000-0200-000002000000}">
      <formula1>"Sim, Não"</formula1>
    </dataValidation>
    <dataValidation type="list" allowBlank="1" showInputMessage="1" showErrorMessage="1" sqref="I6:I46" xr:uid="{7191F347-7761-4BF8-A9AF-3678D1323B05}">
      <formula1>"PAGO"</formula1>
    </dataValidation>
    <dataValidation type="list" allowBlank="1" showInputMessage="1" showErrorMessage="1" sqref="F6:F46" xr:uid="{E862B332-BBA8-40E5-BF1C-77D5214AC91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3B610F-09A4-4833-853A-81F162FB140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 activeCell="I4" sqref="I4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27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45257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6" s="11"/>
      <c r="J6" t="str">
        <f>IF(Tabela8J5678[[#This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7" s="11"/>
      <c r="J7" t="str">
        <f>IF(Tabela8J5678[[#This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8" s="11"/>
      <c r="J8" t="str">
        <f>IF(Tabela8J5678[[#This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9" s="11"/>
      <c r="J9" t="str">
        <f>IF(Tabela8J5678[[#This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0" s="11"/>
      <c r="J10" t="str">
        <f>IF(Tabela8J5678[[#This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1" s="11"/>
      <c r="J11" t="str">
        <f>IF(Tabela8J5678[[#This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2" s="11"/>
      <c r="J12" t="str">
        <f>IF(Tabela8J5678[[#This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3" s="11"/>
      <c r="J13" t="str">
        <f>IF(Tabela8J5678[[#This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4" s="11"/>
      <c r="J14" t="str">
        <f>IF(Tabela8J5678[[#This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5" s="11"/>
      <c r="J15" t="str">
        <f>IF(Tabela8J5678[[#This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6" s="11"/>
      <c r="J16" t="str">
        <f>IF(Tabela8J5678[[#This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7" s="11"/>
      <c r="J17" t="str">
        <f>IF(Tabela8J5678[[#This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8" s="11"/>
      <c r="J18" t="str">
        <f>IF(Tabela8J5678[[#This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9" s="11"/>
      <c r="J19" t="str">
        <f>IF(Tabela8J5678[[#This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0" s="11"/>
      <c r="J20" t="str">
        <f>IF(Tabela8J5678[[#This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1" s="11"/>
      <c r="J21" t="str">
        <f>IF(Tabela8J5678[[#This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2" s="11"/>
      <c r="J22" t="str">
        <f>IF(Tabela8J5678[[#This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3" s="11"/>
      <c r="J23" t="str">
        <f>IF(Tabela8J5678[[#This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4" s="11"/>
      <c r="J24" t="str">
        <f>IF(Tabela8J5678[[#This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5" s="11"/>
      <c r="J25" t="str">
        <f>IF(Tabela8J5678[[#This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6" s="11"/>
      <c r="J26" t="str">
        <f>IF(Tabela8J5678[[#This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7" s="11"/>
      <c r="J27" t="str">
        <f>IF(Tabela8J5678[[#This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8" s="11"/>
      <c r="J28" t="str">
        <f>IF(Tabela8J5678[[#This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9" s="11"/>
      <c r="J29" t="str">
        <f>IF(Tabela8J5678[[#This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0" s="11"/>
      <c r="J30" t="str">
        <f>IF(Tabela8J5678[[#This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1" s="11"/>
      <c r="J31" t="str">
        <f>IF(Tabela8J5678[[#This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2" s="11"/>
      <c r="J32" t="str">
        <f>IF(Tabela8J5678[[#This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3" s="11"/>
      <c r="J33" t="str">
        <f>IF(Tabela8J5678[[#This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4" s="11"/>
      <c r="J34" t="str">
        <f>IF(Tabela8J5678[[#This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5" s="11"/>
      <c r="J35" t="str">
        <f>IF(Tabela8J5678[[#This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6" s="11"/>
      <c r="J36" t="str">
        <f>IF(Tabela8J5678[[#This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7" s="11"/>
      <c r="J37" t="str">
        <f>IF(Tabela8J5678[[#This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8" s="11"/>
      <c r="J38" t="str">
        <f>IF(Tabela8J5678[[#This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9" s="11"/>
      <c r="J39" t="str">
        <f>IF(Tabela8J5678[[#This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0" s="11"/>
      <c r="J40" t="str">
        <f>IF(Tabela8J5678[[#This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1" s="11"/>
      <c r="J41" t="str">
        <f>IF(Tabela8J5678[[#This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2" s="11"/>
      <c r="J42" t="str">
        <f>IF(Tabela8J5678[[#This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3" s="11"/>
      <c r="J43" t="str">
        <f>IF(Tabela8J5678[[#This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4" s="11"/>
      <c r="J44" t="str">
        <f>IF(Tabela8J5678[[#This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5" s="11"/>
      <c r="J45" t="str">
        <f>IF(Tabela8J5678[[#This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6" s="11"/>
      <c r="J46" t="str">
        <f>IF(Tabela8J5678[[#This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SUBTOTAL(103,Tabela8J5678[NOME])</f>
        <v>0</v>
      </c>
      <c r="H47" s="29"/>
    </row>
  </sheetData>
  <sheetProtection sheet="1" sort="0" autoFilter="0"/>
  <conditionalFormatting sqref="L6:M46">
    <cfRule type="containsText" dxfId="96" priority="1" operator="containsText" text="Não confirmado">
      <formula>NOT(ISERROR(SEARCH("Não confirmado",L6)))</formula>
    </cfRule>
    <cfRule type="containsText" dxfId="9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100-000000000000}">
      <formula1>"Confirmado, Não confirmado"</formula1>
    </dataValidation>
    <dataValidation type="list" allowBlank="1" showInputMessage="1" showErrorMessage="1" sqref="N6:N44" xr:uid="{00000000-0002-0000-1100-000001000000}">
      <formula1>"Sim"</formula1>
    </dataValidation>
    <dataValidation type="list" allowBlank="1" showInputMessage="1" showErrorMessage="1" sqref="M6:M46" xr:uid="{00000000-0002-0000-1100-000003000000}">
      <formula1>"Sim, Não"</formula1>
    </dataValidation>
    <dataValidation type="list" allowBlank="1" showInputMessage="1" showErrorMessage="1" sqref="I6:I46" xr:uid="{5011D07E-A8D2-419E-986F-FC8D41DAD276}">
      <formula1>"PAGO"</formula1>
    </dataValidation>
    <dataValidation type="list" allowBlank="1" showInputMessage="1" showErrorMessage="1" sqref="F6:F46" xr:uid="{97E96874-10CB-406D-9427-B59E4EA78A4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5BBD7B-933F-4225-A448-4AB858473A3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28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45258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6" s="11"/>
      <c r="J6" t="str">
        <f>IF(Tabela8J56789101112[[#This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7" s="11"/>
      <c r="J7" t="str">
        <f>IF(Tabela8J56789101112[[#This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8" s="11"/>
      <c r="J8" t="str">
        <f>IF(Tabela8J56789101112[[#This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9" s="11"/>
      <c r="J9" t="str">
        <f>IF(Tabela8J56789101112[[#This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0" s="11"/>
      <c r="J10" t="str">
        <f>IF(Tabela8J56789101112[[#This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1" s="11"/>
      <c r="J11" t="str">
        <f>IF(Tabela8J56789101112[[#This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2" s="11"/>
      <c r="J12" t="str">
        <f>IF(Tabela8J56789101112[[#This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3" s="11"/>
      <c r="J13" t="str">
        <f>IF(Tabela8J56789101112[[#This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4" s="11"/>
      <c r="J14" t="str">
        <f>IF(Tabela8J56789101112[[#This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5" s="11"/>
      <c r="J15" t="str">
        <f>IF(Tabela8J56789101112[[#This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6" s="11"/>
      <c r="J16" t="str">
        <f>IF(Tabela8J56789101112[[#This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7" s="11"/>
      <c r="J17" t="str">
        <f>IF(Tabela8J56789101112[[#This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8" s="11"/>
      <c r="J18" t="str">
        <f>IF(Tabela8J56789101112[[#This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9" s="11"/>
      <c r="J19" t="str">
        <f>IF(Tabela8J56789101112[[#This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0" s="11"/>
      <c r="J20" t="str">
        <f>IF(Tabela8J56789101112[[#This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1" s="11"/>
      <c r="J21" t="str">
        <f>IF(Tabela8J56789101112[[#This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2" s="11"/>
      <c r="J22" t="str">
        <f>IF(Tabela8J56789101112[[#This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3" s="11"/>
      <c r="J23" t="str">
        <f>IF(Tabela8J56789101112[[#This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4" s="11"/>
      <c r="J24" t="str">
        <f>IF(Tabela8J56789101112[[#This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5" s="11"/>
      <c r="J25" t="str">
        <f>IF(Tabela8J56789101112[[#This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6" s="11"/>
      <c r="J26" t="str">
        <f>IF(Tabela8J56789101112[[#This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7" s="11"/>
      <c r="J27" t="str">
        <f>IF(Tabela8J56789101112[[#This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8" s="11"/>
      <c r="J28" t="str">
        <f>IF(Tabela8J56789101112[[#This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9" s="11"/>
      <c r="J29" t="str">
        <f>IF(Tabela8J56789101112[[#This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0" s="11"/>
      <c r="J30" t="str">
        <f>IF(Tabela8J56789101112[[#This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1" s="11"/>
      <c r="J31" t="str">
        <f>IF(Tabela8J56789101112[[#This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2" s="11"/>
      <c r="J32" t="str">
        <f>IF(Tabela8J56789101112[[#This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3" s="11"/>
      <c r="J33" t="str">
        <f>IF(Tabela8J56789101112[[#This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4" s="11"/>
      <c r="J34" t="str">
        <f>IF(Tabela8J56789101112[[#This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5" s="11"/>
      <c r="J35" t="str">
        <f>IF(Tabela8J56789101112[[#This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6" s="11"/>
      <c r="J36" t="str">
        <f>IF(Tabela8J56789101112[[#This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7" s="11"/>
      <c r="J37" t="str">
        <f>IF(Tabela8J56789101112[[#This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8" s="11"/>
      <c r="J38" t="str">
        <f>IF(Tabela8J56789101112[[#This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9" s="11"/>
      <c r="J39" t="str">
        <f>IF(Tabela8J56789101112[[#This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0" s="11"/>
      <c r="J40" t="str">
        <f>IF(Tabela8J56789101112[[#This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1" s="11"/>
      <c r="J41" t="str">
        <f>IF(Tabela8J56789101112[[#This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2" s="11"/>
      <c r="J42" t="str">
        <f>IF(Tabela8J56789101112[[#This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3" s="11"/>
      <c r="J43" t="str">
        <f>IF(Tabela8J56789101112[[#This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4" s="11"/>
      <c r="J44" t="str">
        <f>IF(Tabela8J56789101112[[#This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5" s="11"/>
      <c r="J45" t="str">
        <f>IF(Tabela8J56789101112[[#This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6" s="11"/>
      <c r="J46" t="str">
        <f>IF(Tabela8J56789101112[[#This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SUBTOTAL(103,Tabela8J56789101112[NOME])</f>
        <v>0</v>
      </c>
      <c r="H47" s="29"/>
    </row>
  </sheetData>
  <sheetProtection sheet="1" sort="0" autoFilter="0"/>
  <conditionalFormatting sqref="L6:M46">
    <cfRule type="containsText" dxfId="94" priority="1" operator="containsText" text="Não confirmado">
      <formula>NOT(ISERROR(SEARCH("Não confirmado",L6)))</formula>
    </cfRule>
    <cfRule type="containsText" dxfId="9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400-000000000000}">
      <formula1>"Confirmado, Não confirmado"</formula1>
    </dataValidation>
    <dataValidation type="list" allowBlank="1" showInputMessage="1" showErrorMessage="1" sqref="N6:N44" xr:uid="{00000000-0002-0000-1400-000001000000}">
      <formula1>"Sim"</formula1>
    </dataValidation>
    <dataValidation type="list" allowBlank="1" showInputMessage="1" showErrorMessage="1" sqref="M6:M46" xr:uid="{00000000-0002-0000-1400-000003000000}">
      <formula1>"Sim, Não"</formula1>
    </dataValidation>
    <dataValidation type="list" allowBlank="1" showInputMessage="1" showErrorMessage="1" sqref="I6:I46" xr:uid="{C5F6F858-81EB-41F1-8A36-51255944AE08}">
      <formula1>"PAGO"</formula1>
    </dataValidation>
    <dataValidation type="list" allowBlank="1" showInputMessage="1" showErrorMessage="1" sqref="F6:F46" xr:uid="{1C99AA31-F083-4D10-B99C-87B31A091F9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1E9A4F-EA1E-4F3E-B009-D03E3E44283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4BA1-75A2-4F1A-B83D-C7BA57878190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29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45259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6" s="11"/>
      <c r="J6" t="str">
        <f>IF(Tabela8J5678910111244[[#This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Preços'!E23,IF(AND(Tabela8J5678910111244[[#This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7" s="11"/>
      <c r="J7" t="str">
        <f>IF(Tabela8J5678910111244[[#This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Preços'!E24,IF(AND(Tabela8J5678910111244[[#This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8" s="11"/>
      <c r="J8" t="str">
        <f>IF(Tabela8J5678910111244[[#This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Preços'!E25,IF(AND(Tabela8J5678910111244[[#This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9" s="11"/>
      <c r="J9" t="str">
        <f>IF(Tabela8J5678910111244[[#This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Preços'!E26,IF(AND(Tabela8J5678910111244[[#This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0" s="11"/>
      <c r="J10" t="str">
        <f>IF(Tabela8J5678910111244[[#This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Preços'!E27,IF(AND(Tabela8J5678910111244[[#This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1" s="11"/>
      <c r="J11" t="str">
        <f>IF(Tabela8J5678910111244[[#This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Preços'!E28,IF(AND(Tabela8J5678910111244[[#This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2" s="11"/>
      <c r="J12" t="str">
        <f>IF(Tabela8J5678910111244[[#This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Preços'!E29,IF(AND(Tabela8J5678910111244[[#This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3" s="11"/>
      <c r="J13" t="str">
        <f>IF(Tabela8J5678910111244[[#This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Preços'!E30,IF(AND(Tabela8J5678910111244[[#This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4" s="11"/>
      <c r="J14" t="str">
        <f>IF(Tabela8J5678910111244[[#This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Preços'!E31,IF(AND(Tabela8J5678910111244[[#This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5" s="11"/>
      <c r="J15" t="str">
        <f>IF(Tabela8J5678910111244[[#This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6" s="11"/>
      <c r="J16" t="str">
        <f>IF(Tabela8J5678910111244[[#This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Preços'!E33,IF(AND(Tabela8J5678910111244[[#This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7" s="11"/>
      <c r="J17" t="str">
        <f>IF(Tabela8J5678910111244[[#This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Preços'!E34,IF(AND(Tabela8J5678910111244[[#This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8" s="11"/>
      <c r="J18" t="str">
        <f>IF(Tabela8J5678910111244[[#This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Preços'!E35,IF(AND(Tabela8J5678910111244[[#This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9" s="11"/>
      <c r="J19" t="str">
        <f>IF(Tabela8J5678910111244[[#This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Preços'!E36,IF(AND(Tabela8J5678910111244[[#This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0" s="11"/>
      <c r="J20" t="str">
        <f>IF(Tabela8J5678910111244[[#This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Preços'!E37,IF(AND(Tabela8J5678910111244[[#This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1" s="11"/>
      <c r="J21" t="str">
        <f>IF(Tabela8J5678910111244[[#This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Preços'!E38,IF(AND(Tabela8J5678910111244[[#This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2" s="11"/>
      <c r="J22" t="str">
        <f>IF(Tabela8J5678910111244[[#This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Preços'!E39,IF(AND(Tabela8J5678910111244[[#This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3" s="11"/>
      <c r="J23" t="str">
        <f>IF(Tabela8J5678910111244[[#This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Preços'!E40,IF(AND(Tabela8J5678910111244[[#This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4" s="11"/>
      <c r="J24" t="str">
        <f>IF(Tabela8J5678910111244[[#This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Preços'!E41,IF(AND(Tabela8J5678910111244[[#This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5" s="11"/>
      <c r="J25" t="str">
        <f>IF(Tabela8J5678910111244[[#This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6" s="11"/>
      <c r="J26" t="str">
        <f>IF(Tabela8J5678910111244[[#This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Preços'!E43,IF(AND(Tabela8J5678910111244[[#This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7" s="11"/>
      <c r="J27" t="str">
        <f>IF(Tabela8J5678910111244[[#This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Preços'!E44,IF(AND(Tabela8J5678910111244[[#This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8" s="11"/>
      <c r="J28" t="str">
        <f>IF(Tabela8J5678910111244[[#This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Preços'!E45,IF(AND(Tabela8J5678910111244[[#This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9" s="11"/>
      <c r="J29" t="str">
        <f>IF(Tabela8J5678910111244[[#This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Preços'!E46,IF(AND(Tabela8J5678910111244[[#This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0" s="11"/>
      <c r="J30" t="str">
        <f>IF(Tabela8J5678910111244[[#This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Preços'!E47,IF(AND(Tabela8J5678910111244[[#This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1" s="11"/>
      <c r="J31" t="str">
        <f>IF(Tabela8J5678910111244[[#This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Preços'!E48,IF(AND(Tabela8J5678910111244[[#This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2" s="11"/>
      <c r="J32" t="str">
        <f>IF(Tabela8J5678910111244[[#This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Preços'!E49,IF(AND(Tabela8J5678910111244[[#This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3" s="11"/>
      <c r="J33" t="str">
        <f>IF(Tabela8J5678910111244[[#This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Preços'!E50,IF(AND(Tabela8J5678910111244[[#This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4" s="11"/>
      <c r="J34" t="str">
        <f>IF(Tabela8J5678910111244[[#This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Preços'!E51,IF(AND(Tabela8J5678910111244[[#This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5" s="11"/>
      <c r="J35" t="str">
        <f>IF(Tabela8J5678910111244[[#This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6" s="11"/>
      <c r="J36" t="str">
        <f>IF(Tabela8J5678910111244[[#This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Preços'!E53,IF(AND(Tabela8J5678910111244[[#This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7" s="11"/>
      <c r="J37" t="str">
        <f>IF(Tabela8J5678910111244[[#This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Preços'!E54,IF(AND(Tabela8J5678910111244[[#This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8" s="11"/>
      <c r="J38" t="str">
        <f>IF(Tabela8J5678910111244[[#This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Preços'!E55,IF(AND(Tabela8J5678910111244[[#This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9" s="11"/>
      <c r="J39" t="str">
        <f>IF(Tabela8J5678910111244[[#This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Preços'!E56,IF(AND(Tabela8J5678910111244[[#This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0" s="11"/>
      <c r="J40" t="str">
        <f>IF(Tabela8J5678910111244[[#This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Preços'!E57,IF(AND(Tabela8J5678910111244[[#This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1" s="11"/>
      <c r="J41" t="str">
        <f>IF(Tabela8J5678910111244[[#This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Preços'!E58,IF(AND(Tabela8J5678910111244[[#This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2" s="11"/>
      <c r="J42" t="str">
        <f>IF(Tabela8J5678910111244[[#This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Preços'!E59,IF(AND(Tabela8J5678910111244[[#This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3" s="11"/>
      <c r="J43" t="str">
        <f>IF(Tabela8J5678910111244[[#This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Preços'!E60,IF(AND(Tabela8J5678910111244[[#This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4" s="11"/>
      <c r="J44" t="str">
        <f>IF(Tabela8J5678910111244[[#This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Preços'!E61,IF(AND(Tabela8J5678910111244[[#This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5" s="11"/>
      <c r="J45" t="str">
        <f>IF(Tabela8J5678910111244[[#This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Preços'!E62,IF(AND(Tabela8J5678910111244[[#This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6" s="11"/>
      <c r="J46" t="str">
        <f>IF(Tabela8J5678910111244[[#This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SUBTOTAL(103,Tabela8J5678910111244[NOME])</f>
        <v>0</v>
      </c>
      <c r="H47" s="29"/>
    </row>
  </sheetData>
  <sheetProtection sheet="1" sort="0" autoFilter="0"/>
  <conditionalFormatting sqref="L6:M46">
    <cfRule type="containsText" dxfId="92" priority="1" operator="containsText" text="Não confirmado">
      <formula>NOT(ISERROR(SEARCH("Não confirmado",L6)))</formula>
    </cfRule>
    <cfRule type="containsText" dxfId="9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36B4EC3D-45F2-4D89-BAD6-DFC351EE66AB}">
      <formula1>"UNIMED, PARTICULAR, FUSEX, AMOR SAÚDE, SUS, CORTESIA,TOPSAÚDE,PAX,"</formula1>
    </dataValidation>
    <dataValidation type="list" allowBlank="1" showInputMessage="1" showErrorMessage="1" sqref="I6:I46" xr:uid="{A2466733-C9FC-44B7-8D55-9BA2F9C9DA3F}">
      <formula1>"PAGO"</formula1>
    </dataValidation>
    <dataValidation type="list" allowBlank="1" showInputMessage="1" showErrorMessage="1" sqref="M6:M46" xr:uid="{A5E860E9-6482-4870-B81D-4DE2CE25EFB6}">
      <formula1>"Sim, Não"</formula1>
    </dataValidation>
    <dataValidation type="list" allowBlank="1" showInputMessage="1" showErrorMessage="1" sqref="N6:N44" xr:uid="{D3FAC5B6-E552-4604-A6C0-915320148A34}">
      <formula1>"Sim"</formula1>
    </dataValidation>
    <dataValidation type="list" allowBlank="1" showInputMessage="1" showErrorMessage="1" sqref="L6:L46" xr:uid="{C9400B89-64DA-47F5-9F1B-B997E97E4E56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662783-9F49-46B7-8E7F-4D414CDD380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DAC-DE09-473E-80C1-79C7FEAFC2DE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30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45260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6" s="11"/>
      <c r="J6" t="str">
        <f>IF(Tabela8J5678910111221437[[#This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7" s="11"/>
      <c r="J7" t="str">
        <f>IF(Tabela8J5678910111221437[[#This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8" s="11"/>
      <c r="J8" t="str">
        <f>IF(Tabela8J5678910111221437[[#This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9" s="11"/>
      <c r="J9" t="str">
        <f>IF(Tabela8J5678910111221437[[#This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0" s="11"/>
      <c r="J10" t="str">
        <f>IF(Tabela8J5678910111221437[[#This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1" s="11"/>
      <c r="J11" t="str">
        <f>IF(Tabela8J5678910111221437[[#This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2" s="11"/>
      <c r="J12" t="str">
        <f>IF(Tabela8J5678910111221437[[#This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3" s="11"/>
      <c r="J13" t="str">
        <f>IF(Tabela8J5678910111221437[[#This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4" s="11"/>
      <c r="J14" t="str">
        <f>IF(Tabela8J5678910111221437[[#This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5" s="11"/>
      <c r="J15" t="str">
        <f>IF(Tabela8J5678910111221437[[#This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6" s="11"/>
      <c r="J16" t="str">
        <f>IF(Tabela8J5678910111221437[[#This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7" s="11"/>
      <c r="J17" t="str">
        <f>IF(Tabela8J5678910111221437[[#This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8" s="11"/>
      <c r="J18" t="str">
        <f>IF(Tabela8J5678910111221437[[#This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9" s="11"/>
      <c r="J19" t="str">
        <f>IF(Tabela8J5678910111221437[[#This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0" s="11"/>
      <c r="J20" t="str">
        <f>IF(Tabela8J5678910111221437[[#This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1" s="11"/>
      <c r="J21" t="str">
        <f>IF(Tabela8J5678910111221437[[#This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2" s="11"/>
      <c r="J22" t="str">
        <f>IF(Tabela8J5678910111221437[[#This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3" s="11"/>
      <c r="J23" t="str">
        <f>IF(Tabela8J5678910111221437[[#This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4" s="11"/>
      <c r="J24" t="str">
        <f>IF(Tabela8J5678910111221437[[#This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5" s="11"/>
      <c r="J25" t="str">
        <f>IF(Tabela8J5678910111221437[[#This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6" s="11"/>
      <c r="J26" t="str">
        <f>IF(Tabela8J5678910111221437[[#This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7" s="11"/>
      <c r="J27" t="str">
        <f>IF(Tabela8J5678910111221437[[#This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8" s="11"/>
      <c r="J28" t="str">
        <f>IF(Tabela8J5678910111221437[[#This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9" s="11"/>
      <c r="J29" t="str">
        <f>IF(Tabela8J5678910111221437[[#This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0" s="11"/>
      <c r="J30" t="str">
        <f>IF(Tabela8J5678910111221437[[#This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1" s="11"/>
      <c r="J31" t="str">
        <f>IF(Tabela8J5678910111221437[[#This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2" s="11"/>
      <c r="J32" t="str">
        <f>IF(Tabela8J5678910111221437[[#This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3" s="11"/>
      <c r="J33" t="str">
        <f>IF(Tabela8J5678910111221437[[#This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4" s="11"/>
      <c r="J34" t="str">
        <f>IF(Tabela8J5678910111221437[[#This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5" s="11"/>
      <c r="J35" t="str">
        <f>IF(Tabela8J5678910111221437[[#This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6" s="11"/>
      <c r="J36" t="str">
        <f>IF(Tabela8J5678910111221437[[#This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7" s="11"/>
      <c r="J37" t="str">
        <f>IF(Tabela8J5678910111221437[[#This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8" s="11"/>
      <c r="J38" t="str">
        <f>IF(Tabela8J5678910111221437[[#This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9" s="11"/>
      <c r="J39" t="str">
        <f>IF(Tabela8J5678910111221437[[#This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0" s="11"/>
      <c r="J40" t="str">
        <f>IF(Tabela8J5678910111221437[[#This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1" s="11"/>
      <c r="J41" t="str">
        <f>IF(Tabela8J5678910111221437[[#This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2" s="11"/>
      <c r="J42" t="str">
        <f>IF(Tabela8J5678910111221437[[#This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3" s="11"/>
      <c r="J43" t="str">
        <f>IF(Tabela8J5678910111221437[[#This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4" s="11"/>
      <c r="J44" t="str">
        <f>IF(Tabela8J5678910111221437[[#This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5" s="11"/>
      <c r="J45" t="str">
        <f>IF(Tabela8J5678910111221437[[#This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6" s="11"/>
      <c r="J46" t="str">
        <f>IF(Tabela8J5678910111221437[[#This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SUBTOTAL(103,Tabela8J5678910111221437[NOME])</f>
        <v>0</v>
      </c>
      <c r="H47" s="29"/>
    </row>
  </sheetData>
  <sheetProtection sheet="1" sort="0" autoFilter="0"/>
  <conditionalFormatting sqref="L6:M46">
    <cfRule type="containsText" dxfId="90" priority="1" operator="containsText" text="Não confirmado">
      <formula>NOT(ISERROR(SEARCH("Não confirmado",L6)))</formula>
    </cfRule>
    <cfRule type="containsText" dxfId="8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581BE635-B885-4F2B-B40D-0E544B57A55D}">
      <formula1>"Sim, Não"</formula1>
    </dataValidation>
    <dataValidation type="list" allowBlank="1" showInputMessage="1" showErrorMessage="1" sqref="N6:N44" xr:uid="{50EFCE15-F481-4003-8A79-5339CAA1C997}">
      <formula1>"Sim"</formula1>
    </dataValidation>
    <dataValidation type="list" allowBlank="1" showInputMessage="1" showErrorMessage="1" sqref="L6:L46" xr:uid="{4F03F703-45E9-4C05-9878-9854980BFD58}">
      <formula1>"Confirmado, Não confirmado"</formula1>
    </dataValidation>
    <dataValidation type="list" allowBlank="1" showInputMessage="1" showErrorMessage="1" sqref="I6:I46" xr:uid="{FAA76DB6-9C51-4BA4-96CE-95A3293FFE40}">
      <formula1>"PAGO"</formula1>
    </dataValidation>
    <dataValidation type="list" allowBlank="1" showInputMessage="1" showErrorMessage="1" sqref="F6:F46" xr:uid="{441E3A3B-85D4-4CB2-9E7D-6E035F50559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0FD498-1F42-49D1-93AD-F6A070071E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45231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6" s="11"/>
      <c r="J6" t="str">
        <f>IF(Tabela8I4445[[#This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7" s="11"/>
      <c r="J7" t="str">
        <f>IF(Tabela8I4445[[#This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8" s="11"/>
      <c r="J8" t="str">
        <f>IF(Tabela8I4445[[#This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9" s="11"/>
      <c r="J9" t="str">
        <f>IF(Tabela8I4445[[#This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0" s="11"/>
      <c r="J10" t="str">
        <f>IF(Tabela8I4445[[#This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1" s="11"/>
      <c r="J11" t="str">
        <f>IF(Tabela8I4445[[#This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2" s="11"/>
      <c r="J12" t="str">
        <f>IF(Tabela8I4445[[#This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3" s="11"/>
      <c r="J13" t="str">
        <f>IF(Tabela8I4445[[#This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4" s="11"/>
      <c r="J14" t="str">
        <f>IF(Tabela8I4445[[#This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5" s="11"/>
      <c r="J15" t="str">
        <f>IF(Tabela8I4445[[#This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6" s="11"/>
      <c r="J16" t="str">
        <f>IF(Tabela8I4445[[#This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7" s="11"/>
      <c r="J17" t="str">
        <f>IF(Tabela8I4445[[#This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8" s="11"/>
      <c r="J18" t="str">
        <f>IF(Tabela8I4445[[#This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9" s="11"/>
      <c r="J19" t="str">
        <f>IF(Tabela8I4445[[#This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0" s="11"/>
      <c r="J20" t="str">
        <f>IF(Tabela8I4445[[#This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1" s="11"/>
      <c r="J21" t="str">
        <f>IF(Tabela8I4445[[#This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2" s="11"/>
      <c r="J22" t="str">
        <f>IF(Tabela8I4445[[#This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3" s="11"/>
      <c r="J23" t="str">
        <f>IF(Tabela8I4445[[#This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4" s="11"/>
      <c r="J24" t="str">
        <f>IF(Tabela8I4445[[#This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5" s="11"/>
      <c r="J25" t="str">
        <f>IF(Tabela8I4445[[#This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6" s="11"/>
      <c r="J26" t="str">
        <f>IF(Tabela8I4445[[#This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7" s="11"/>
      <c r="J27" t="str">
        <f>IF(Tabela8I4445[[#This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8" s="11"/>
      <c r="J28" t="str">
        <f>IF(Tabela8I4445[[#This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9" s="11"/>
      <c r="J29" t="str">
        <f>IF(Tabela8I4445[[#This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0" s="11"/>
      <c r="J30" t="str">
        <f>IF(Tabela8I4445[[#This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1" s="11"/>
      <c r="J31" t="str">
        <f>IF(Tabela8I4445[[#This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2" s="11"/>
      <c r="J32" t="str">
        <f>IF(Tabela8I4445[[#This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3" s="11"/>
      <c r="J33" t="str">
        <f>IF(Tabela8I4445[[#This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4" s="11"/>
      <c r="J34" t="str">
        <f>IF(Tabela8I4445[[#This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5" s="11"/>
      <c r="J35" t="str">
        <f>IF(Tabela8I4445[[#This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6" s="11"/>
      <c r="J36" t="str">
        <f>IF(Tabela8I4445[[#This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7" s="11"/>
      <c r="J37" t="str">
        <f>IF(Tabela8I4445[[#This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8" s="11"/>
      <c r="J38" t="str">
        <f>IF(Tabela8I4445[[#This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9" s="11"/>
      <c r="J39" t="str">
        <f>IF(Tabela8I4445[[#This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0" s="11"/>
      <c r="J40" t="str">
        <f>IF(Tabela8I4445[[#This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1" s="11"/>
      <c r="J41" t="str">
        <f>IF(Tabela8I4445[[#This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2" s="11"/>
      <c r="J42" t="str">
        <f>IF(Tabela8I4445[[#This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3" s="11"/>
      <c r="J43" t="str">
        <f>IF(Tabela8I4445[[#This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4" s="11"/>
      <c r="J44" t="str">
        <f>IF(Tabela8I4445[[#This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5" s="11"/>
      <c r="J45" t="str">
        <f>IF(Tabela8I4445[[#This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6" s="11"/>
      <c r="J46" t="str">
        <f>IF(Tabela8I4445[[#This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SUBTOTAL(103,Tabela8I4445[NOME])</f>
        <v>0</v>
      </c>
      <c r="H47" s="29"/>
    </row>
  </sheetData>
  <sheetProtection sheet="1" sort="0" autoFilter="0"/>
  <conditionalFormatting sqref="L6:M35 M36 L37:M46">
    <cfRule type="containsText" dxfId="84" priority="1" operator="containsText" text="Não confirmado">
      <formula>NOT(ISERROR(SEARCH("Não confirmado",L6)))</formula>
    </cfRule>
    <cfRule type="containsText" dxfId="8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800-000000000000}">
      <formula1>"UNIMED, PARTICULAR, FUSEX, AMOR SAÚDE, SUS, CORTESIA,TOPSAÚDE,PAX,"</formula1>
    </dataValidation>
    <dataValidation type="list" allowBlank="1" showInputMessage="1" showErrorMessage="1" sqref="N6:N44" xr:uid="{00000000-0002-0000-1800-000001000000}">
      <formula1>"Sim"</formula1>
    </dataValidation>
    <dataValidation type="list" allowBlank="1" showInputMessage="1" showErrorMessage="1" sqref="M6:M46" xr:uid="{00000000-0002-0000-1800-000002000000}">
      <formula1>"Sim, Não"</formula1>
    </dataValidation>
    <dataValidation type="list" allowBlank="1" showInputMessage="1" showErrorMessage="1" sqref="L37:L46 L6:L35" xr:uid="{00000000-0002-0000-1800-000003000000}">
      <formula1>"Confirmado, Não confirmado"</formula1>
    </dataValidation>
    <dataValidation type="list" allowBlank="1" showInputMessage="1" showErrorMessage="1" sqref="I6:I46" xr:uid="{C8B17920-4332-47DD-91B0-DEF641BB15A6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F6" sqref="F6"/>
      <selection pane="bottomLeft" activeCell="F6" sqref="F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45232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33"/>
      <c r="D6" s="11"/>
      <c r="E6" s="11"/>
      <c r="F6" s="11"/>
      <c r="G6" s="11"/>
      <c r="H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6" s="11"/>
      <c r="J6" t="str">
        <f>IF(Tabela8I444546[[#This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35"/>
      <c r="D7" s="11"/>
      <c r="E7" s="11"/>
      <c r="F7" s="11"/>
      <c r="G7" s="11"/>
      <c r="H7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7" s="11"/>
      <c r="J7" t="str">
        <f>IF(Tabela8I444546[[#This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35"/>
      <c r="D8" s="11"/>
      <c r="E8" s="11"/>
      <c r="F8" s="11"/>
      <c r="G8" s="11"/>
      <c r="H8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8" s="11"/>
      <c r="J8" t="str">
        <f>IF(Tabela8I444546[[#This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35"/>
      <c r="D9" s="11"/>
      <c r="E9" s="11"/>
      <c r="F9" s="11"/>
      <c r="G9" s="11"/>
      <c r="H9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9" s="11"/>
      <c r="J9" t="str">
        <f>IF(Tabela8I444546[[#This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35"/>
      <c r="D10" s="11"/>
      <c r="E10" s="11"/>
      <c r="F10" s="11"/>
      <c r="G10" s="11"/>
      <c r="H10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0" s="11"/>
      <c r="J10" t="str">
        <f>IF(Tabela8I444546[[#This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35"/>
      <c r="D11" s="11"/>
      <c r="E11" s="11"/>
      <c r="F11" s="11"/>
      <c r="G11" s="11"/>
      <c r="H11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1" s="11"/>
      <c r="J11" t="str">
        <f>IF(Tabela8I444546[[#This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35"/>
      <c r="D12" s="11"/>
      <c r="E12" s="11"/>
      <c r="F12" s="11"/>
      <c r="G12" s="11"/>
      <c r="H12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2" s="11"/>
      <c r="J12" t="str">
        <f>IF(Tabela8I444546[[#This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35"/>
      <c r="D13" s="11"/>
      <c r="E13" s="11"/>
      <c r="F13" s="11"/>
      <c r="G13" s="11"/>
      <c r="H13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3" s="11"/>
      <c r="J13" t="str">
        <f>IF(Tabela8I444546[[#This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35"/>
      <c r="D14" s="11"/>
      <c r="E14" s="11"/>
      <c r="F14" s="11"/>
      <c r="G14" s="11"/>
      <c r="H14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4" s="11"/>
      <c r="J14" t="str">
        <f>IF(Tabela8I444546[[#This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35"/>
      <c r="D15" s="11"/>
      <c r="E15" s="11"/>
      <c r="F15" s="11"/>
      <c r="G15" s="11"/>
      <c r="H15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5" s="11"/>
      <c r="J15" t="str">
        <f>IF(Tabela8I444546[[#This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35"/>
      <c r="D16" s="11"/>
      <c r="E16" s="11"/>
      <c r="F16" s="11"/>
      <c r="G16" s="11"/>
      <c r="H1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6" s="11"/>
      <c r="J16" t="str">
        <f>IF(Tabela8I444546[[#This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35"/>
      <c r="D17" s="11"/>
      <c r="E17" s="11"/>
      <c r="F17" s="11"/>
      <c r="G17" s="11"/>
      <c r="H17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7" s="11"/>
      <c r="J17" t="str">
        <f>IF(Tabela8I444546[[#This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35"/>
      <c r="D18" s="11"/>
      <c r="E18" s="11"/>
      <c r="F18" s="11"/>
      <c r="G18" s="11"/>
      <c r="H18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8" s="11"/>
      <c r="J18" t="str">
        <f>IF(Tabela8I444546[[#This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35"/>
      <c r="D19" s="11"/>
      <c r="E19" s="11"/>
      <c r="F19" s="11"/>
      <c r="G19" s="11"/>
      <c r="H19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9" s="11"/>
      <c r="J19" t="str">
        <f>IF(Tabela8I444546[[#This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35"/>
      <c r="D20" s="11"/>
      <c r="E20" s="11"/>
      <c r="F20" s="11"/>
      <c r="G20" s="11"/>
      <c r="H20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0" s="11"/>
      <c r="J20" t="str">
        <f>IF(Tabela8I444546[[#This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35"/>
      <c r="D21" s="11"/>
      <c r="E21" s="11"/>
      <c r="F21" s="11"/>
      <c r="G21" s="11"/>
      <c r="H21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1" s="11"/>
      <c r="J21" t="str">
        <f>IF(Tabela8I444546[[#This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35"/>
      <c r="D22" s="11"/>
      <c r="E22" s="11"/>
      <c r="F22" s="11"/>
      <c r="G22" s="11"/>
      <c r="H22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2" s="11"/>
      <c r="J22" t="str">
        <f>IF(Tabela8I444546[[#This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35"/>
      <c r="D23" s="11"/>
      <c r="E23" s="11"/>
      <c r="F23" s="11"/>
      <c r="G23" s="11"/>
      <c r="H23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3" s="11"/>
      <c r="J23" t="str">
        <f>IF(Tabela8I444546[[#This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35"/>
      <c r="D24" s="11"/>
      <c r="E24" s="11"/>
      <c r="F24" s="11"/>
      <c r="G24" s="11"/>
      <c r="H24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4" s="11"/>
      <c r="J24" t="str">
        <f>IF(Tabela8I444546[[#This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35"/>
      <c r="D25" s="11"/>
      <c r="E25" s="11"/>
      <c r="F25" s="11"/>
      <c r="G25" s="11"/>
      <c r="H25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5" s="11"/>
      <c r="J25" t="str">
        <f>IF(Tabela8I444546[[#This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35"/>
      <c r="D26" s="11"/>
      <c r="E26" s="11"/>
      <c r="F26" s="11"/>
      <c r="G26" s="11"/>
      <c r="H2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6" s="11"/>
      <c r="J26" t="str">
        <f>IF(Tabela8I444546[[#This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35"/>
      <c r="D27" s="11"/>
      <c r="E27" s="11"/>
      <c r="F27" s="11"/>
      <c r="G27" s="11"/>
      <c r="H27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7" s="11"/>
      <c r="J27" t="str">
        <f>IF(Tabela8I444546[[#This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35"/>
      <c r="D28" s="11"/>
      <c r="E28" s="11"/>
      <c r="F28" s="11"/>
      <c r="G28" s="11"/>
      <c r="H28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8" s="11"/>
      <c r="J28" t="str">
        <f>IF(Tabela8I444546[[#This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9" s="11"/>
      <c r="J29" t="str">
        <f>IF(Tabela8I444546[[#This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0" s="11"/>
      <c r="J30" t="str">
        <f>IF(Tabela8I444546[[#This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1" s="11"/>
      <c r="J31" t="str">
        <f>IF(Tabela8I444546[[#This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2" s="11"/>
      <c r="J32" t="str">
        <f>IF(Tabela8I444546[[#This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3" s="11"/>
      <c r="J33" t="str">
        <f>IF(Tabela8I444546[[#This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4" s="11"/>
      <c r="J34" t="str">
        <f>IF(Tabela8I444546[[#This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5" s="11"/>
      <c r="J35" t="str">
        <f>IF(Tabela8I444546[[#This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6" s="11"/>
      <c r="J36" t="str">
        <f>IF(Tabela8I444546[[#This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7" s="11"/>
      <c r="J37" t="str">
        <f>IF(Tabela8I444546[[#This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8" s="11"/>
      <c r="J38" t="str">
        <f>IF(Tabela8I444546[[#This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9" s="11"/>
      <c r="J39" t="str">
        <f>IF(Tabela8I444546[[#This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0" s="11"/>
      <c r="J40" t="str">
        <f>IF(Tabela8I444546[[#This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1" s="11"/>
      <c r="J41" t="str">
        <f>IF(Tabela8I444546[[#This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2" s="11"/>
      <c r="J42" t="str">
        <f>IF(Tabela8I444546[[#This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3" s="11"/>
      <c r="J43" t="str">
        <f>IF(Tabela8I444546[[#This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4" s="11"/>
      <c r="J44" t="str">
        <f>IF(Tabela8I444546[[#This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5" s="11"/>
      <c r="J45" t="str">
        <f>IF(Tabela8I444546[[#This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6" s="11"/>
      <c r="J46" t="str">
        <f>IF(Tabela8I444546[[#This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SUBTOTAL(103,Tabela8I444546[NOME])</f>
        <v>0</v>
      </c>
      <c r="H47" s="29"/>
    </row>
  </sheetData>
  <sheetProtection sheet="1" sort="0" autoFilter="0"/>
  <conditionalFormatting sqref="L6:M46">
    <cfRule type="containsText" dxfId="88" priority="1" operator="containsText" text="Não confirmado">
      <formula>NOT(ISERROR(SEARCH("Não confirmado",L6)))</formula>
    </cfRule>
    <cfRule type="containsText" dxfId="8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900-000000000000}">
      <formula1>"Sim, Não"</formula1>
    </dataValidation>
    <dataValidation type="list" allowBlank="1" showInputMessage="1" showErrorMessage="1" sqref="L6:L46" xr:uid="{00000000-0002-0000-1900-000001000000}">
      <formula1>"Confirmado, Não confirmado"</formula1>
    </dataValidation>
    <dataValidation type="list" allowBlank="1" showInputMessage="1" showErrorMessage="1" sqref="N6:N44" xr:uid="{00000000-0002-0000-1900-000002000000}">
      <formula1>"Sim"</formula1>
    </dataValidation>
    <dataValidation type="list" allowBlank="1" showInputMessage="1" showErrorMessage="1" sqref="I6:I46" xr:uid="{B144DFBE-571B-466B-AF9D-C02195BC1CA0}">
      <formula1>"PAGO"</formula1>
    </dataValidation>
    <dataValidation type="list" allowBlank="1" showInputMessage="1" showErrorMessage="1" sqref="F6:F8 F10:F46" xr:uid="{E00F66BA-0E29-4F35-8E11-4CDC4C2CF2A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1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3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45233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6" s="11"/>
      <c r="J6" t="str">
        <f>IF(Tabela8I444546474849[[#This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7" s="11"/>
      <c r="J7" t="str">
        <f>IF(Tabela8I444546474849[[#This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8" s="11"/>
      <c r="J8" t="str">
        <f>IF(Tabela8I444546474849[[#This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9" s="11"/>
      <c r="J9" t="str">
        <f>IF(Tabela8I444546474849[[#This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0" s="11"/>
      <c r="J10" t="str">
        <f>IF(Tabela8I444546474849[[#This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1" s="11"/>
      <c r="J11" t="str">
        <f>IF(Tabela8I444546474849[[#This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2" s="11"/>
      <c r="J12" t="str">
        <f>IF(Tabela8I444546474849[[#This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3" s="11"/>
      <c r="J13" t="str">
        <f>IF(Tabela8I444546474849[[#This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4" s="11"/>
      <c r="J14" t="str">
        <f>IF(Tabela8I444546474849[[#This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5" s="11"/>
      <c r="J15" t="str">
        <f>IF(Tabela8I444546474849[[#This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6" s="11"/>
      <c r="J16" t="str">
        <f>IF(Tabela8I444546474849[[#This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7" s="11"/>
      <c r="J17" t="str">
        <f>IF(Tabela8I444546474849[[#This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8" s="11"/>
      <c r="J18" t="str">
        <f>IF(Tabela8I444546474849[[#This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9" s="11"/>
      <c r="J19" t="str">
        <f>IF(Tabela8I444546474849[[#This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0" s="11"/>
      <c r="J20" t="str">
        <f>IF(Tabela8I444546474849[[#This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1" s="11"/>
      <c r="J21" t="str">
        <f>IF(Tabela8I444546474849[[#This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2" s="11"/>
      <c r="J22" t="str">
        <f>IF(Tabela8I444546474849[[#This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3" s="11"/>
      <c r="J23" t="str">
        <f>IF(Tabela8I444546474849[[#This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4" s="11"/>
      <c r="J24" t="str">
        <f>IF(Tabela8I444546474849[[#This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5" s="11"/>
      <c r="J25" t="str">
        <f>IF(Tabela8I444546474849[[#This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6" s="11"/>
      <c r="J26" t="str">
        <f>IF(Tabela8I444546474849[[#This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7" s="11"/>
      <c r="J27" t="str">
        <f>IF(Tabela8I444546474849[[#This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8" s="11"/>
      <c r="J28" t="str">
        <f>IF(Tabela8I444546474849[[#This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9" s="11"/>
      <c r="J29" t="str">
        <f>IF(Tabela8I444546474849[[#This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0" s="11"/>
      <c r="J30" t="str">
        <f>IF(Tabela8I444546474849[[#This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1" s="11"/>
      <c r="J31" t="str">
        <f>IF(Tabela8I444546474849[[#This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2" s="11"/>
      <c r="J32" t="str">
        <f>IF(Tabela8I444546474849[[#This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3" s="11"/>
      <c r="J33" t="str">
        <f>IF(Tabela8I444546474849[[#This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4" s="11"/>
      <c r="J34" t="str">
        <f>IF(Tabela8I444546474849[[#This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5" s="11"/>
      <c r="J35" t="str">
        <f>IF(Tabela8I444546474849[[#This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6" s="11"/>
      <c r="J36" t="str">
        <f>IF(Tabela8I444546474849[[#This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7" s="11"/>
      <c r="J37" t="str">
        <f>IF(Tabela8I444546474849[[#This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8" s="11"/>
      <c r="J38" t="str">
        <f>IF(Tabela8I444546474849[[#This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9" s="11"/>
      <c r="J39" t="str">
        <f>IF(Tabela8I444546474849[[#This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0" s="11"/>
      <c r="J40" t="str">
        <f>IF(Tabela8I444546474849[[#This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1" s="11"/>
      <c r="J41" t="str">
        <f>IF(Tabela8I444546474849[[#This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2" s="11"/>
      <c r="J42" t="str">
        <f>IF(Tabela8I444546474849[[#This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3" s="11"/>
      <c r="J43" t="str">
        <f>IF(Tabela8I444546474849[[#This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4" s="11"/>
      <c r="J44" t="str">
        <f>IF(Tabela8I444546474849[[#This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5" s="11"/>
      <c r="J45" t="str">
        <f>IF(Tabela8I444546474849[[#This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6" s="11"/>
      <c r="J46" t="str">
        <f>IF(Tabela8I444546474849[[#This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SUBTOTAL(103,Tabela8I444546474849[NOME])</f>
        <v>0</v>
      </c>
    </row>
  </sheetData>
  <sheetProtection sheet="1" sort="0" autoFilter="0"/>
  <conditionalFormatting sqref="L6:M46">
    <cfRule type="containsText" dxfId="86" priority="1" operator="containsText" text="Não confirmado">
      <formula>NOT(ISERROR(SEARCH("Não confirmado",L6)))</formula>
    </cfRule>
    <cfRule type="containsText" dxfId="8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B00-000000000000}">
      <formula1>"UNIMED, PARTICULAR, FUSEX, AMOR SAÚDE, SUS, CORTESIA,TOPSAÚDE,PAX,"</formula1>
    </dataValidation>
    <dataValidation type="list" allowBlank="1" showInputMessage="1" showErrorMessage="1" sqref="N6:N44" xr:uid="{00000000-0002-0000-1B00-000001000000}">
      <formula1>"Sim"</formula1>
    </dataValidation>
    <dataValidation type="list" allowBlank="1" showInputMessage="1" showErrorMessage="1" sqref="L6:L46" xr:uid="{00000000-0002-0000-1B00-000002000000}">
      <formula1>"Confirmado, Não confirmado"</formula1>
    </dataValidation>
    <dataValidation type="list" allowBlank="1" showInputMessage="1" showErrorMessage="1" sqref="M6:M46" xr:uid="{00000000-0002-0000-1B00-000003000000}">
      <formula1>"Sim, Não"</formula1>
    </dataValidation>
    <dataValidation type="list" allowBlank="1" showInputMessage="1" showErrorMessage="1" sqref="I6:I46" xr:uid="{C96C3628-0318-4B23-B3CD-478047D67395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6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45236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6" s="11"/>
      <c r="J6" t="str">
        <f>IF(Tabela8I44454647[[#This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7" s="11"/>
      <c r="J7" t="str">
        <f>IF(Tabela8I44454647[[#This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8" s="11"/>
      <c r="J8" t="str">
        <f>IF(Tabela8I44454647[[#This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9" s="11"/>
      <c r="J9" t="str">
        <f>IF(Tabela8I44454647[[#This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0" s="11"/>
      <c r="J10" t="str">
        <f>IF(Tabela8I44454647[[#This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1" s="11"/>
      <c r="J11" t="str">
        <f>IF(Tabela8I44454647[[#This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2" s="11"/>
      <c r="J12" t="str">
        <f>IF(Tabela8I44454647[[#This Row],[EXAME]]&lt;&gt;"","Dra. Ilca","")</f>
        <v/>
      </c>
      <c r="K12" s="31"/>
      <c r="L12" s="11"/>
      <c r="M12" s="11"/>
      <c r="N12" s="11"/>
    </row>
    <row r="13" spans="1:31" ht="15" customHeight="1" x14ac:dyDescent="0.25">
      <c r="B13" s="26">
        <v>0.406249999999999</v>
      </c>
      <c r="C13" s="11"/>
      <c r="D13" s="11"/>
      <c r="E13" s="11"/>
      <c r="F13" s="11"/>
      <c r="G13" s="11"/>
      <c r="H13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3" s="11"/>
      <c r="J13" t="str">
        <f>IF(Tabela8I44454647[[#This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4" s="11"/>
      <c r="J14" t="str">
        <f>IF(Tabela8I44454647[[#This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5" s="11"/>
      <c r="J15" t="str">
        <f>IF(Tabela8I44454647[[#This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6" s="11"/>
      <c r="J16" t="str">
        <f>IF(Tabela8I44454647[[#This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7" s="11"/>
      <c r="J17" t="str">
        <f>IF(Tabela8I44454647[[#This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8" s="11"/>
      <c r="J18" t="str">
        <f>IF(Tabela8I44454647[[#This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9" s="11"/>
      <c r="J19" t="str">
        <f>IF(Tabela8I44454647[[#This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0" s="11"/>
      <c r="J20" t="str">
        <f>IF(Tabela8I44454647[[#This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1" s="11"/>
      <c r="J21" t="str">
        <f>IF(Tabela8I44454647[[#This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2" s="11"/>
      <c r="J22" t="str">
        <f>IF(Tabela8I44454647[[#This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3" s="11"/>
      <c r="J23" t="str">
        <f>IF(Tabela8I44454647[[#This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4" s="11"/>
      <c r="J24" t="str">
        <f>IF(Tabela8I44454647[[#This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5" s="11"/>
      <c r="J25" t="str">
        <f>IF(Tabela8I44454647[[#This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6" s="11"/>
      <c r="J26" t="str">
        <f>IF(Tabela8I44454647[[#This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7" s="11"/>
      <c r="J27" t="str">
        <f>IF(Tabela8I44454647[[#This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8" s="11"/>
      <c r="J28" t="str">
        <f>IF(Tabela8I44454647[[#This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9" s="11"/>
      <c r="J29" t="str">
        <f>IF(Tabela8I44454647[[#This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0" s="11"/>
      <c r="J30" t="str">
        <f>IF(Tabela8I44454647[[#This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1" s="11"/>
      <c r="J31" t="str">
        <f>IF(Tabela8I44454647[[#This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2" s="11"/>
      <c r="J32" t="str">
        <f>IF(Tabela8I44454647[[#This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3" s="11"/>
      <c r="J33" t="str">
        <f>IF(Tabela8I44454647[[#This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4" s="11"/>
      <c r="J34" t="str">
        <f>IF(Tabela8I44454647[[#This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5" s="11"/>
      <c r="J35" t="str">
        <f>IF(Tabela8I44454647[[#This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6" s="11"/>
      <c r="J36" t="str">
        <f>IF(Tabela8I44454647[[#This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7" s="11"/>
      <c r="J37" t="str">
        <f>IF(Tabela8I44454647[[#This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8" s="11"/>
      <c r="J38" t="str">
        <f>IF(Tabela8I44454647[[#This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9" s="11"/>
      <c r="J39" t="str">
        <f>IF(Tabela8I44454647[[#This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0" s="11"/>
      <c r="J40" t="str">
        <f>IF(Tabela8I44454647[[#This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1" s="11"/>
      <c r="J41" t="str">
        <f>IF(Tabela8I44454647[[#This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2" s="11"/>
      <c r="J42" t="str">
        <f>IF(Tabela8I44454647[[#This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3" s="11"/>
      <c r="J43" t="str">
        <f>IF(Tabela8I44454647[[#This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4" s="11"/>
      <c r="J44" t="str">
        <f>IF(Tabela8I44454647[[#This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5" s="11"/>
      <c r="J45" t="str">
        <f>IF(Tabela8I44454647[[#This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6" s="11"/>
      <c r="J46" t="str">
        <f>IF(Tabela8I44454647[[#This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SUBTOTAL(103,Tabela8I44454647[NOME])</f>
        <v>0</v>
      </c>
    </row>
  </sheetData>
  <sheetProtection sheet="1" sort="0" autoFilter="0"/>
  <conditionalFormatting sqref="L6:M16 L17 L18:M46">
    <cfRule type="containsText" dxfId="80" priority="1" operator="containsText" text="Não confirmado">
      <formula>NOT(ISERROR(SEARCH("Não confirmado",L6)))</formula>
    </cfRule>
    <cfRule type="containsText" dxfId="7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700-000001000000}">
      <formula1>"Sim"</formula1>
    </dataValidation>
    <dataValidation type="list" allowBlank="1" showInputMessage="1" showErrorMessage="1" sqref="L6:L46" xr:uid="{00000000-0002-0000-1700-000002000000}">
      <formula1>"Confirmado, Não confirmado"</formula1>
    </dataValidation>
    <dataValidation type="list" allowBlank="1" showInputMessage="1" showErrorMessage="1" sqref="M6:M16 M18:M46" xr:uid="{00000000-0002-0000-1700-000003000000}">
      <formula1>"Sim, Não"</formula1>
    </dataValidation>
    <dataValidation type="list" allowBlank="1" showInputMessage="1" showErrorMessage="1" sqref="I6:I46" xr:uid="{BC653E9C-50D6-47F5-99B0-6E2D33051CD0}">
      <formula1>"PAGO"</formula1>
    </dataValidation>
    <dataValidation type="list" allowBlank="1" showInputMessage="1" showErrorMessage="1" sqref="F6:F46" xr:uid="{80583504-87EB-48DD-AC45-F725CBA1F5B9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1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7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45237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6" s="11"/>
      <c r="J6" t="str">
        <f>IF(Tabela8I4445464748[[#This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7" s="11"/>
      <c r="J7" t="str">
        <f>IF(Tabela8I4445464748[[#This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8" s="11"/>
      <c r="J8" t="str">
        <f>IF(Tabela8I4445464748[[#This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9" s="11"/>
      <c r="J9" t="str">
        <f>IF(Tabela8I4445464748[[#This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0" s="11"/>
      <c r="J10" t="str">
        <f>IF(Tabela8I4445464748[[#This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1" s="11"/>
      <c r="J11" t="str">
        <f>IF(Tabela8I4445464748[[#This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2" s="11"/>
      <c r="J12" t="str">
        <f>IF(Tabela8I4445464748[[#This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3" s="11"/>
      <c r="J13" t="str">
        <f>IF(Tabela8I4445464748[[#This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33"/>
      <c r="D14" s="11"/>
      <c r="E14" s="11"/>
      <c r="F14" s="11"/>
      <c r="G14" s="11"/>
      <c r="H14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4" s="11"/>
      <c r="J14" t="str">
        <f>IF(Tabela8I4445464748[[#This Row],[EXAME]]&lt;&gt;"","Dra. Ilca","")</f>
        <v/>
      </c>
      <c r="K14" s="34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5" s="11"/>
      <c r="J15" t="str">
        <f>IF(Tabela8I4445464748[[#This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6" s="11"/>
      <c r="J16" t="str">
        <f>IF(Tabela8I4445464748[[#This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7" s="11"/>
      <c r="J17" t="str">
        <f>IF(Tabela8I4445464748[[#This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8" s="11"/>
      <c r="J18" t="str">
        <f>IF(Tabela8I4445464748[[#This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9" s="11"/>
      <c r="J19" t="str">
        <f>IF(Tabela8I4445464748[[#This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0" s="11"/>
      <c r="J20" t="str">
        <f>IF(Tabela8I4445464748[[#This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1" s="11"/>
      <c r="J21" t="str">
        <f>IF(Tabela8I4445464748[[#This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2" s="11"/>
      <c r="J22" t="str">
        <f>IF(Tabela8I4445464748[[#This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3" s="11"/>
      <c r="J23" t="str">
        <f>IF(Tabela8I4445464748[[#This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4" s="11"/>
      <c r="J24" t="str">
        <f>IF(Tabela8I4445464748[[#This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5" s="11"/>
      <c r="J25" t="str">
        <f>IF(Tabela8I4445464748[[#This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6" s="11"/>
      <c r="J26" t="str">
        <f>IF(Tabela8I4445464748[[#This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7" s="11"/>
      <c r="J27" t="str">
        <f>IF(Tabela8I4445464748[[#This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8" s="11"/>
      <c r="J28" t="str">
        <f>IF(Tabela8I4445464748[[#This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9" s="11"/>
      <c r="J29" t="str">
        <f>IF(Tabela8I4445464748[[#This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0" s="11"/>
      <c r="J30" t="str">
        <f>IF(Tabela8I4445464748[[#This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1" s="11"/>
      <c r="J31" t="str">
        <f>IF(Tabela8I4445464748[[#This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2" s="11"/>
      <c r="J32" t="str">
        <f>IF(Tabela8I4445464748[[#This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3" s="11"/>
      <c r="J33" t="str">
        <f>IF(Tabela8I4445464748[[#This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4" s="11"/>
      <c r="J34" t="str">
        <f>IF(Tabela8I4445464748[[#This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5" s="11"/>
      <c r="J35" t="str">
        <f>IF(Tabela8I4445464748[[#This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6" s="11"/>
      <c r="J36" t="str">
        <f>IF(Tabela8I4445464748[[#This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7" s="11"/>
      <c r="J37" t="str">
        <f>IF(Tabela8I4445464748[[#This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8" s="11"/>
      <c r="J38" t="str">
        <f>IF(Tabela8I4445464748[[#This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9" s="11"/>
      <c r="J39" t="str">
        <f>IF(Tabela8I4445464748[[#This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0" s="11"/>
      <c r="J40" t="str">
        <f>IF(Tabela8I4445464748[[#This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1" s="11"/>
      <c r="J41" t="str">
        <f>IF(Tabela8I4445464748[[#This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2" s="11"/>
      <c r="J42" t="str">
        <f>IF(Tabela8I4445464748[[#This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3" s="11"/>
      <c r="J43" t="str">
        <f>IF(Tabela8I4445464748[[#This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4" s="11"/>
      <c r="J44" t="str">
        <f>IF(Tabela8I4445464748[[#This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5" s="11"/>
      <c r="J45" t="str">
        <f>IF(Tabela8I4445464748[[#This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6" s="11"/>
      <c r="J46" t="str">
        <f>IF(Tabela8I4445464748[[#This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SUBTOTAL(103,Tabela8I4445464748[NOME])</f>
        <v>0</v>
      </c>
    </row>
  </sheetData>
  <sheetProtection sheet="1" sort="0" autoFilter="0"/>
  <conditionalFormatting sqref="L6:M46">
    <cfRule type="containsText" dxfId="82" priority="1" operator="containsText" text="Não confirmado">
      <formula>NOT(ISERROR(SEARCH("Não confirmado",L6)))</formula>
    </cfRule>
    <cfRule type="containsText" dxfId="8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A00-000000000000}">
      <formula1>"Sim, Não"</formula1>
    </dataValidation>
    <dataValidation type="list" allowBlank="1" showInputMessage="1" showErrorMessage="1" sqref="L6:L46" xr:uid="{00000000-0002-0000-1A00-000001000000}">
      <formula1>"Confirmado, Não confirmado"</formula1>
    </dataValidation>
    <dataValidation type="list" allowBlank="1" showInputMessage="1" showErrorMessage="1" sqref="N6:N44" xr:uid="{00000000-0002-0000-1A00-000002000000}">
      <formula1>"Sim"</formula1>
    </dataValidation>
    <dataValidation type="list" allowBlank="1" showInputMessage="1" showErrorMessage="1" sqref="I6:I46" xr:uid="{ED863BF1-3073-46C2-8068-71D09191027D}">
      <formula1>"PAGO"</formula1>
    </dataValidation>
    <dataValidation type="list" allowBlank="1" showInputMessage="1" showErrorMessage="1" sqref="F6:F46" xr:uid="{C7DE0BF0-9F8C-41F8-B378-506942DA2C0C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1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6" sqref="E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8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45238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6" s="11"/>
      <c r="J6" t="str">
        <f>IF(Tabela8I21[[#This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7" s="11"/>
      <c r="J7" t="str">
        <f>IF(Tabela8I21[[#This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8" s="11"/>
      <c r="J8" t="str">
        <f>IF(Tabela8I21[[#This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9" s="11"/>
      <c r="J9" t="str">
        <f>IF(Tabela8I21[[#This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0" s="11"/>
      <c r="J10" t="str">
        <f>IF(Tabela8I21[[#This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1" s="11"/>
      <c r="J11" t="str">
        <f>IF(Tabela8I21[[#This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2" s="11"/>
      <c r="J12" t="str">
        <f>IF(Tabela8I21[[#This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3" s="11"/>
      <c r="J13" t="str">
        <f>IF(Tabela8I21[[#This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4" s="11"/>
      <c r="J14" t="str">
        <f>IF(Tabela8I21[[#This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5" s="11"/>
      <c r="J15" t="str">
        <f>IF(Tabela8I21[[#This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6" s="11"/>
      <c r="J16" t="str">
        <f>IF(Tabela8I21[[#This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7" s="11"/>
      <c r="J17" t="str">
        <f>IF(Tabela8I21[[#This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8" s="11"/>
      <c r="J18" t="str">
        <f>IF(Tabela8I21[[#This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9" s="11"/>
      <c r="J19" t="str">
        <f>IF(Tabela8I21[[#This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0" s="11"/>
      <c r="J20" t="str">
        <f>IF(Tabela8I21[[#This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1" s="11"/>
      <c r="J21" t="str">
        <f>IF(Tabela8I21[[#This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2" s="11"/>
      <c r="J22" t="str">
        <f>IF(Tabela8I21[[#This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3" s="11"/>
      <c r="J23" t="str">
        <f>IF(Tabela8I21[[#This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4" s="11"/>
      <c r="J24" t="str">
        <f>IF(Tabela8I21[[#This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5" s="11"/>
      <c r="J25" t="str">
        <f>IF(Tabela8I21[[#This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6" s="11"/>
      <c r="J26" t="str">
        <f>IF(Tabela8I21[[#This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7" s="11"/>
      <c r="J27" t="str">
        <f>IF(Tabela8I21[[#This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8" s="11"/>
      <c r="J28" t="str">
        <f>IF(Tabela8I21[[#This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9" s="11"/>
      <c r="J29" t="str">
        <f>IF(Tabela8I21[[#This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0" s="11"/>
      <c r="J30" t="str">
        <f>IF(Tabela8I21[[#This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1" s="11"/>
      <c r="J31" t="str">
        <f>IF(Tabela8I21[[#This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2" s="11"/>
      <c r="J32" t="str">
        <f>IF(Tabela8I21[[#This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3" s="11"/>
      <c r="J33" t="str">
        <f>IF(Tabela8I21[[#This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4" s="11"/>
      <c r="J34" t="str">
        <f>IF(Tabela8I21[[#This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5" s="11"/>
      <c r="J35" t="str">
        <f>IF(Tabela8I21[[#This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6" s="11"/>
      <c r="J36" t="str">
        <f>IF(Tabela8I21[[#This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7" s="11"/>
      <c r="J37" t="str">
        <f>IF(Tabela8I21[[#This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8" s="11"/>
      <c r="J38" t="str">
        <f>IF(Tabela8I21[[#This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9" s="11"/>
      <c r="J39" t="str">
        <f>IF(Tabela8I21[[#This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0" s="11"/>
      <c r="J40" t="str">
        <f>IF(Tabela8I21[[#This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1" s="11"/>
      <c r="J41" t="str">
        <f>IF(Tabela8I21[[#This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2" s="11"/>
      <c r="J42" t="str">
        <f>IF(Tabela8I21[[#This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3" s="11"/>
      <c r="J43" t="str">
        <f>IF(Tabela8I21[[#This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4" s="11"/>
      <c r="J44" t="str">
        <f>IF(Tabela8I21[[#This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5" s="11"/>
      <c r="J45" t="str">
        <f>IF(Tabela8I21[[#This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6" s="11"/>
      <c r="J46" t="str">
        <f>IF(Tabela8I21[[#This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SUBTOTAL(103,Tabela8I21[NOME])</f>
        <v>0</v>
      </c>
    </row>
  </sheetData>
  <sheetProtection sheet="1" sort="0" autoFilter="0"/>
  <conditionalFormatting sqref="L6:M46">
    <cfRule type="containsText" dxfId="74" priority="1" operator="containsText" text="Não confirmado">
      <formula>NOT(ISERROR(SEARCH("Não confirmado",L6)))</formula>
    </cfRule>
    <cfRule type="containsText" dxfId="7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D00-000000000000}">
      <formula1>"Confirmado, Não confirmado"</formula1>
    </dataValidation>
    <dataValidation type="list" allowBlank="1" showInputMessage="1" showErrorMessage="1" sqref="N6:N44" xr:uid="{00000000-0002-0000-1D00-000001000000}">
      <formula1>"Sim"</formula1>
    </dataValidation>
    <dataValidation type="list" allowBlank="1" showInputMessage="1" showErrorMessage="1" sqref="M6:M46" xr:uid="{00000000-0002-0000-1D00-000002000000}">
      <formula1>"Sim, Não"</formula1>
    </dataValidation>
    <dataValidation type="list" allowBlank="1" showInputMessage="1" showErrorMessage="1" sqref="I6:I46" xr:uid="{F7AB418D-EDD6-445F-92D4-C51737765A5C}">
      <formula1>"PAGO"</formula1>
    </dataValidation>
    <dataValidation type="list" allowBlank="1" showInputMessage="1" showErrorMessage="1" sqref="F6:F46" xr:uid="{95246069-7799-4098-ABC3-A7272575CCF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1" customWidth="1"/>
    <col min="12" max="13" width="19.140625" style="11" customWidth="1"/>
    <col min="14" max="14" width="19.85546875" style="11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2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45232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5">
      <c r="K4"/>
      <c r="L4"/>
      <c r="M4"/>
      <c r="N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6" s="11"/>
      <c r="J6" t="str">
        <f>IF(Tabela8J1438394041[[#This Row],[EXAME]]&lt;&gt;"","Dra. Joizeanne","")</f>
        <v/>
      </c>
      <c r="K6" s="3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7" s="11"/>
      <c r="J7" t="str">
        <f>IF(Tabela8J1438394041[[#This Row],[EXAME]]&lt;&gt;"","Dra. Joizeanne","")</f>
        <v/>
      </c>
      <c r="K7" s="3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8" s="11"/>
      <c r="J8" t="str">
        <f>IF(Tabela8J1438394041[[#This Row],[EXAME]]&lt;&gt;"","Dra. Joizeanne","")</f>
        <v/>
      </c>
      <c r="K8" s="3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9" s="11"/>
      <c r="J9" t="str">
        <f>IF(Tabela8J1438394041[[#This Row],[EXAME]]&lt;&gt;"","Dra. Joizeanne","")</f>
        <v/>
      </c>
      <c r="K9" s="3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0" s="11"/>
      <c r="J10" t="str">
        <f>IF(Tabela8J1438394041[[#This Row],[EXAME]]&lt;&gt;"","Dra. Joizeanne","")</f>
        <v/>
      </c>
      <c r="K10" s="3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1" s="11"/>
      <c r="J11" t="str">
        <f>IF(Tabela8J1438394041[[#This Row],[EXAME]]&lt;&gt;"","Dra. Joizeanne","")</f>
        <v/>
      </c>
      <c r="K11" s="3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2" s="11"/>
      <c r="J12" t="str">
        <f>IF(Tabela8J1438394041[[#This Row],[EXAME]]&lt;&gt;"","Dra. Joizeanne","")</f>
        <v/>
      </c>
      <c r="K12" s="3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3" s="11"/>
      <c r="J13" t="str">
        <f>IF(Tabela8J1438394041[[#This Row],[EXAME]]&lt;&gt;"","Dra. Joizeanne","")</f>
        <v/>
      </c>
      <c r="K13" s="3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4" s="11"/>
      <c r="J14" t="str">
        <f>IF(Tabela8J1438394041[[#This Row],[EXAME]]&lt;&gt;"","Dra. Joizeanne","")</f>
        <v/>
      </c>
      <c r="K14" s="3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5" s="11"/>
      <c r="J15" t="str">
        <f>IF(Tabela8J1438394041[[#This Row],[EXAME]]&lt;&gt;"","Dra. Joizeanne","")</f>
        <v/>
      </c>
      <c r="K15" s="3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6" s="11"/>
      <c r="J16" t="str">
        <f>IF(Tabela8J1438394041[[#This Row],[EXAME]]&lt;&gt;"","Dra. Joizeanne","")</f>
        <v/>
      </c>
      <c r="K16" s="31"/>
    </row>
    <row r="17" spans="2:1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7" s="11"/>
      <c r="J17" t="str">
        <f>IF(Tabela8J1438394041[[#This Row],[EXAME]]&lt;&gt;"","Dra. Joizeanne","")</f>
        <v/>
      </c>
      <c r="K17" s="31"/>
    </row>
    <row r="18" spans="2:1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8" s="11"/>
      <c r="J18" t="str">
        <f>IF(Tabela8J1438394041[[#This Row],[EXAME]]&lt;&gt;"","Dra. Joizeanne","")</f>
        <v/>
      </c>
      <c r="K18" s="31"/>
    </row>
    <row r="19" spans="2:11" x14ac:dyDescent="0.25">
      <c r="B19" s="8">
        <v>0.46875</v>
      </c>
      <c r="C19" s="11"/>
      <c r="D19" s="11"/>
      <c r="E19" s="11"/>
      <c r="F19" s="11"/>
      <c r="G19" s="11"/>
      <c r="H19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9" s="11"/>
      <c r="J19" t="str">
        <f>IF(Tabela8J1438394041[[#This Row],[EXAME]]&lt;&gt;"","Dra. Joizeanne","")</f>
        <v/>
      </c>
      <c r="K19" s="31"/>
    </row>
    <row r="20" spans="2:11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0" s="11"/>
      <c r="J20" t="str">
        <f>IF(Tabela8J1438394041[[#This Row],[EXAME]]&lt;&gt;"","Dra. Joizeanne","")</f>
        <v/>
      </c>
      <c r="K20" s="31"/>
    </row>
    <row r="21" spans="2:11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1" s="11"/>
      <c r="J21" t="str">
        <f>IF(Tabela8J1438394041[[#This Row],[EXAME]]&lt;&gt;"","Dra. Joizeanne","")</f>
        <v/>
      </c>
      <c r="K21" s="31"/>
    </row>
    <row r="22" spans="2:11" x14ac:dyDescent="0.25">
      <c r="B22" s="7">
        <v>0.5</v>
      </c>
      <c r="C22" s="11"/>
      <c r="D22" s="11"/>
      <c r="E22" s="11"/>
      <c r="F22" s="11"/>
      <c r="G22" s="11"/>
      <c r="H22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2" s="11"/>
      <c r="J22" t="str">
        <f>IF(Tabela8J1438394041[[#This Row],[EXAME]]&lt;&gt;"","Dra. Joizeanne","")</f>
        <v/>
      </c>
      <c r="K22" s="31"/>
    </row>
    <row r="23" spans="2:11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3" s="11"/>
      <c r="J23" t="str">
        <f>IF(Tabela8J1438394041[[#This Row],[EXAME]]&lt;&gt;"","Dra. Joizeanne","")</f>
        <v/>
      </c>
      <c r="K23" s="31"/>
    </row>
    <row r="24" spans="2:11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4" s="11"/>
      <c r="J24" t="str">
        <f>IF(Tabela8J1438394041[[#This Row],[EXAME]]&lt;&gt;"","Dra. Joizeanne","")</f>
        <v/>
      </c>
      <c r="K24" s="31"/>
    </row>
    <row r="25" spans="2:11" x14ac:dyDescent="0.25">
      <c r="B25" s="8">
        <v>0.53125</v>
      </c>
      <c r="C25" s="11"/>
      <c r="D25" s="11"/>
      <c r="E25" s="11"/>
      <c r="F25" s="11"/>
      <c r="G25" s="11"/>
      <c r="H25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5" s="11"/>
      <c r="J25" t="str">
        <f>IF(Tabela8J1438394041[[#This Row],[EXAME]]&lt;&gt;"","Dra. Joizeanne","")</f>
        <v/>
      </c>
      <c r="K25" s="31"/>
    </row>
    <row r="26" spans="2:11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6" s="11"/>
      <c r="J26" t="str">
        <f>IF(Tabela8J1438394041[[#This Row],[EXAME]]&lt;&gt;"","Dra. Joizeanne","")</f>
        <v/>
      </c>
      <c r="K26" s="31"/>
    </row>
    <row r="27" spans="2:11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7" s="11"/>
      <c r="J27" t="str">
        <f>IF(Tabela8J1438394041[[#This Row],[EXAME]]&lt;&gt;"","Dra. Joizeanne","")</f>
        <v/>
      </c>
      <c r="K27" s="31"/>
    </row>
    <row r="28" spans="2:11" x14ac:dyDescent="0.25">
      <c r="B28" s="7">
        <v>0.5625</v>
      </c>
      <c r="C28" s="11"/>
      <c r="D28" s="11"/>
      <c r="E28" s="11"/>
      <c r="F28" s="11"/>
      <c r="G28" s="11"/>
      <c r="H28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8" s="11"/>
      <c r="J28" t="str">
        <f>IF(Tabela8J1438394041[[#This Row],[EXAME]]&lt;&gt;"","Dra. Joizeanne","")</f>
        <v/>
      </c>
      <c r="K28" s="31"/>
    </row>
    <row r="29" spans="2:11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9" s="11"/>
      <c r="J29" t="str">
        <f>IF(Tabela8J1438394041[[#This Row],[EXAME]]&lt;&gt;"","Dra. Joizeanne","")</f>
        <v/>
      </c>
      <c r="K29" s="31"/>
    </row>
    <row r="30" spans="2:11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0" s="11"/>
      <c r="J30" t="str">
        <f>IF(Tabela8J1438394041[[#This Row],[EXAME]]&lt;&gt;"","Dra. Joizeanne","")</f>
        <v/>
      </c>
      <c r="K30" s="31"/>
    </row>
    <row r="31" spans="2:11" x14ac:dyDescent="0.25">
      <c r="B31" s="8">
        <v>0.59375</v>
      </c>
      <c r="C31" s="11"/>
      <c r="D31" s="11"/>
      <c r="E31" s="11"/>
      <c r="F31" s="11"/>
      <c r="G31" s="11"/>
      <c r="H31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1" s="11"/>
      <c r="J31" t="str">
        <f>IF(Tabela8J1438394041[[#This Row],[EXAME]]&lt;&gt;"","Dra. Joizeanne","")</f>
        <v/>
      </c>
      <c r="K31" s="31"/>
    </row>
    <row r="32" spans="2:11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2" s="11"/>
      <c r="J32" t="str">
        <f>IF(Tabela8J1438394041[[#This Row],[EXAME]]&lt;&gt;"","Dra. Joizeanne","")</f>
        <v/>
      </c>
      <c r="K32" s="3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3" s="11"/>
      <c r="J33" t="str">
        <f>IF(Tabela8J1438394041[[#This Row],[EXAME]]&lt;&gt;"","Dra. Joizeanne","")</f>
        <v/>
      </c>
      <c r="K33" s="3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4" s="11"/>
      <c r="J34" t="str">
        <f>IF(Tabela8J1438394041[[#This Row],[EXAME]]&lt;&gt;"","Dra. Joizeanne","")</f>
        <v/>
      </c>
      <c r="K34" s="3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5" s="11"/>
      <c r="J35" t="str">
        <f>IF(Tabela8J1438394041[[#This Row],[EXAME]]&lt;&gt;"","Dra. Joizeanne","")</f>
        <v/>
      </c>
      <c r="K35" s="3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6" s="11"/>
      <c r="J36" t="str">
        <f>IF(Tabela8J1438394041[[#This Row],[EXAME]]&lt;&gt;"","Dra. Joizeanne","")</f>
        <v/>
      </c>
      <c r="K36" s="3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7" s="11"/>
      <c r="J37" t="str">
        <f>IF(Tabela8J1438394041[[#This Row],[EXAME]]&lt;&gt;"","Dra. Joizeanne","")</f>
        <v/>
      </c>
      <c r="K37" s="3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8" s="11"/>
      <c r="J38" t="str">
        <f>IF(Tabela8J1438394041[[#This Row],[EXAME]]&lt;&gt;"","Dra. Joizeanne","")</f>
        <v/>
      </c>
      <c r="K38" s="3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9" s="11"/>
      <c r="J39" t="str">
        <f>IF(Tabela8J1438394041[[#This Row],[EXAME]]&lt;&gt;"","Dra. Joizeanne","")</f>
        <v/>
      </c>
      <c r="K39" s="3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0" s="11"/>
      <c r="J40" t="str">
        <f>IF(Tabela8J1438394041[[#This Row],[EXAME]]&lt;&gt;"","Dra. Joizeanne","")</f>
        <v/>
      </c>
      <c r="K40" s="3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1" s="11"/>
      <c r="J41" t="str">
        <f>IF(Tabela8J1438394041[[#This Row],[EXAME]]&lt;&gt;"","Dra. Joizeanne","")</f>
        <v/>
      </c>
      <c r="K41" s="3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2" s="11"/>
      <c r="J42" t="str">
        <f>IF(Tabela8J1438394041[[#This Row],[EXAME]]&lt;&gt;"","Dra. Joizeanne","")</f>
        <v/>
      </c>
      <c r="K42" s="3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3" s="11"/>
      <c r="J43" t="str">
        <f>IF(Tabela8J1438394041[[#This Row],[EXAME]]&lt;&gt;"","Dra. Joizeanne","")</f>
        <v/>
      </c>
      <c r="K43" s="3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4" s="11"/>
      <c r="J44" t="str">
        <f>IF(Tabela8J1438394041[[#This Row],[EXAME]]&lt;&gt;"","Dra. Joizeanne","")</f>
        <v/>
      </c>
      <c r="K44" s="3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5" s="11"/>
      <c r="J45" t="str">
        <f>IF(Tabela8J1438394041[[#This Row],[EXAME]]&lt;&gt;"","Dra. Joizeanne","")</f>
        <v/>
      </c>
      <c r="K45" s="3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6" s="11"/>
      <c r="J46" t="str">
        <f>IF(Tabela8J1438394041[[#This Row],[EXAME]]&lt;&gt;"","Dra. Joizeanne","")</f>
        <v/>
      </c>
      <c r="K46" s="31"/>
    </row>
    <row r="47" spans="2:14" x14ac:dyDescent="0.25">
      <c r="C47">
        <f>SUBTOTAL(103,Tabela8J1438394041[NOME])</f>
        <v>0</v>
      </c>
      <c r="K47"/>
      <c r="L47"/>
      <c r="M47"/>
      <c r="N47"/>
    </row>
  </sheetData>
  <sheetProtection sheet="1" sort="0" autoFilter="0"/>
  <conditionalFormatting sqref="L6:M46">
    <cfRule type="containsText" dxfId="130" priority="1" operator="containsText" text="Não confirmado">
      <formula>NOT(ISERROR(SEARCH("Não confirmado",L6)))</formula>
    </cfRule>
    <cfRule type="containsText" dxfId="12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0400-000000000000}">
      <formula1>"Sim, Não"</formula1>
    </dataValidation>
    <dataValidation type="list" allowBlank="1" showInputMessage="1" showErrorMessage="1" sqref="L6:L46" xr:uid="{00000000-0002-0000-0400-000001000000}">
      <formula1>"Confirmado, Não confirmado"</formula1>
    </dataValidation>
    <dataValidation type="list" allowBlank="1" showInputMessage="1" showErrorMessage="1" sqref="N6:N44" xr:uid="{00000000-0002-0000-0400-000003000000}">
      <formula1>"Sim"</formula1>
    </dataValidation>
    <dataValidation type="list" allowBlank="1" showInputMessage="1" showErrorMessage="1" sqref="I6:I46" xr:uid="{658463BC-5592-4DE6-B954-65D642EAA983}">
      <formula1>"PAGO"</formula1>
    </dataValidation>
    <dataValidation type="list" allowBlank="1" showInputMessage="1" showErrorMessage="1" sqref="F6:F46" xr:uid="{554B230F-83C0-4688-9F56-93ED48CB820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18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9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45239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6" s="11"/>
      <c r="J6" t="str">
        <f>IF(Tabela8I2122[[#This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7" s="11"/>
      <c r="J7" t="str">
        <f>IF(Tabela8I2122[[#This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8" s="11"/>
      <c r="J8" t="str">
        <f>IF(Tabela8I2122[[#This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9" s="11"/>
      <c r="J9" t="str">
        <f>IF(Tabela8I2122[[#This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0" s="11"/>
      <c r="J10" t="str">
        <f>IF(Tabela8I2122[[#This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1" s="11"/>
      <c r="J11" t="str">
        <f>IF(Tabela8I2122[[#This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2" s="11"/>
      <c r="J12" t="str">
        <f>IF(Tabela8I2122[[#This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3" s="11"/>
      <c r="J13" t="str">
        <f>IF(Tabela8I2122[[#This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4" s="11"/>
      <c r="J14" t="str">
        <f>IF(Tabela8I2122[[#This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5" s="11"/>
      <c r="J15" t="str">
        <f>IF(Tabela8I2122[[#This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6" s="11"/>
      <c r="J16" t="str">
        <f>IF(Tabela8I2122[[#This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7" s="11"/>
      <c r="J17" t="str">
        <f>IF(Tabela8I2122[[#This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8" s="11"/>
      <c r="J18" t="str">
        <f>IF(Tabela8I2122[[#This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9" s="11"/>
      <c r="J19" t="str">
        <f>IF(Tabela8I2122[[#This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0" s="11"/>
      <c r="J20" t="str">
        <f>IF(Tabela8I2122[[#This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1" s="11"/>
      <c r="J21" t="str">
        <f>IF(Tabela8I2122[[#This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2" s="11"/>
      <c r="J22" t="str">
        <f>IF(Tabela8I2122[[#This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3" s="11"/>
      <c r="J23" t="str">
        <f>IF(Tabela8I2122[[#This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4" s="11"/>
      <c r="J24" t="str">
        <f>IF(Tabela8I2122[[#This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5" s="11"/>
      <c r="J25" t="str">
        <f>IF(Tabela8I2122[[#This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6" s="11"/>
      <c r="J26" t="str">
        <f>IF(Tabela8I2122[[#This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7" s="11"/>
      <c r="J27" t="str">
        <f>IF(Tabela8I2122[[#This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8" s="11"/>
      <c r="J28" t="str">
        <f>IF(Tabela8I2122[[#This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9" s="11"/>
      <c r="J29" t="str">
        <f>IF(Tabela8I2122[[#This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0" s="11"/>
      <c r="J30" t="str">
        <f>IF(Tabela8I2122[[#This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1" s="11"/>
      <c r="J31" t="str">
        <f>IF(Tabela8I2122[[#This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2" s="11"/>
      <c r="J32" t="str">
        <f>IF(Tabela8I2122[[#This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3" s="11"/>
      <c r="J33" t="str">
        <f>IF(Tabela8I2122[[#This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4" s="11"/>
      <c r="J34" t="str">
        <f>IF(Tabela8I2122[[#This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5" s="11"/>
      <c r="J35" t="str">
        <f>IF(Tabela8I2122[[#This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6" s="11"/>
      <c r="J36" t="str">
        <f>IF(Tabela8I2122[[#This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7" s="11"/>
      <c r="J37" t="str">
        <f>IF(Tabela8I2122[[#This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8" s="11"/>
      <c r="J38" t="str">
        <f>IF(Tabela8I2122[[#This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9" s="11"/>
      <c r="J39" t="str">
        <f>IF(Tabela8I2122[[#This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0" s="11"/>
      <c r="J40" t="str">
        <f>IF(Tabela8I2122[[#This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1" s="11"/>
      <c r="J41" t="str">
        <f>IF(Tabela8I2122[[#This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2" s="11"/>
      <c r="J42" t="str">
        <f>IF(Tabela8I2122[[#This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3" s="11"/>
      <c r="J43" t="str">
        <f>IF(Tabela8I2122[[#This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4" s="11"/>
      <c r="J44" t="str">
        <f>IF(Tabela8I2122[[#This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5" s="11"/>
      <c r="J45" t="str">
        <f>IF(Tabela8I2122[[#This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6" s="11"/>
      <c r="J46" t="str">
        <f>IF(Tabela8I2122[[#This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SUBTOTAL(103,Tabela8I2122[NOME])</f>
        <v>0</v>
      </c>
    </row>
  </sheetData>
  <sheetProtection sheet="1" sort="0" autoFilter="0"/>
  <conditionalFormatting sqref="L6:M46">
    <cfRule type="containsText" dxfId="78" priority="1" operator="containsText" text="Não confirmado">
      <formula>NOT(ISERROR(SEARCH("Não confirmado",L6)))</formula>
    </cfRule>
    <cfRule type="containsText" dxfId="7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E00-000001000000}">
      <formula1>"Sim"</formula1>
    </dataValidation>
    <dataValidation type="list" allowBlank="1" showInputMessage="1" showErrorMessage="1" sqref="L6:L46" xr:uid="{00000000-0002-0000-1E00-000002000000}">
      <formula1>"Confirmado, Não confirmado"</formula1>
    </dataValidation>
    <dataValidation type="list" allowBlank="1" showInputMessage="1" showErrorMessage="1" sqref="M6:M46" xr:uid="{00000000-0002-0000-1E00-000003000000}">
      <formula1>"Sim, Não"</formula1>
    </dataValidation>
    <dataValidation type="list" allowBlank="1" showInputMessage="1" showErrorMessage="1" sqref="I6:I46" xr:uid="{C0CF8A71-3C7D-4D31-88FB-4A6C9C7CAA5A}">
      <formula1>"PAGO"</formula1>
    </dataValidation>
    <dataValidation type="list" allowBlank="1" showInputMessage="1" showErrorMessage="1" sqref="F6:F46" xr:uid="{2EFB9C9A-1759-421C-8A23-4E917F8AC9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6" sqref="E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10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45240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6" s="11"/>
      <c r="J6" t="str">
        <f>IF(Tabela8I2122232425[[#This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7" s="11"/>
      <c r="J7" t="str">
        <f>IF(Tabela8I2122232425[[#This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8" s="11"/>
      <c r="J8" t="str">
        <f>IF(Tabela8I2122232425[[#This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9" s="11"/>
      <c r="J9" t="str">
        <f>IF(Tabela8I2122232425[[#This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0" s="11"/>
      <c r="J10" t="str">
        <f>IF(Tabela8I2122232425[[#This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1" s="11"/>
      <c r="J11" t="str">
        <f>IF(Tabela8I2122232425[[#This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2" s="11"/>
      <c r="J12" t="str">
        <f>IF(Tabela8I2122232425[[#This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3" s="11"/>
      <c r="J13" t="str">
        <f>IF(Tabela8I2122232425[[#This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4" s="11"/>
      <c r="J14" t="str">
        <f>IF(Tabela8I2122232425[[#This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5" s="11"/>
      <c r="J15" t="str">
        <f>IF(Tabela8I2122232425[[#This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6" s="11"/>
      <c r="J16" t="str">
        <f>IF(Tabela8I2122232425[[#This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7" s="11"/>
      <c r="J17" t="str">
        <f>IF(Tabela8I2122232425[[#This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8" s="11"/>
      <c r="J18" t="str">
        <f>IF(Tabela8I2122232425[[#This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9" s="11"/>
      <c r="J19" t="str">
        <f>IF(Tabela8I2122232425[[#This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0" s="11"/>
      <c r="J20" t="str">
        <f>IF(Tabela8I2122232425[[#This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1" s="11"/>
      <c r="J21" t="str">
        <f>IF(Tabela8I2122232425[[#This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2" s="11"/>
      <c r="J22" t="str">
        <f>IF(Tabela8I2122232425[[#This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3" s="11"/>
      <c r="J23" t="str">
        <f>IF(Tabela8I2122232425[[#This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4" s="11"/>
      <c r="J24" t="str">
        <f>IF(Tabela8I2122232425[[#This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5" s="11"/>
      <c r="J25" t="str">
        <f>IF(Tabela8I2122232425[[#This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6" s="11"/>
      <c r="J26" t="str">
        <f>IF(Tabela8I2122232425[[#This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7" s="11"/>
      <c r="J27" t="str">
        <f>IF(Tabela8I2122232425[[#This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8" s="11"/>
      <c r="J28" t="str">
        <f>IF(Tabela8I2122232425[[#This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9" s="11"/>
      <c r="J29" t="str">
        <f>IF(Tabela8I2122232425[[#This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0" s="11"/>
      <c r="J30" t="str">
        <f>IF(Tabela8I2122232425[[#This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1" s="11"/>
      <c r="J31" t="str">
        <f>IF(Tabela8I2122232425[[#This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2" s="11"/>
      <c r="J32" t="str">
        <f>IF(Tabela8I2122232425[[#This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3" s="11"/>
      <c r="J33" t="str">
        <f>IF(Tabela8I2122232425[[#This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4" s="11"/>
      <c r="J34" t="str">
        <f>IF(Tabela8I2122232425[[#This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5" s="11"/>
      <c r="J35" t="str">
        <f>IF(Tabela8I2122232425[[#This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6" s="11"/>
      <c r="J36" t="str">
        <f>IF(Tabela8I2122232425[[#This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7" s="11"/>
      <c r="J37" t="str">
        <f>IF(Tabela8I2122232425[[#This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8" s="11"/>
      <c r="J38" t="str">
        <f>IF(Tabela8I2122232425[[#This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9" s="11"/>
      <c r="J39" t="str">
        <f>IF(Tabela8I2122232425[[#This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0" s="11"/>
      <c r="J40" t="str">
        <f>IF(Tabela8I2122232425[[#This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1" s="11"/>
      <c r="J41" t="str">
        <f>IF(Tabela8I2122232425[[#This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2" s="11"/>
      <c r="J42" t="str">
        <f>IF(Tabela8I2122232425[[#This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3" s="11"/>
      <c r="J43" t="str">
        <f>IF(Tabela8I2122232425[[#This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4" s="11"/>
      <c r="J44" t="str">
        <f>IF(Tabela8I2122232425[[#This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5" s="11"/>
      <c r="J45" t="str">
        <f>IF(Tabela8I2122232425[[#This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6" s="11"/>
      <c r="J46" t="str">
        <f>IF(Tabela8I2122232425[[#This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SUBTOTAL(103,Tabela8I2122232425[NOME])</f>
        <v>0</v>
      </c>
    </row>
  </sheetData>
  <sheetProtection sheet="1" sort="0" autoFilter="0"/>
  <conditionalFormatting sqref="L6:M46">
    <cfRule type="containsText" dxfId="76" priority="1" operator="containsText" text="Não confirmado">
      <formula>NOT(ISERROR(SEARCH("Não confirmado",L6)))</formula>
    </cfRule>
    <cfRule type="containsText" dxfId="7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000-000000000000}">
      <formula1>"Confirmado, Não confirmado"</formula1>
    </dataValidation>
    <dataValidation type="list" allowBlank="1" showInputMessage="1" showErrorMessage="1" sqref="N6:N44" xr:uid="{00000000-0002-0000-2000-000001000000}">
      <formula1>"Sim"</formula1>
    </dataValidation>
    <dataValidation type="list" allowBlank="1" showInputMessage="1" showErrorMessage="1" sqref="M6:M46" xr:uid="{00000000-0002-0000-2000-000003000000}">
      <formula1>"Sim, Não"</formula1>
    </dataValidation>
    <dataValidation type="list" allowBlank="1" showInputMessage="1" showErrorMessage="1" sqref="I6:I46" xr:uid="{D53B402B-8A48-4773-BF2A-714035781FDF}">
      <formula1>"PAGO"</formula1>
    </dataValidation>
    <dataValidation type="list" allowBlank="1" showInputMessage="1" showErrorMessage="1" sqref="F6:F46" xr:uid="{A11CAB94-3DFF-4DDD-B481-1D45A6C197A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scale="31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19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13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45243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6" s="11"/>
      <c r="J6" t="str">
        <f>IF(Tabela8I212223[[#This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7" s="11"/>
      <c r="J7" t="str">
        <f>IF(Tabela8I212223[[#This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8" s="11"/>
      <c r="J8" t="str">
        <f>IF(Tabela8I212223[[#This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9" s="11"/>
      <c r="J9" t="str">
        <f>IF(Tabela8I212223[[#This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0" s="11"/>
      <c r="J10" t="str">
        <f>IF(Tabela8I212223[[#This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1" s="11"/>
      <c r="J11" t="str">
        <f>IF(Tabela8I212223[[#This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2" s="11"/>
      <c r="J12" t="str">
        <f>IF(Tabela8I212223[[#This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3" s="11"/>
      <c r="J13" t="str">
        <f>IF(Tabela8I212223[[#This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4" s="11"/>
      <c r="J14" t="str">
        <f>IF(Tabela8I212223[[#This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5" s="11"/>
      <c r="J15" t="str">
        <f>IF(Tabela8I212223[[#This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6" s="11"/>
      <c r="J16" t="str">
        <f>IF(Tabela8I212223[[#This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7" s="11"/>
      <c r="J17" t="str">
        <f>IF(Tabela8I212223[[#This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8" s="11"/>
      <c r="J18" t="str">
        <f>IF(Tabela8I212223[[#This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9" s="11"/>
      <c r="J19" t="str">
        <f>IF(Tabela8I212223[[#This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0" s="11"/>
      <c r="J20" t="str">
        <f>IF(Tabela8I212223[[#This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1" s="11"/>
      <c r="J21" t="str">
        <f>IF(Tabela8I212223[[#This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2" s="11"/>
      <c r="J22" t="str">
        <f>IF(Tabela8I212223[[#This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3" s="11"/>
      <c r="J23" t="str">
        <f>IF(Tabela8I212223[[#This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4" s="11"/>
      <c r="J24" t="str">
        <f>IF(Tabela8I212223[[#This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5" s="11"/>
      <c r="J25" t="str">
        <f>IF(Tabela8I212223[[#This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6" s="11"/>
      <c r="J26" t="str">
        <f>IF(Tabela8I212223[[#This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7" s="11"/>
      <c r="J27" t="str">
        <f>IF(Tabela8I212223[[#This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8" s="11"/>
      <c r="J28" t="str">
        <f>IF(Tabela8I212223[[#This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9" s="11"/>
      <c r="J29" t="str">
        <f>IF(Tabela8I212223[[#This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0" s="11"/>
      <c r="J30" t="str">
        <f>IF(Tabela8I212223[[#This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1" s="11"/>
      <c r="J31" t="str">
        <f>IF(Tabela8I212223[[#This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2" s="11"/>
      <c r="J32" t="str">
        <f>IF(Tabela8I212223[[#This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3" s="11"/>
      <c r="J33" t="str">
        <f>IF(Tabela8I212223[[#This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4" s="11"/>
      <c r="J34" t="str">
        <f>IF(Tabela8I212223[[#This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5" s="11"/>
      <c r="J35" t="str">
        <f>IF(Tabela8I212223[[#This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6" s="11"/>
      <c r="J36" t="str">
        <f>IF(Tabela8I212223[[#This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7" s="11"/>
      <c r="J37" t="str">
        <f>IF(Tabela8I212223[[#This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8" s="11"/>
      <c r="J38" t="str">
        <f>IF(Tabela8I212223[[#This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9" s="11"/>
      <c r="J39" t="str">
        <f>IF(Tabela8I212223[[#This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0" s="11"/>
      <c r="J40" t="str">
        <f>IF(Tabela8I212223[[#This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1" s="11"/>
      <c r="J41" t="str">
        <f>IF(Tabela8I212223[[#This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2" s="11"/>
      <c r="J42" t="str">
        <f>IF(Tabela8I212223[[#This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3" s="11"/>
      <c r="J43" t="str">
        <f>IF(Tabela8I212223[[#This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4" s="11"/>
      <c r="J44" t="str">
        <f>IF(Tabela8I212223[[#This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5" s="11"/>
      <c r="J45" t="str">
        <f>IF(Tabela8I212223[[#This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6" s="11"/>
      <c r="J46" t="str">
        <f>IF(Tabela8I212223[[#This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SUBTOTAL(103,Tabela8I212223[NOME])</f>
        <v>0</v>
      </c>
    </row>
  </sheetData>
  <sheetProtection sheet="1" sort="0" autoFilter="0"/>
  <conditionalFormatting sqref="L6:M46">
    <cfRule type="containsText" dxfId="70" priority="1" operator="containsText" text="Não confirmado">
      <formula>NOT(ISERROR(SEARCH("Não confirmado",L6)))</formula>
    </cfRule>
    <cfRule type="containsText" dxfId="6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C00-000000000000}">
      <formula1>"Confirmado, Não confirmado"</formula1>
    </dataValidation>
    <dataValidation type="list" allowBlank="1" showInputMessage="1" showErrorMessage="1" sqref="N6:N44" xr:uid="{00000000-0002-0000-1C00-000001000000}">
      <formula1>"Sim"</formula1>
    </dataValidation>
    <dataValidation type="list" allowBlank="1" showInputMessage="1" showErrorMessage="1" sqref="M6:M46" xr:uid="{00000000-0002-0000-1C00-000003000000}">
      <formula1>"Sim, Não"</formula1>
    </dataValidation>
    <dataValidation type="list" allowBlank="1" showInputMessage="1" showErrorMessage="1" sqref="I6:I46" xr:uid="{1FF2BDA3-D092-4A74-8264-ABB9DDCAFD62}">
      <formula1>"PAGO"</formula1>
    </dataValidation>
    <dataValidation type="list" allowBlank="1" showInputMessage="1" showErrorMessage="1" sqref="F6:F46" xr:uid="{9A1364F4-DD5E-4D0B-A0FB-5D4171DDFD5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14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45244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6" s="11"/>
      <c r="J6" t="str">
        <f>IF(Tabela8I21222324[[#This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7" s="11"/>
      <c r="J7" t="str">
        <f>IF(Tabela8I21222324[[#This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33"/>
      <c r="D8" s="11"/>
      <c r="E8" s="11"/>
      <c r="F8" s="11"/>
      <c r="G8" s="11"/>
      <c r="H8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8" s="11"/>
      <c r="J8" t="str">
        <f>IF(Tabela8I21222324[[#This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9" s="11"/>
      <c r="J9" t="str">
        <f>IF(Tabela8I21222324[[#This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0" s="11"/>
      <c r="J10" t="str">
        <f>IF(Tabela8I21222324[[#This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1" s="11"/>
      <c r="J11" t="str">
        <f>IF(Tabela8I21222324[[#This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2" s="11"/>
      <c r="J12" t="str">
        <f>IF(Tabela8I21222324[[#This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3" s="11"/>
      <c r="J13" t="str">
        <f>IF(Tabela8I21222324[[#This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4" s="11"/>
      <c r="J14" t="str">
        <f>IF(Tabela8I21222324[[#This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5" s="11"/>
      <c r="J15" t="str">
        <f>IF(Tabela8I21222324[[#This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6" s="11"/>
      <c r="J16" t="str">
        <f>IF(Tabela8I21222324[[#This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7" s="11"/>
      <c r="J17" t="str">
        <f>IF(Tabela8I21222324[[#This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8" s="11"/>
      <c r="J18" t="str">
        <f>IF(Tabela8I21222324[[#This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9" s="11"/>
      <c r="J19" t="str">
        <f>IF(Tabela8I21222324[[#This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0" s="11"/>
      <c r="J20" t="str">
        <f>IF(Tabela8I21222324[[#This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1" s="11"/>
      <c r="J21" t="str">
        <f>IF(Tabela8I21222324[[#This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2" s="11"/>
      <c r="J22" t="str">
        <f>IF(Tabela8I21222324[[#This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3" s="11"/>
      <c r="J23" t="str">
        <f>IF(Tabela8I21222324[[#This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4" s="11"/>
      <c r="J24" t="str">
        <f>IF(Tabela8I21222324[[#This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5" s="11"/>
      <c r="J25" t="str">
        <f>IF(Tabela8I21222324[[#This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6" s="11"/>
      <c r="J26" t="str">
        <f>IF(Tabela8I21222324[[#This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7" s="11"/>
      <c r="J27" t="str">
        <f>IF(Tabela8I21222324[[#This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8" s="11"/>
      <c r="J28" t="str">
        <f>IF(Tabela8I21222324[[#This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9" s="11"/>
      <c r="J29" t="str">
        <f>IF(Tabela8I21222324[[#This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0" s="11"/>
      <c r="J30" t="str">
        <f>IF(Tabela8I21222324[[#This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1" s="11"/>
      <c r="J31" t="str">
        <f>IF(Tabela8I21222324[[#This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2" s="11"/>
      <c r="J32" t="str">
        <f>IF(Tabela8I21222324[[#This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3" s="11"/>
      <c r="J33" t="str">
        <f>IF(Tabela8I21222324[[#This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4" s="11"/>
      <c r="J34" t="str">
        <f>IF(Tabela8I21222324[[#This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5" s="11"/>
      <c r="J35" t="str">
        <f>IF(Tabela8I21222324[[#This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6" s="11"/>
      <c r="J36" t="str">
        <f>IF(Tabela8I21222324[[#This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7" s="11"/>
      <c r="J37" t="str">
        <f>IF(Tabela8I21222324[[#This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8" s="11"/>
      <c r="J38" t="str">
        <f>IF(Tabela8I21222324[[#This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9" s="11"/>
      <c r="J39" t="str">
        <f>IF(Tabela8I21222324[[#This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0" s="11"/>
      <c r="J40" t="str">
        <f>IF(Tabela8I21222324[[#This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1" s="11"/>
      <c r="J41" t="str">
        <f>IF(Tabela8I21222324[[#This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2" s="11"/>
      <c r="J42" t="str">
        <f>IF(Tabela8I21222324[[#This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3" s="11"/>
      <c r="J43" t="str">
        <f>IF(Tabela8I21222324[[#This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4" s="11"/>
      <c r="J44" t="str">
        <f>IF(Tabela8I21222324[[#This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5" s="11"/>
      <c r="J45" t="str">
        <f>IF(Tabela8I21222324[[#This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6" s="11"/>
      <c r="J46" t="str">
        <f>IF(Tabela8I21222324[[#This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SUBTOTAL(103,Tabela8I21222324[NOME])</f>
        <v>0</v>
      </c>
    </row>
  </sheetData>
  <sheetProtection sheet="1" sort="0" autoFilter="0"/>
  <conditionalFormatting sqref="L6:M46">
    <cfRule type="containsText" dxfId="72" priority="1" operator="containsText" text="Não confirmado">
      <formula>NOT(ISERROR(SEARCH("Não confirmado",L6)))</formula>
    </cfRule>
    <cfRule type="containsText" dxfId="7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F00-000001000000}">
      <formula1>"Sim"</formula1>
    </dataValidation>
    <dataValidation type="list" allowBlank="1" showInputMessage="1" showErrorMessage="1" sqref="L6:L46" xr:uid="{00000000-0002-0000-1F00-000002000000}">
      <formula1>"Confirmado, Não confirmado"</formula1>
    </dataValidation>
    <dataValidation type="list" allowBlank="1" showInputMessage="1" showErrorMessage="1" sqref="M6:M46" xr:uid="{00000000-0002-0000-1F00-000003000000}">
      <formula1>"Sim, Não"</formula1>
    </dataValidation>
    <dataValidation type="list" allowBlank="1" showInputMessage="1" showErrorMessage="1" sqref="I6:I46" xr:uid="{1B3A142F-C576-42D2-8550-2CB90A13A24E}">
      <formula1>"PAGO"</formula1>
    </dataValidation>
    <dataValidation type="list" allowBlank="1" showInputMessage="1" showErrorMessage="1" sqref="F6:F46" xr:uid="{C14F5F73-BEDE-4CD2-ABC4-A6F429F4823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2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15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45245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6" s="11"/>
      <c r="J6" t="str">
        <f>IF(Tabela8I212223242526[[#This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7" s="11"/>
      <c r="J7" t="str">
        <f>IF(Tabela8I212223242526[[#This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8" s="11"/>
      <c r="J8" t="str">
        <f>IF(Tabela8I212223242526[[#This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9" s="11"/>
      <c r="J9" t="str">
        <f>IF(Tabela8I212223242526[[#This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0" s="11"/>
      <c r="J10" t="str">
        <f>IF(Tabela8I212223242526[[#This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1" s="11"/>
      <c r="J11" t="str">
        <f>IF(Tabela8I212223242526[[#This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2" s="11"/>
      <c r="J12" t="str">
        <f>IF(Tabela8I212223242526[[#This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3" s="11"/>
      <c r="J13" t="str">
        <f>IF(Tabela8I212223242526[[#This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4" s="11"/>
      <c r="J14" t="str">
        <f>IF(Tabela8I212223242526[[#This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5" s="11"/>
      <c r="J15" t="str">
        <f>IF(Tabela8I212223242526[[#This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6" s="11"/>
      <c r="J16" t="str">
        <f>IF(Tabela8I212223242526[[#This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7" s="11"/>
      <c r="J17" t="str">
        <f>IF(Tabela8I212223242526[[#This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8" s="11"/>
      <c r="J18" t="str">
        <f>IF(Tabela8I212223242526[[#This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9" s="11"/>
      <c r="J19" t="str">
        <f>IF(Tabela8I212223242526[[#This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0" s="11"/>
      <c r="J20" t="str">
        <f>IF(Tabela8I212223242526[[#This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1" s="11"/>
      <c r="J21" t="str">
        <f>IF(Tabela8I212223242526[[#This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2" s="11"/>
      <c r="J22" t="str">
        <f>IF(Tabela8I212223242526[[#This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3" s="11"/>
      <c r="J23" t="str">
        <f>IF(Tabela8I212223242526[[#This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4" s="11"/>
      <c r="J24" t="str">
        <f>IF(Tabela8I212223242526[[#This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5" s="11"/>
      <c r="J25" t="str">
        <f>IF(Tabela8I212223242526[[#This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6" s="11"/>
      <c r="J26" t="str">
        <f>IF(Tabela8I212223242526[[#This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7" s="11"/>
      <c r="J27" t="str">
        <f>IF(Tabela8I212223242526[[#This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8" s="11"/>
      <c r="J28" t="str">
        <f>IF(Tabela8I212223242526[[#This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9" s="11"/>
      <c r="J29" t="str">
        <f>IF(Tabela8I212223242526[[#This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0" s="11"/>
      <c r="J30" t="str">
        <f>IF(Tabela8I212223242526[[#This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1" s="11"/>
      <c r="J31" t="str">
        <f>IF(Tabela8I212223242526[[#This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2" s="11"/>
      <c r="J32" t="str">
        <f>IF(Tabela8I212223242526[[#This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3" s="11"/>
      <c r="J33" t="str">
        <f>IF(Tabela8I212223242526[[#This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4" s="11"/>
      <c r="J34" t="str">
        <f>IF(Tabela8I212223242526[[#This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5" s="11"/>
      <c r="J35" t="str">
        <f>IF(Tabela8I212223242526[[#This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6" s="11"/>
      <c r="J36" t="str">
        <f>IF(Tabela8I212223242526[[#This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7" s="11"/>
      <c r="J37" t="str">
        <f>IF(Tabela8I212223242526[[#This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8" s="11"/>
      <c r="J38" t="str">
        <f>IF(Tabela8I212223242526[[#This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9" s="11"/>
      <c r="J39" t="str">
        <f>IF(Tabela8I212223242526[[#This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0" s="11"/>
      <c r="J40" t="str">
        <f>IF(Tabela8I212223242526[[#This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1" s="11"/>
      <c r="J41" t="str">
        <f>IF(Tabela8I212223242526[[#This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2" s="11"/>
      <c r="J42" t="str">
        <f>IF(Tabela8I212223242526[[#This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3" s="11"/>
      <c r="J43" t="str">
        <f>IF(Tabela8I212223242526[[#This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4" s="11"/>
      <c r="J44" t="str">
        <f>IF(Tabela8I212223242526[[#This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5" s="11"/>
      <c r="J45" t="str">
        <f>IF(Tabela8I212223242526[[#This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6" s="11"/>
      <c r="J46" t="str">
        <f>IF(Tabela8I212223242526[[#This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SUBTOTAL(103,Tabela8I212223242526[NOME])</f>
        <v>0</v>
      </c>
    </row>
  </sheetData>
  <sheetProtection sheet="1" sort="0" autoFilter="0"/>
  <conditionalFormatting sqref="L6:M46">
    <cfRule type="containsText" dxfId="64" priority="1" operator="containsText" text="Não confirmado">
      <formula>NOT(ISERROR(SEARCH("Não confirmado",L6)))</formula>
    </cfRule>
    <cfRule type="containsText" dxfId="6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200-000001000000}">
      <formula1>"Sim"</formula1>
    </dataValidation>
    <dataValidation type="list" allowBlank="1" showInputMessage="1" showErrorMessage="1" sqref="L6:L46" xr:uid="{00000000-0002-0000-2200-000002000000}">
      <formula1>"Confirmado, Não confirmado"</formula1>
    </dataValidation>
    <dataValidation type="list" allowBlank="1" showInputMessage="1" showErrorMessage="1" sqref="M6:M46" xr:uid="{00000000-0002-0000-2200-000003000000}">
      <formula1>"Sim, Não"</formula1>
    </dataValidation>
    <dataValidation type="list" allowBlank="1" showInputMessage="1" showErrorMessage="1" sqref="I6:I46" xr:uid="{EC58B6C5-D15E-4D62-A414-746624470743}">
      <formula1>"PAGO"</formula1>
    </dataValidation>
    <dataValidation type="list" allowBlank="1" showInputMessage="1" showErrorMessage="1" sqref="F6:F46" xr:uid="{4046B731-268C-45B3-9370-92FEF31C57D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2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16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45246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6" s="11"/>
      <c r="J6" t="str">
        <f>IF(Tabela8I21222324252627[[#This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32"/>
      <c r="D7" s="11"/>
      <c r="E7" s="11"/>
      <c r="F7" s="11"/>
      <c r="G7" s="11"/>
      <c r="H7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7" s="11"/>
      <c r="J7" t="str">
        <f>IF(Tabela8I21222324252627[[#This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8" s="11"/>
      <c r="J8" t="str">
        <f>IF(Tabela8I21222324252627[[#This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9" s="11"/>
      <c r="J9" t="str">
        <f>IF(Tabela8I21222324252627[[#This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0" s="11"/>
      <c r="J10" t="str">
        <f>IF(Tabela8I21222324252627[[#This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1" s="11"/>
      <c r="J11" t="str">
        <f>IF(Tabela8I21222324252627[[#This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2" s="11"/>
      <c r="J12" t="str">
        <f>IF(Tabela8I21222324252627[[#This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3" s="11"/>
      <c r="J13" t="str">
        <f>IF(Tabela8I21222324252627[[#This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4" s="11"/>
      <c r="J14" t="str">
        <f>IF(Tabela8I21222324252627[[#This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5" s="11"/>
      <c r="J15" t="str">
        <f>IF(Tabela8I21222324252627[[#This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6" s="11"/>
      <c r="J16" t="str">
        <f>IF(Tabela8I21222324252627[[#This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7" s="11"/>
      <c r="J17" t="str">
        <f>IF(Tabela8I21222324252627[[#This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8" s="11"/>
      <c r="J18" t="str">
        <f>IF(Tabela8I21222324252627[[#This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9" s="11"/>
      <c r="J19" t="str">
        <f>IF(Tabela8I21222324252627[[#This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0" s="11"/>
      <c r="J20" t="str">
        <f>IF(Tabela8I21222324252627[[#This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1" s="11"/>
      <c r="J21" t="str">
        <f>IF(Tabela8I21222324252627[[#This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2" s="11"/>
      <c r="J22" t="str">
        <f>IF(Tabela8I21222324252627[[#This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3" s="11"/>
      <c r="J23" t="str">
        <f>IF(Tabela8I21222324252627[[#This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4" s="11"/>
      <c r="J24" t="str">
        <f>IF(Tabela8I21222324252627[[#This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5" s="11"/>
      <c r="J25" t="str">
        <f>IF(Tabela8I21222324252627[[#This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6" s="11"/>
      <c r="J26" t="str">
        <f>IF(Tabela8I21222324252627[[#This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7" s="11"/>
      <c r="J27" t="str">
        <f>IF(Tabela8I21222324252627[[#This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8" s="11"/>
      <c r="J28" t="str">
        <f>IF(Tabela8I21222324252627[[#This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9" s="11"/>
      <c r="J29" t="str">
        <f>IF(Tabela8I21222324252627[[#This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0" s="11"/>
      <c r="J30" t="str">
        <f>IF(Tabela8I21222324252627[[#This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1" s="11"/>
      <c r="J31" t="str">
        <f>IF(Tabela8I21222324252627[[#This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2" s="11"/>
      <c r="J32" t="str">
        <f>IF(Tabela8I21222324252627[[#This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3" s="11"/>
      <c r="J33" t="str">
        <f>IF(Tabela8I21222324252627[[#This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4" s="11"/>
      <c r="J34" t="str">
        <f>IF(Tabela8I21222324252627[[#This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5" s="11"/>
      <c r="J35" t="str">
        <f>IF(Tabela8I21222324252627[[#This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6" s="11"/>
      <c r="J36" t="str">
        <f>IF(Tabela8I21222324252627[[#This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7" s="11"/>
      <c r="J37" t="str">
        <f>IF(Tabela8I21222324252627[[#This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8" s="11"/>
      <c r="J38" t="str">
        <f>IF(Tabela8I21222324252627[[#This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9" s="11"/>
      <c r="J39" t="str">
        <f>IF(Tabela8I21222324252627[[#This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0" s="11"/>
      <c r="J40" t="str">
        <f>IF(Tabela8I21222324252627[[#This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1" s="11"/>
      <c r="J41" t="str">
        <f>IF(Tabela8I21222324252627[[#This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2" s="11"/>
      <c r="J42" t="str">
        <f>IF(Tabela8I21222324252627[[#This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3" s="11"/>
      <c r="J43" t="str">
        <f>IF(Tabela8I21222324252627[[#This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4" s="11"/>
      <c r="J44" t="str">
        <f>IF(Tabela8I21222324252627[[#This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5" s="11"/>
      <c r="J45" t="str">
        <f>IF(Tabela8I21222324252627[[#This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6" s="11"/>
      <c r="J46" t="str">
        <f>IF(Tabela8I21222324252627[[#This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SUBTOTAL(103,Tabela8I21222324252627[NOME])</f>
        <v>0</v>
      </c>
    </row>
  </sheetData>
  <sheetProtection sheet="1" sort="0" autoFilter="0"/>
  <conditionalFormatting sqref="L6:M46">
    <cfRule type="containsText" dxfId="68" priority="1" operator="containsText" text="Não confirmado">
      <formula>NOT(ISERROR(SEARCH("Não confirmado",L6)))</formula>
    </cfRule>
    <cfRule type="containsText" dxfId="6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300-000000000000}">
      <formula1>"Confirmado, Não confirmado"</formula1>
    </dataValidation>
    <dataValidation type="list" allowBlank="1" showInputMessage="1" showErrorMessage="1" sqref="N6:N44" xr:uid="{00000000-0002-0000-2300-000001000000}">
      <formula1>"Sim"</formula1>
    </dataValidation>
    <dataValidation type="list" allowBlank="1" showInputMessage="1" showErrorMessage="1" sqref="M6:M46" xr:uid="{00000000-0002-0000-2300-000003000000}">
      <formula1>"Sim, Não"</formula1>
    </dataValidation>
    <dataValidation type="list" allowBlank="1" showInputMessage="1" showErrorMessage="1" sqref="I6:I46" xr:uid="{21C5138A-83B4-4361-BACC-9ACB0758A184}">
      <formula1>"PAGO"</formula1>
    </dataValidation>
    <dataValidation type="list" allowBlank="1" showInputMessage="1" showErrorMessage="1" sqref="F6:F46" xr:uid="{565F3793-3831-4B7D-BFA9-330BA7CF959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2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6" sqref="E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17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45247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6" s="11"/>
      <c r="J6" t="str">
        <f>IF(Tabela8I21222324252627282930[[#This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7" s="11"/>
      <c r="J7" t="str">
        <f>IF(Tabela8I21222324252627282930[[#This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8" s="11"/>
      <c r="J8" t="str">
        <f>IF(Tabela8I21222324252627282930[[#This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9" s="11"/>
      <c r="J9" t="str">
        <f>IF(Tabela8I21222324252627282930[[#This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0" s="11"/>
      <c r="J10" t="str">
        <f>IF(Tabela8I21222324252627282930[[#This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1" s="11"/>
      <c r="J11" t="str">
        <f>IF(Tabela8I21222324252627282930[[#This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2" s="11"/>
      <c r="J12" t="str">
        <f>IF(Tabela8I21222324252627282930[[#This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3" s="11"/>
      <c r="J13" t="str">
        <f>IF(Tabela8I21222324252627282930[[#This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4" s="11"/>
      <c r="J14" t="str">
        <f>IF(Tabela8I21222324252627282930[[#This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5" s="11"/>
      <c r="J15" t="str">
        <f>IF(Tabela8I21222324252627282930[[#This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6" s="11"/>
      <c r="J16" t="str">
        <f>IF(Tabela8I21222324252627282930[[#This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7" s="11"/>
      <c r="J17" t="str">
        <f>IF(Tabela8I21222324252627282930[[#This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8" s="11"/>
      <c r="J18" t="str">
        <f>IF(Tabela8I21222324252627282930[[#This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9" s="11"/>
      <c r="J19" t="str">
        <f>IF(Tabela8I21222324252627282930[[#This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0" s="11"/>
      <c r="J20" t="str">
        <f>IF(Tabela8I21222324252627282930[[#This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1" s="11"/>
      <c r="J21" t="str">
        <f>IF(Tabela8I21222324252627282930[[#This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2" s="11"/>
      <c r="J22" t="str">
        <f>IF(Tabela8I21222324252627282930[[#This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3" s="11"/>
      <c r="J23" t="str">
        <f>IF(Tabela8I21222324252627282930[[#This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4" s="11"/>
      <c r="J24" t="str">
        <f>IF(Tabela8I21222324252627282930[[#This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5" s="11"/>
      <c r="J25" t="str">
        <f>IF(Tabela8I21222324252627282930[[#This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6" s="11"/>
      <c r="J26" t="str">
        <f>IF(Tabela8I21222324252627282930[[#This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7" s="11"/>
      <c r="J27" t="str">
        <f>IF(Tabela8I21222324252627282930[[#This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8" s="11"/>
      <c r="J28" t="str">
        <f>IF(Tabela8I21222324252627282930[[#This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9" s="11"/>
      <c r="J29" t="str">
        <f>IF(Tabela8I21222324252627282930[[#This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0" s="11"/>
      <c r="J30" t="str">
        <f>IF(Tabela8I21222324252627282930[[#This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1" s="11"/>
      <c r="J31" t="str">
        <f>IF(Tabela8I21222324252627282930[[#This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2" s="11"/>
      <c r="J32" t="str">
        <f>IF(Tabela8I21222324252627282930[[#This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3" s="11"/>
      <c r="J33" t="str">
        <f>IF(Tabela8I21222324252627282930[[#This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4" s="11"/>
      <c r="J34" t="str">
        <f>IF(Tabela8I21222324252627282930[[#This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5" s="11"/>
      <c r="J35" t="str">
        <f>IF(Tabela8I21222324252627282930[[#This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6" s="11"/>
      <c r="J36" t="str">
        <f>IF(Tabela8I21222324252627282930[[#This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7" s="11"/>
      <c r="J37" t="str">
        <f>IF(Tabela8I21222324252627282930[[#This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8" s="11"/>
      <c r="J38" t="str">
        <f>IF(Tabela8I21222324252627282930[[#This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9" s="11"/>
      <c r="J39" t="str">
        <f>IF(Tabela8I21222324252627282930[[#This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0" s="11"/>
      <c r="J40" t="str">
        <f>IF(Tabela8I21222324252627282930[[#This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1" s="11"/>
      <c r="J41" t="str">
        <f>IF(Tabela8I21222324252627282930[[#This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2" s="11"/>
      <c r="J42" t="str">
        <f>IF(Tabela8I21222324252627282930[[#This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3" s="11"/>
      <c r="J43" t="str">
        <f>IF(Tabela8I21222324252627282930[[#This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4" s="11"/>
      <c r="J44" t="str">
        <f>IF(Tabela8I21222324252627282930[[#This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5" s="11"/>
      <c r="J45" t="str">
        <f>IF(Tabela8I21222324252627282930[[#This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6" s="11"/>
      <c r="J46" t="str">
        <f>IF(Tabela8I21222324252627282930[[#This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SUBTOTAL(103,Tabela8I21222324252627282930[NOME])</f>
        <v>0</v>
      </c>
    </row>
  </sheetData>
  <sheetProtection sheet="1" sort="0" autoFilter="0"/>
  <conditionalFormatting sqref="L6:M46">
    <cfRule type="containsText" dxfId="66" priority="1" operator="containsText" text="Não confirmado">
      <formula>NOT(ISERROR(SEARCH("Não confirmado",L6)))</formula>
    </cfRule>
    <cfRule type="containsText" dxfId="6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500-000001000000}">
      <formula1>"Sim"</formula1>
    </dataValidation>
    <dataValidation type="list" allowBlank="1" showInputMessage="1" showErrorMessage="1" sqref="L6:L46" xr:uid="{00000000-0002-0000-2500-000002000000}">
      <formula1>"Confirmado, Não confirmado"</formula1>
    </dataValidation>
    <dataValidation type="list" allowBlank="1" showInputMessage="1" showErrorMessage="1" sqref="M6:M46" xr:uid="{00000000-0002-0000-2500-000003000000}">
      <formula1>"Sim, Não"</formula1>
    </dataValidation>
    <dataValidation type="list" allowBlank="1" showInputMessage="1" showErrorMessage="1" sqref="I6:I46" xr:uid="{3F28CE09-6B8E-4B73-91C4-D00390CFDF1E}">
      <formula1>"PAGO"</formula1>
    </dataValidation>
    <dataValidation type="list" allowBlank="1" showInputMessage="1" showErrorMessage="1" sqref="F6:F46" xr:uid="{12A576BB-DC23-4642-967A-8462DC1568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24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2" sqref="E2"/>
      <selection pane="bottomLeft" activeCell="E2" sqref="E2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20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45250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6" s="11"/>
      <c r="J6" t="str">
        <f>IF(Tabela8I2122232425262728[[#This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7" s="11"/>
      <c r="J7" t="str">
        <f>IF(Tabela8I2122232425262728[[#This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8" s="11"/>
      <c r="J8" t="str">
        <f>IF(Tabela8I2122232425262728[[#This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9" s="11"/>
      <c r="J9" t="str">
        <f>IF(Tabela8I2122232425262728[[#This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0" s="11"/>
      <c r="J10" t="str">
        <f>IF(Tabela8I2122232425262728[[#This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1" s="11"/>
      <c r="J11" t="str">
        <f>IF(Tabela8I2122232425262728[[#This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2" s="11"/>
      <c r="J12" t="str">
        <f>IF(Tabela8I2122232425262728[[#This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3" s="11"/>
      <c r="J13" t="str">
        <f>IF(Tabela8I2122232425262728[[#This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4" s="11"/>
      <c r="J14" t="str">
        <f>IF(Tabela8I2122232425262728[[#This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5" s="11"/>
      <c r="J15" t="str">
        <f>IF(Tabela8I2122232425262728[[#This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6" s="11"/>
      <c r="J16" t="str">
        <f>IF(Tabela8I2122232425262728[[#This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7" s="11"/>
      <c r="J17" t="str">
        <f>IF(Tabela8I2122232425262728[[#This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8" s="11"/>
      <c r="J18" t="str">
        <f>IF(Tabela8I2122232425262728[[#This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9" s="11"/>
      <c r="J19" t="str">
        <f>IF(Tabela8I2122232425262728[[#This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0" s="11"/>
      <c r="J20" t="str">
        <f>IF(Tabela8I2122232425262728[[#This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1" s="11"/>
      <c r="J21" t="str">
        <f>IF(Tabela8I2122232425262728[[#This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2" s="11"/>
      <c r="J22" t="str">
        <f>IF(Tabela8I2122232425262728[[#This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3" s="11"/>
      <c r="J23" t="str">
        <f>IF(Tabela8I2122232425262728[[#This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4" s="11"/>
      <c r="J24" t="str">
        <f>IF(Tabela8I2122232425262728[[#This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5" s="11"/>
      <c r="J25" t="str">
        <f>IF(Tabela8I2122232425262728[[#This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6" s="11"/>
      <c r="J26" t="str">
        <f>IF(Tabela8I2122232425262728[[#This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7" s="11"/>
      <c r="J27" t="str">
        <f>IF(Tabela8I2122232425262728[[#This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33"/>
      <c r="D28" s="11"/>
      <c r="E28" s="11"/>
      <c r="F28" s="11"/>
      <c r="G28" s="11"/>
      <c r="H28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8" s="11"/>
      <c r="J28" t="str">
        <f>IF(Tabela8I2122232425262728[[#This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9" s="11"/>
      <c r="J29" t="str">
        <f>IF(Tabela8I2122232425262728[[#This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33"/>
      <c r="D30" s="11"/>
      <c r="E30" s="11"/>
      <c r="F30" s="11"/>
      <c r="G30" s="11"/>
      <c r="H30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0" s="11"/>
      <c r="J30" t="str">
        <f>IF(Tabela8I2122232425262728[[#This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1" s="11"/>
      <c r="J31" t="str">
        <f>IF(Tabela8I2122232425262728[[#This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2" s="11"/>
      <c r="J32" t="str">
        <f>IF(Tabela8I2122232425262728[[#This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3" s="11"/>
      <c r="J33" t="str">
        <f>IF(Tabela8I2122232425262728[[#This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4" s="11"/>
      <c r="J34" t="str">
        <f>IF(Tabela8I2122232425262728[[#This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5" s="11"/>
      <c r="J35" t="str">
        <f>IF(Tabela8I2122232425262728[[#This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6" s="11"/>
      <c r="J36" t="str">
        <f>IF(Tabela8I2122232425262728[[#This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7" s="11"/>
      <c r="J37" t="str">
        <f>IF(Tabela8I2122232425262728[[#This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8" s="11"/>
      <c r="J38" t="str">
        <f>IF(Tabela8I2122232425262728[[#This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9" s="11"/>
      <c r="J39" t="str">
        <f>IF(Tabela8I2122232425262728[[#This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0" s="11"/>
      <c r="J40" t="str">
        <f>IF(Tabela8I2122232425262728[[#This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1" s="11"/>
      <c r="J41" t="str">
        <f>IF(Tabela8I2122232425262728[[#This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2" s="11"/>
      <c r="J42" t="str">
        <f>IF(Tabela8I2122232425262728[[#This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3" s="11"/>
      <c r="J43" t="str">
        <f>IF(Tabela8I2122232425262728[[#This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4" s="11"/>
      <c r="J44" t="str">
        <f>IF(Tabela8I2122232425262728[[#This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5" s="11"/>
      <c r="J45" t="str">
        <f>IF(Tabela8I2122232425262728[[#This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6" s="11"/>
      <c r="J46" t="str">
        <f>IF(Tabela8I2122232425262728[[#This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SUBTOTAL(103,Tabela8I2122232425262728[NOME])</f>
        <v>0</v>
      </c>
    </row>
  </sheetData>
  <sheetProtection sheet="1" sort="0" autoFilter="0"/>
  <conditionalFormatting sqref="L6:M46">
    <cfRule type="containsText" dxfId="60" priority="1" operator="containsText" text="Não confirmado">
      <formula>NOT(ISERROR(SEARCH("Não confirmado",L6)))</formula>
    </cfRule>
    <cfRule type="containsText" dxfId="5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100-000001000000}">
      <formula1>"Sim"</formula1>
    </dataValidation>
    <dataValidation type="list" allowBlank="1" showInputMessage="1" showErrorMessage="1" sqref="L6:L46" xr:uid="{00000000-0002-0000-2100-000002000000}">
      <formula1>"Confirmado, Não confirmado"</formula1>
    </dataValidation>
    <dataValidation type="list" allowBlank="1" showInputMessage="1" showErrorMessage="1" sqref="M6:M46" xr:uid="{00000000-0002-0000-2100-000003000000}">
      <formula1>"Sim, Não"</formula1>
    </dataValidation>
    <dataValidation type="list" allowBlank="1" showInputMessage="1" showErrorMessage="1" sqref="I6:I46" xr:uid="{B420A798-318D-4A08-A8B6-87EF2EA305BB}">
      <formula1>"PAGO"</formula1>
    </dataValidation>
    <dataValidation type="list" allowBlank="1" showInputMessage="1" showErrorMessage="1" sqref="F6:F46" xr:uid="{A89D2766-EFA3-497F-9914-7551AF506B84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2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2" sqref="E2"/>
      <selection pane="bottomLeft" activeCell="E2" sqref="E2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21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45251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33"/>
      <c r="D6" s="11"/>
      <c r="E6" s="11"/>
      <c r="F6" s="11"/>
      <c r="G6" s="11"/>
      <c r="H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6" s="11"/>
      <c r="J6" t="str">
        <f>IF(Tabela8I212223242526272829[[#This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7" s="11"/>
      <c r="J7" t="str">
        <f>IF(Tabela8I212223242526272829[[#This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8" s="11"/>
      <c r="J8" t="str">
        <f>IF(Tabela8I212223242526272829[[#This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9" s="11"/>
      <c r="J9" t="str">
        <f>IF(Tabela8I212223242526272829[[#This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0" s="11"/>
      <c r="J10" t="str">
        <f>IF(Tabela8I212223242526272829[[#This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1" s="11"/>
      <c r="J11" t="str">
        <f>IF(Tabela8I212223242526272829[[#This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2" s="11"/>
      <c r="J12" t="str">
        <f>IF(Tabela8I212223242526272829[[#This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3" s="11"/>
      <c r="J13" t="str">
        <f>IF(Tabela8I212223242526272829[[#This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4" s="11"/>
      <c r="J14" t="str">
        <f>IF(Tabela8I212223242526272829[[#This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5" s="11"/>
      <c r="J15" t="str">
        <f>IF(Tabela8I212223242526272829[[#This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6" s="11"/>
      <c r="J16" t="str">
        <f>IF(Tabela8I212223242526272829[[#This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7" s="11"/>
      <c r="J17" t="str">
        <f>IF(Tabela8I212223242526272829[[#This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8" s="11"/>
      <c r="J18" t="str">
        <f>IF(Tabela8I212223242526272829[[#This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9" s="11"/>
      <c r="J19" t="str">
        <f>IF(Tabela8I212223242526272829[[#This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0" s="11"/>
      <c r="J20" t="str">
        <f>IF(Tabela8I212223242526272829[[#This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1" s="11"/>
      <c r="J21" t="str">
        <f>IF(Tabela8I212223242526272829[[#This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2" s="11"/>
      <c r="J22" t="str">
        <f>IF(Tabela8I212223242526272829[[#This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3" s="11"/>
      <c r="J23" t="str">
        <f>IF(Tabela8I212223242526272829[[#This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4" s="11"/>
      <c r="J24" t="str">
        <f>IF(Tabela8I212223242526272829[[#This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5" s="11"/>
      <c r="J25" t="str">
        <f>IF(Tabela8I212223242526272829[[#This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6" s="11"/>
      <c r="J26" t="str">
        <f>IF(Tabela8I212223242526272829[[#This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7" s="11"/>
      <c r="J27" t="str">
        <f>IF(Tabela8I212223242526272829[[#This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8" s="11"/>
      <c r="J28" t="str">
        <f>IF(Tabela8I212223242526272829[[#This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9" s="11"/>
      <c r="J29" t="str">
        <f>IF(Tabela8I212223242526272829[[#This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0" s="11"/>
      <c r="J30" t="str">
        <f>IF(Tabela8I212223242526272829[[#This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1" s="11"/>
      <c r="J31" t="str">
        <f>IF(Tabela8I212223242526272829[[#This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2" s="11"/>
      <c r="J32" t="str">
        <f>IF(Tabela8I212223242526272829[[#This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3" s="11"/>
      <c r="J33" t="str">
        <f>IF(Tabela8I212223242526272829[[#This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4" s="11"/>
      <c r="J34" t="str">
        <f>IF(Tabela8I212223242526272829[[#This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5" s="11"/>
      <c r="J35" t="str">
        <f>IF(Tabela8I212223242526272829[[#This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6" s="11"/>
      <c r="J36" t="str">
        <f>IF(Tabela8I212223242526272829[[#This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7" s="11"/>
      <c r="J37" t="str">
        <f>IF(Tabela8I212223242526272829[[#This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8" s="11"/>
      <c r="J38" t="str">
        <f>IF(Tabela8I212223242526272829[[#This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9" s="11"/>
      <c r="J39" t="str">
        <f>IF(Tabela8I212223242526272829[[#This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0" s="11"/>
      <c r="J40" t="str">
        <f>IF(Tabela8I212223242526272829[[#This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1" s="11"/>
      <c r="J41" t="str">
        <f>IF(Tabela8I212223242526272829[[#This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2" s="11"/>
      <c r="J42" t="str">
        <f>IF(Tabela8I212223242526272829[[#This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3" s="11"/>
      <c r="J43" t="str">
        <f>IF(Tabela8I212223242526272829[[#This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4" s="11"/>
      <c r="J44" t="str">
        <f>IF(Tabela8I212223242526272829[[#This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5" s="11"/>
      <c r="J45" t="str">
        <f>IF(Tabela8I212223242526272829[[#This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6" s="11"/>
      <c r="J46" t="str">
        <f>IF(Tabela8I212223242526272829[[#This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SUBTOTAL(103,Tabela8I212223242526272829[NOME])</f>
        <v>0</v>
      </c>
    </row>
  </sheetData>
  <sheetProtection sheet="1" sort="0" autoFilter="0"/>
  <conditionalFormatting sqref="L6:M25 K26 M26 L27:M46">
    <cfRule type="containsText" dxfId="62" priority="1" operator="containsText" text="Não confirmado">
      <formula>NOT(ISERROR(SEARCH("Não confirmado",K6)))</formula>
    </cfRule>
    <cfRule type="containsText" dxfId="61" priority="2" operator="containsText" text="Confirmado">
      <formula>NOT(ISERROR(SEARCH("Confirmado",K6)))</formula>
    </cfRule>
  </conditionalFormatting>
  <dataValidations count="5">
    <dataValidation type="list" allowBlank="1" showInputMessage="1" showErrorMessage="1" sqref="N6:N44" xr:uid="{00000000-0002-0000-2400-000000000000}">
      <formula1>"Sim"</formula1>
    </dataValidation>
    <dataValidation type="list" allowBlank="1" showInputMessage="1" showErrorMessage="1" sqref="M6:M46" xr:uid="{00000000-0002-0000-2400-000002000000}">
      <formula1>"Sim, Não"</formula1>
    </dataValidation>
    <dataValidation type="list" allowBlank="1" showInputMessage="1" showErrorMessage="1" sqref="L6:L25 L27:L46" xr:uid="{00000000-0002-0000-2400-000003000000}">
      <formula1>"Confirmado, Não confirmado"</formula1>
    </dataValidation>
    <dataValidation type="list" allowBlank="1" showInputMessage="1" showErrorMessage="1" sqref="I6:I46" xr:uid="{1E22599F-AB26-4C42-A084-ECD72A2C3113}">
      <formula1>"PAGO"</formula1>
    </dataValidation>
    <dataValidation type="list" allowBlank="1" showInputMessage="1" showErrorMessage="1" sqref="F6:F46" xr:uid="{417DDE4A-BCB6-405A-877E-20E1267E792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2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22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45252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6" s="11"/>
      <c r="J6" t="str">
        <f>IF(Tabela8I2122232425262728293031[[#This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7" s="11"/>
      <c r="J7" t="str">
        <f>IF(Tabela8I2122232425262728293031[[#This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8" s="11"/>
      <c r="J8" t="str">
        <f>IF(Tabela8I2122232425262728293031[[#This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9" s="11"/>
      <c r="J9" t="str">
        <f>IF(Tabela8I2122232425262728293031[[#This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0" s="11"/>
      <c r="J10" t="str">
        <f>IF(Tabela8I2122232425262728293031[[#This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1" s="11"/>
      <c r="J11" t="str">
        <f>IF(Tabela8I2122232425262728293031[[#This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2" s="11"/>
      <c r="J12" t="str">
        <f>IF(Tabela8I2122232425262728293031[[#This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3" s="11"/>
      <c r="J13" t="str">
        <f>IF(Tabela8I2122232425262728293031[[#This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4" s="11"/>
      <c r="J14" t="str">
        <f>IF(Tabela8I2122232425262728293031[[#This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5" s="11"/>
      <c r="J15" t="str">
        <f>IF(Tabela8I2122232425262728293031[[#This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6" s="11"/>
      <c r="J16" t="str">
        <f>IF(Tabela8I2122232425262728293031[[#This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7" s="11"/>
      <c r="J17" t="str">
        <f>IF(Tabela8I2122232425262728293031[[#This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8" s="11"/>
      <c r="J18" t="str">
        <f>IF(Tabela8I2122232425262728293031[[#This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9" s="11"/>
      <c r="J19" t="str">
        <f>IF(Tabela8I2122232425262728293031[[#This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0" s="11"/>
      <c r="J20" t="str">
        <f>IF(Tabela8I2122232425262728293031[[#This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1" s="11"/>
      <c r="J21" t="str">
        <f>IF(Tabela8I2122232425262728293031[[#This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2" s="11"/>
      <c r="J22" t="str">
        <f>IF(Tabela8I2122232425262728293031[[#This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3" s="11"/>
      <c r="J23" t="str">
        <f>IF(Tabela8I2122232425262728293031[[#This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4" s="11"/>
      <c r="J24" t="str">
        <f>IF(Tabela8I2122232425262728293031[[#This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5" s="11"/>
      <c r="J25" t="str">
        <f>IF(Tabela8I2122232425262728293031[[#This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6" s="11"/>
      <c r="J26" t="str">
        <f>IF(Tabela8I2122232425262728293031[[#This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7" s="11"/>
      <c r="J27" t="str">
        <f>IF(Tabela8I2122232425262728293031[[#This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8" s="11"/>
      <c r="J28" t="str">
        <f>IF(Tabela8I2122232425262728293031[[#This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9" s="11"/>
      <c r="J29" t="str">
        <f>IF(Tabela8I2122232425262728293031[[#This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0" s="11"/>
      <c r="J30" t="str">
        <f>IF(Tabela8I2122232425262728293031[[#This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1" s="11"/>
      <c r="J31" t="str">
        <f>IF(Tabela8I2122232425262728293031[[#This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2" s="11"/>
      <c r="J32" t="str">
        <f>IF(Tabela8I2122232425262728293031[[#This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3" s="11"/>
      <c r="J33" t="str">
        <f>IF(Tabela8I2122232425262728293031[[#This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4" s="11"/>
      <c r="J34" t="str">
        <f>IF(Tabela8I2122232425262728293031[[#This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5" s="11"/>
      <c r="J35" t="str">
        <f>IF(Tabela8I2122232425262728293031[[#This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6" s="11"/>
      <c r="J36" t="str">
        <f>IF(Tabela8I2122232425262728293031[[#This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7" s="11"/>
      <c r="J37" t="str">
        <f>IF(Tabela8I2122232425262728293031[[#This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8" s="11"/>
      <c r="J38" t="str">
        <f>IF(Tabela8I2122232425262728293031[[#This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9" s="11"/>
      <c r="J39" t="str">
        <f>IF(Tabela8I2122232425262728293031[[#This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0" s="11"/>
      <c r="J40" t="str">
        <f>IF(Tabela8I2122232425262728293031[[#This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1" s="11"/>
      <c r="J41" t="str">
        <f>IF(Tabela8I2122232425262728293031[[#This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2" s="11"/>
      <c r="J42" t="str">
        <f>IF(Tabela8I2122232425262728293031[[#This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3" s="11"/>
      <c r="J43" t="str">
        <f>IF(Tabela8I2122232425262728293031[[#This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4" s="11"/>
      <c r="J44" t="str">
        <f>IF(Tabela8I2122232425262728293031[[#This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5" s="11"/>
      <c r="J45" t="str">
        <f>IF(Tabela8I2122232425262728293031[[#This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6" s="11"/>
      <c r="J46" t="str">
        <f>IF(Tabela8I2122232425262728293031[[#This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SUBTOTAL(103,Tabela8I2122232425262728293031[NOME])</f>
        <v>0</v>
      </c>
    </row>
  </sheetData>
  <sheetProtection sheet="1" sort="0" autoFilter="0"/>
  <conditionalFormatting sqref="L6:M46">
    <cfRule type="containsText" dxfId="54" priority="1" operator="containsText" text="Não confirmado">
      <formula>NOT(ISERROR(SEARCH("Não confirmado",L6)))</formula>
    </cfRule>
    <cfRule type="containsText" dxfId="5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700-000000000000}">
      <formula1>"Confirmado, Não confirmado"</formula1>
    </dataValidation>
    <dataValidation type="list" allowBlank="1" showInputMessage="1" showErrorMessage="1" sqref="N6:N44" xr:uid="{00000000-0002-0000-2700-000001000000}">
      <formula1>"Sim"</formula1>
    </dataValidation>
    <dataValidation type="list" allowBlank="1" showInputMessage="1" showErrorMessage="1" sqref="M6:M46" xr:uid="{00000000-0002-0000-2700-000003000000}">
      <formula1>"Sim, Não"</formula1>
    </dataValidation>
    <dataValidation type="list" allowBlank="1" showInputMessage="1" showErrorMessage="1" sqref="I6:I46" xr:uid="{6AF26314-9CB1-4075-9299-0D202D8558E3}">
      <formula1>"PAGO"</formula1>
    </dataValidation>
    <dataValidation type="list" allowBlank="1" showInputMessage="1" showErrorMessage="1" sqref="F6:F46" xr:uid="{1478B561-D080-473B-A47D-EF2FA22C041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3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45233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6" s="11"/>
      <c r="J6" t="str">
        <f>IF(Tabela8J5[[#This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7" s="11"/>
      <c r="J7" t="str">
        <f>IF(Tabela8J5[[#This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8" s="11"/>
      <c r="J8" t="str">
        <f>IF(Tabela8J5[[#This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9" s="11"/>
      <c r="J9" t="str">
        <f>IF(Tabela8J5[[#This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0" s="11"/>
      <c r="J10" t="str">
        <f>IF(Tabela8J5[[#This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1" s="11"/>
      <c r="J11" t="str">
        <f>IF(Tabela8J5[[#This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2" s="11"/>
      <c r="J12" t="str">
        <f>IF(Tabela8J5[[#This Row],[EXAME]]&lt;&gt;"","Dra. Joizeanne","")</f>
        <v/>
      </c>
      <c r="K12" s="31"/>
      <c r="L12" s="11"/>
      <c r="M12" s="11"/>
      <c r="N12" s="11"/>
    </row>
    <row r="13" spans="1:31" ht="15" customHeight="1" x14ac:dyDescent="0.25">
      <c r="B13" s="8">
        <v>0.40625</v>
      </c>
      <c r="C13" s="11"/>
      <c r="D13" s="11"/>
      <c r="E13" s="11"/>
      <c r="F13" s="11"/>
      <c r="G13" s="11"/>
      <c r="H13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3" s="11"/>
      <c r="J13" t="str">
        <f>IF(Tabela8J5[[#This Row],[EXAME]]&lt;&gt;"","Dra. Joizeanne","")</f>
        <v/>
      </c>
      <c r="K13" s="31"/>
      <c r="L13" s="11"/>
      <c r="M13" s="11"/>
      <c r="N13" s="11"/>
    </row>
    <row r="14" spans="1:31" ht="15" customHeight="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4" s="11"/>
      <c r="J14" t="str">
        <f>IF(Tabela8J5[[#This Row],[EXAME]]&lt;&gt;"","Dra. Joizeanne","")</f>
        <v/>
      </c>
      <c r="K14" s="31"/>
      <c r="L14" s="11"/>
      <c r="M14" s="11"/>
      <c r="N14" s="11"/>
    </row>
    <row r="15" spans="1:31" ht="15" customHeight="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5" s="11"/>
      <c r="J15" t="str">
        <f>IF(Tabela8J5[[#This Row],[EXAME]]&lt;&gt;"","Dra. Joizeanne","")</f>
        <v/>
      </c>
      <c r="K15" s="31"/>
      <c r="L15" s="11"/>
      <c r="M15" s="11"/>
      <c r="N15" s="11"/>
    </row>
    <row r="16" spans="1:31" ht="15" customHeight="1" x14ac:dyDescent="0.25">
      <c r="B16" s="7">
        <v>0.4375</v>
      </c>
      <c r="C16" s="11"/>
      <c r="D16" s="11"/>
      <c r="E16" s="11"/>
      <c r="F16" s="11"/>
      <c r="G16" s="11"/>
      <c r="H1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6" s="11"/>
      <c r="J16" t="str">
        <f>IF(Tabela8J5[[#This Row],[EXAME]]&lt;&gt;"","Dra. Joizeanne","")</f>
        <v/>
      </c>
      <c r="K16" s="31"/>
      <c r="L16" s="11"/>
      <c r="M16" s="11"/>
      <c r="N16" s="11"/>
    </row>
    <row r="17" spans="2:14" ht="15" customHeight="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7" s="11"/>
      <c r="J17" t="str">
        <f>IF(Tabela8J5[[#This Row],[EXAME]]&lt;&gt;"","Dra. Joizeanne","")</f>
        <v/>
      </c>
      <c r="K17" s="31"/>
      <c r="L17" s="11"/>
      <c r="M17" s="11"/>
      <c r="N17" s="11"/>
    </row>
    <row r="18" spans="2:14" ht="15" customHeight="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8" s="11"/>
      <c r="J18" t="str">
        <f>IF(Tabela8J5[[#This Row],[EXAME]]&lt;&gt;"","Dra. Joizeanne","")</f>
        <v/>
      </c>
      <c r="K18" s="31"/>
      <c r="L18" s="11"/>
      <c r="M18" s="11"/>
      <c r="N18" s="11"/>
    </row>
    <row r="19" spans="2:14" ht="15" customHeight="1" x14ac:dyDescent="0.25">
      <c r="B19" s="8">
        <v>0.46875</v>
      </c>
      <c r="C19" s="11"/>
      <c r="D19" s="11"/>
      <c r="E19" s="11"/>
      <c r="F19" s="11"/>
      <c r="G19" s="11"/>
      <c r="H19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9" s="11"/>
      <c r="J19" t="str">
        <f>IF(Tabela8J5[[#This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0" s="11"/>
      <c r="J20" t="str">
        <f>IF(Tabela8J5[[#This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1" s="11"/>
      <c r="J21" t="str">
        <f>IF(Tabela8J5[[#This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2" s="11"/>
      <c r="J22" t="str">
        <f>IF(Tabela8J5[[#This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3" s="11"/>
      <c r="J23" t="str">
        <f>IF(Tabela8J5[[#This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4" s="11"/>
      <c r="J24" t="str">
        <f>IF(Tabela8J5[[#This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5" s="11"/>
      <c r="J25" t="str">
        <f>IF(Tabela8J5[[#This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6" s="11"/>
      <c r="J26" t="str">
        <f>IF(Tabela8J5[[#This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7" s="11"/>
      <c r="J27" t="str">
        <f>IF(Tabela8J5[[#This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8" s="11"/>
      <c r="J28" t="str">
        <f>IF(Tabela8J5[[#This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9" s="11"/>
      <c r="J29" t="str">
        <f>IF(Tabela8J5[[#This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0" s="11"/>
      <c r="J30" t="str">
        <f>IF(Tabela8J5[[#This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1" s="11"/>
      <c r="J31" t="str">
        <f>IF(Tabela8J5[[#This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2" s="11"/>
      <c r="J32" t="str">
        <f>IF(Tabela8J5[[#This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3" s="11"/>
      <c r="J33" t="str">
        <f>IF(Tabela8J5[[#This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4" s="11"/>
      <c r="J34" t="str">
        <f>IF(Tabela8J5[[#This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5" s="11"/>
      <c r="J35" t="str">
        <f>IF(Tabela8J5[[#This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6" s="11"/>
      <c r="J36" t="str">
        <f>IF(Tabela8J5[[#This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7" s="11"/>
      <c r="J37" t="str">
        <f>IF(Tabela8J5[[#This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8" s="11"/>
      <c r="J38" t="str">
        <f>IF(Tabela8J5[[#This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9" s="11"/>
      <c r="J39" t="str">
        <f>IF(Tabela8J5[[#This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0" s="11"/>
      <c r="J40" t="str">
        <f>IF(Tabela8J5[[#This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1" s="11"/>
      <c r="J41" t="str">
        <f>IF(Tabela8J5[[#This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2" s="11"/>
      <c r="J42" t="str">
        <f>IF(Tabela8J5[[#This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3" s="11"/>
      <c r="J43" t="str">
        <f>IF(Tabela8J5[[#This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4" s="11"/>
      <c r="J44" t="str">
        <f>IF(Tabela8J5[[#This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5" s="11"/>
      <c r="J45" t="str">
        <f>IF(Tabela8J5[[#This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6" s="11"/>
      <c r="J46" t="str">
        <f>IF(Tabela8J5[[#This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SUBTOTAL(103,Tabela8J5[NOME])</f>
        <v>0</v>
      </c>
      <c r="H47" s="29"/>
    </row>
  </sheetData>
  <sheetProtection sheet="1" sort="0" autoFilter="0"/>
  <conditionalFormatting sqref="L6:M46">
    <cfRule type="containsText" dxfId="128" priority="1" operator="containsText" text="Não confirmado">
      <formula>NOT(ISERROR(SEARCH("Não confirmado",L6)))</formula>
    </cfRule>
    <cfRule type="containsText" dxfId="12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600-000001000000}">
      <formula1>"Sim"</formula1>
    </dataValidation>
    <dataValidation type="list" allowBlank="1" showInputMessage="1" showErrorMessage="1" sqref="L6:L46" xr:uid="{00000000-0002-0000-0600-000002000000}">
      <formula1>"Confirmado, Não confirmado"</formula1>
    </dataValidation>
    <dataValidation type="list" allowBlank="1" showInputMessage="1" showErrorMessage="1" sqref="M6:M46" xr:uid="{00000000-0002-0000-0600-000003000000}">
      <formula1>"Sim, Não"</formula1>
    </dataValidation>
    <dataValidation type="list" allowBlank="1" showInputMessage="1" showErrorMessage="1" sqref="I6:I46" xr:uid="{0F4BEC0B-06A2-46FE-A498-EA5C3822E315}">
      <formula1>"PAGO"</formula1>
    </dataValidation>
    <dataValidation type="list" allowBlank="1" showInputMessage="1" showErrorMessage="1" sqref="F6:F46" xr:uid="{8611295F-148E-4EC1-B3E2-6BE7521139EC}">
      <formula1>"UNIMED, PARTICULAR, FUSEX, AMOR SAÚDE, SUS, CORTESIA,TOPSAÚDE,PAX,"</formula1>
    </dataValidation>
  </dataValidations>
  <pageMargins left="0.7" right="0.7" top="0.75" bottom="0.75" header="0.3" footer="0.3"/>
  <pageSetup paperSize="9" scale="30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28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48" sqref="C48"/>
      <selection pane="bottomLeft" activeCell="C48" sqref="C48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23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45253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6" s="11"/>
      <c r="J6" t="str">
        <f>IF(Tabela8I212223242526272829303132[[#This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7" s="11"/>
      <c r="J7" t="str">
        <f>IF(Tabela8I212223242526272829303132[[#This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8" s="11"/>
      <c r="J8" t="str">
        <f>IF(Tabela8I212223242526272829303132[[#This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9" s="11"/>
      <c r="J9" t="str">
        <f>IF(Tabela8I212223242526272829303132[[#This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0" s="11"/>
      <c r="J10" t="str">
        <f>IF(Tabela8I212223242526272829303132[[#This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1" s="11"/>
      <c r="J11" t="str">
        <f>IF(Tabela8I212223242526272829303132[[#This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2" s="11"/>
      <c r="J12" t="str">
        <f>IF(Tabela8I212223242526272829303132[[#This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3" s="11"/>
      <c r="J13" t="str">
        <f>IF(Tabela8I212223242526272829303132[[#This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4" s="11"/>
      <c r="J14" t="str">
        <f>IF(Tabela8I212223242526272829303132[[#This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5" s="11"/>
      <c r="J15" t="str">
        <f>IF(Tabela8I212223242526272829303132[[#This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6" s="11"/>
      <c r="J16" t="str">
        <f>IF(Tabela8I212223242526272829303132[[#This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7" s="11"/>
      <c r="J17" t="str">
        <f>IF(Tabela8I212223242526272829303132[[#This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8" s="11"/>
      <c r="J18" t="str">
        <f>IF(Tabela8I212223242526272829303132[[#This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9" s="11"/>
      <c r="J19" t="str">
        <f>IF(Tabela8I212223242526272829303132[[#This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0" s="11"/>
      <c r="J20" t="str">
        <f>IF(Tabela8I212223242526272829303132[[#This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1" s="11"/>
      <c r="J21" t="str">
        <f>IF(Tabela8I212223242526272829303132[[#This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2" s="11"/>
      <c r="J22" t="str">
        <f>IF(Tabela8I212223242526272829303132[[#This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3" s="11"/>
      <c r="J23" t="str">
        <f>IF(Tabela8I212223242526272829303132[[#This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4" s="11"/>
      <c r="J24" t="str">
        <f>IF(Tabela8I212223242526272829303132[[#This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5" s="11"/>
      <c r="J25" t="str">
        <f>IF(Tabela8I212223242526272829303132[[#This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6" s="11"/>
      <c r="J26" t="str">
        <f>IF(Tabela8I212223242526272829303132[[#This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7" s="11"/>
      <c r="J27" t="str">
        <f>IF(Tabela8I212223242526272829303132[[#This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8" s="11"/>
      <c r="J28" t="str">
        <f>IF(Tabela8I212223242526272829303132[[#This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9" s="11"/>
      <c r="J29" t="str">
        <f>IF(Tabela8I212223242526272829303132[[#This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0" s="11"/>
      <c r="J30" t="str">
        <f>IF(Tabela8I212223242526272829303132[[#This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1" s="11"/>
      <c r="J31" t="str">
        <f>IF(Tabela8I212223242526272829303132[[#This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2" s="11"/>
      <c r="J32" t="str">
        <f>IF(Tabela8I212223242526272829303132[[#This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3" s="11"/>
      <c r="J33" t="str">
        <f>IF(Tabela8I212223242526272829303132[[#This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4" s="11"/>
      <c r="J34" t="str">
        <f>IF(Tabela8I212223242526272829303132[[#This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5" s="11"/>
      <c r="J35" t="str">
        <f>IF(Tabela8I212223242526272829303132[[#This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6" s="11"/>
      <c r="J36" t="str">
        <f>IF(Tabela8I212223242526272829303132[[#This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7" s="11"/>
      <c r="J37" t="str">
        <f>IF(Tabela8I212223242526272829303132[[#This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8" s="11"/>
      <c r="J38" t="str">
        <f>IF(Tabela8I212223242526272829303132[[#This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9" s="11"/>
      <c r="J39" t="str">
        <f>IF(Tabela8I212223242526272829303132[[#This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0" s="11"/>
      <c r="J40" t="str">
        <f>IF(Tabela8I212223242526272829303132[[#This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1" s="11"/>
      <c r="J41" t="str">
        <f>IF(Tabela8I212223242526272829303132[[#This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2" s="11"/>
      <c r="J42" t="str">
        <f>IF(Tabela8I212223242526272829303132[[#This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3" s="11"/>
      <c r="J43" t="str">
        <f>IF(Tabela8I212223242526272829303132[[#This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4" s="11"/>
      <c r="J44" t="str">
        <f>IF(Tabela8I212223242526272829303132[[#This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5" s="11"/>
      <c r="J45" t="str">
        <f>IF(Tabela8I212223242526272829303132[[#This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6" s="11"/>
      <c r="J46" t="str">
        <f>IF(Tabela8I212223242526272829303132[[#This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SUBTOTAL(103,Tabela8I212223242526272829303132[NOME])</f>
        <v>0</v>
      </c>
    </row>
  </sheetData>
  <sheetProtection sheet="1" sort="0" autoFilter="0"/>
  <conditionalFormatting sqref="L6:M46">
    <cfRule type="containsText" dxfId="58" priority="1" operator="containsText" text="Não confirmado">
      <formula>NOT(ISERROR(SEARCH("Não confirmado",L6)))</formula>
    </cfRule>
    <cfRule type="containsText" dxfId="5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800-000001000000}">
      <formula1>"Sim"</formula1>
    </dataValidation>
    <dataValidation type="list" allowBlank="1" showInputMessage="1" showErrorMessage="1" sqref="L6:L46" xr:uid="{00000000-0002-0000-2800-000002000000}">
      <formula1>"Confirmado, Não confirmado"</formula1>
    </dataValidation>
    <dataValidation type="list" allowBlank="1" showInputMessage="1" showErrorMessage="1" sqref="M6:M46" xr:uid="{00000000-0002-0000-2800-000003000000}">
      <formula1>"Sim, Não"</formula1>
    </dataValidation>
    <dataValidation type="list" allowBlank="1" showInputMessage="1" showErrorMessage="1" sqref="I6:I46" xr:uid="{93FB4056-662E-4EF7-90A3-D5D09140219C}">
      <formula1>"PAGO"</formula1>
    </dataValidation>
    <dataValidation type="list" allowBlank="1" showInputMessage="1" showErrorMessage="1" sqref="F6:F46" xr:uid="{75A2780A-660B-44E3-A848-83E6782A3A0C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31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24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45254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6" s="11"/>
      <c r="J6" t="str">
        <f>IF(Tabela8I212223242526272829303132333435[[#This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7" s="11"/>
      <c r="J7" t="str">
        <f>IF(Tabela8I212223242526272829303132333435[[#This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8" s="11"/>
      <c r="J8" t="str">
        <f>IF(Tabela8I212223242526272829303132333435[[#This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9" s="11"/>
      <c r="J9" t="str">
        <f>IF(Tabela8I212223242526272829303132333435[[#This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0" s="11"/>
      <c r="J10" t="str">
        <f>IF(Tabela8I212223242526272829303132333435[[#This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1" s="11"/>
      <c r="J11" t="str">
        <f>IF(Tabela8I212223242526272829303132333435[[#This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2" s="11"/>
      <c r="J12" t="str">
        <f>IF(Tabela8I212223242526272829303132333435[[#This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3" s="11"/>
      <c r="J13" t="str">
        <f>IF(Tabela8I212223242526272829303132333435[[#This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4" s="11"/>
      <c r="J14" t="str">
        <f>IF(Tabela8I212223242526272829303132333435[[#This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5" s="11"/>
      <c r="J15" t="str">
        <f>IF(Tabela8I212223242526272829303132333435[[#This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6" s="11"/>
      <c r="J16" t="str">
        <f>IF(Tabela8I212223242526272829303132333435[[#This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7" s="11"/>
      <c r="J17" t="str">
        <f>IF(Tabela8I212223242526272829303132333435[[#This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8" s="11"/>
      <c r="J18" t="str">
        <f>IF(Tabela8I212223242526272829303132333435[[#This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9" s="11"/>
      <c r="J19" t="str">
        <f>IF(Tabela8I212223242526272829303132333435[[#This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0" s="11"/>
      <c r="J20" t="str">
        <f>IF(Tabela8I212223242526272829303132333435[[#This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1" s="11"/>
      <c r="J21" t="str">
        <f>IF(Tabela8I212223242526272829303132333435[[#This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2" s="11"/>
      <c r="J22" t="str">
        <f>IF(Tabela8I212223242526272829303132333435[[#This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3" s="11"/>
      <c r="J23" t="str">
        <f>IF(Tabela8I212223242526272829303132333435[[#This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4" s="11"/>
      <c r="J24" t="str">
        <f>IF(Tabela8I212223242526272829303132333435[[#This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5" s="11"/>
      <c r="J25" t="str">
        <f>IF(Tabela8I212223242526272829303132333435[[#This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6" s="11"/>
      <c r="J26" t="str">
        <f>IF(Tabela8I212223242526272829303132333435[[#This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7" s="11"/>
      <c r="J27" t="str">
        <f>IF(Tabela8I212223242526272829303132333435[[#This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8" s="11"/>
      <c r="J28" t="str">
        <f>IF(Tabela8I212223242526272829303132333435[[#This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9" s="11"/>
      <c r="J29" t="str">
        <f>IF(Tabela8I212223242526272829303132333435[[#This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0" s="11"/>
      <c r="J30" t="str">
        <f>IF(Tabela8I212223242526272829303132333435[[#This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1" s="11"/>
      <c r="J31" t="str">
        <f>IF(Tabela8I212223242526272829303132333435[[#This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2" s="11"/>
      <c r="J32" t="str">
        <f>IF(Tabela8I212223242526272829303132333435[[#This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3" s="11"/>
      <c r="J33" t="str">
        <f>IF(Tabela8I212223242526272829303132333435[[#This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4" s="11"/>
      <c r="J34" t="str">
        <f>IF(Tabela8I212223242526272829303132333435[[#This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5" s="11"/>
      <c r="J35" t="str">
        <f>IF(Tabela8I212223242526272829303132333435[[#This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6" s="11"/>
      <c r="J36" t="str">
        <f>IF(Tabela8I212223242526272829303132333435[[#This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7" s="11"/>
      <c r="J37" t="str">
        <f>IF(Tabela8I212223242526272829303132333435[[#This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8" s="11"/>
      <c r="J38" t="str">
        <f>IF(Tabela8I212223242526272829303132333435[[#This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9" s="11"/>
      <c r="J39" t="str">
        <f>IF(Tabela8I212223242526272829303132333435[[#This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0" s="11"/>
      <c r="J40" t="str">
        <f>IF(Tabela8I212223242526272829303132333435[[#This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1" s="11"/>
      <c r="J41" t="str">
        <f>IF(Tabela8I212223242526272829303132333435[[#This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2" s="11"/>
      <c r="J42" t="str">
        <f>IF(Tabela8I212223242526272829303132333435[[#This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3" s="11"/>
      <c r="J43" t="str">
        <f>IF(Tabela8I212223242526272829303132333435[[#This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4" s="11"/>
      <c r="J44" t="str">
        <f>IF(Tabela8I212223242526272829303132333435[[#This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5" s="11"/>
      <c r="J45" t="str">
        <f>IF(Tabela8I212223242526272829303132333435[[#This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6" s="11"/>
      <c r="J46" t="str">
        <f>IF(Tabela8I212223242526272829303132333435[[#This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SUBTOTAL(103,Tabela8I212223242526272829303132333435[NOME])</f>
        <v>0</v>
      </c>
    </row>
  </sheetData>
  <sheetProtection sheet="1" sort="0" autoFilter="0"/>
  <conditionalFormatting sqref="L6:M46">
    <cfRule type="containsText" dxfId="56" priority="1" operator="containsText" text="Não confirmado">
      <formula>NOT(ISERROR(SEARCH("Não confirmado",L6)))</formula>
    </cfRule>
    <cfRule type="containsText" dxfId="5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A00-000000000000}">
      <formula1>"Confirmado, Não confirmado"</formula1>
    </dataValidation>
    <dataValidation type="list" allowBlank="1" showInputMessage="1" showErrorMessage="1" sqref="N6:N44" xr:uid="{00000000-0002-0000-2A00-000001000000}">
      <formula1>"Sim"</formula1>
    </dataValidation>
    <dataValidation type="list" allowBlank="1" showInputMessage="1" showErrorMessage="1" sqref="M6:M46" xr:uid="{00000000-0002-0000-2A00-000003000000}">
      <formula1>"Sim, Não"</formula1>
    </dataValidation>
    <dataValidation type="list" allowBlank="1" showInputMessage="1" showErrorMessage="1" sqref="I6:I46" xr:uid="{DF064581-E84A-4DE2-8513-6B19FAAC58CF}">
      <formula1>"PAGO"</formula1>
    </dataValidation>
    <dataValidation type="list" allowBlank="1" showInputMessage="1" showErrorMessage="1" sqref="F6:F46" xr:uid="{7AE7613E-479C-48C7-86D5-28F047BEA1C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2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2" sqref="E2"/>
      <selection pane="bottomLeft" activeCell="E2" sqref="E2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27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45257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6" s="11"/>
      <c r="J6" t="str">
        <f>IF(Tabela8I21222324252627282930313233[[#This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7" s="11"/>
      <c r="J7" t="str">
        <f>IF(Tabela8I21222324252627282930313233[[#This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8" s="11"/>
      <c r="J8" t="str">
        <f>IF(Tabela8I21222324252627282930313233[[#This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9" s="11"/>
      <c r="J9" t="str">
        <f>IF(Tabela8I21222324252627282930313233[[#This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0" s="11"/>
      <c r="J10" t="str">
        <f>IF(Tabela8I21222324252627282930313233[[#This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1" s="11"/>
      <c r="J11" t="str">
        <f>IF(Tabela8I21222324252627282930313233[[#This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2" s="11"/>
      <c r="J12" t="str">
        <f>IF(Tabela8I21222324252627282930313233[[#This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3" s="11"/>
      <c r="J13" t="str">
        <f>IF(Tabela8I21222324252627282930313233[[#This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4" s="11"/>
      <c r="J14" t="str">
        <f>IF(Tabela8I21222324252627282930313233[[#This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5" s="11"/>
      <c r="J15" t="str">
        <f>IF(Tabela8I21222324252627282930313233[[#This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6" s="11"/>
      <c r="J16" t="str">
        <f>IF(Tabela8I21222324252627282930313233[[#This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7" s="11"/>
      <c r="J17" t="str">
        <f>IF(Tabela8I21222324252627282930313233[[#This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8" s="11"/>
      <c r="J18" t="str">
        <f>IF(Tabela8I21222324252627282930313233[[#This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9" s="11"/>
      <c r="J19" t="str">
        <f>IF(Tabela8I21222324252627282930313233[[#This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0" s="11"/>
      <c r="J20" t="str">
        <f>IF(Tabela8I21222324252627282930313233[[#This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1" s="11"/>
      <c r="J21" t="str">
        <f>IF(Tabela8I21222324252627282930313233[[#This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2" s="11"/>
      <c r="J22" t="str">
        <f>IF(Tabela8I21222324252627282930313233[[#This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3" s="11"/>
      <c r="J23" t="str">
        <f>IF(Tabela8I21222324252627282930313233[[#This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4" s="11"/>
      <c r="J24" t="str">
        <f>IF(Tabela8I21222324252627282930313233[[#This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5" s="11"/>
      <c r="J25" t="str">
        <f>IF(Tabela8I21222324252627282930313233[[#This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6" s="11"/>
      <c r="J26" t="str">
        <f>IF(Tabela8I21222324252627282930313233[[#This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7" s="11"/>
      <c r="J27" t="str">
        <f>IF(Tabela8I21222324252627282930313233[[#This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8" s="11"/>
      <c r="J28" t="str">
        <f>IF(Tabela8I21222324252627282930313233[[#This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9" s="11"/>
      <c r="J29" t="str">
        <f>IF(Tabela8I21222324252627282930313233[[#This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0" s="11"/>
      <c r="J30" t="str">
        <f>IF(Tabela8I21222324252627282930313233[[#This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1" s="11"/>
      <c r="J31" t="str">
        <f>IF(Tabela8I21222324252627282930313233[[#This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2" s="11"/>
      <c r="J32" t="str">
        <f>IF(Tabela8I21222324252627282930313233[[#This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3" s="11"/>
      <c r="J33" t="str">
        <f>IF(Tabela8I21222324252627282930313233[[#This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4" s="11"/>
      <c r="J34" t="str">
        <f>IF(Tabela8I21222324252627282930313233[[#This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5" s="11"/>
      <c r="J35" t="str">
        <f>IF(Tabela8I21222324252627282930313233[[#This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6" s="11"/>
      <c r="J36" t="str">
        <f>IF(Tabela8I21222324252627282930313233[[#This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7" s="11"/>
      <c r="J37" t="str">
        <f>IF(Tabela8I21222324252627282930313233[[#This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8" s="11"/>
      <c r="J38" t="str">
        <f>IF(Tabela8I21222324252627282930313233[[#This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9" s="11"/>
      <c r="J39" t="str">
        <f>IF(Tabela8I21222324252627282930313233[[#This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0" s="11"/>
      <c r="J40" t="str">
        <f>IF(Tabela8I21222324252627282930313233[[#This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1" s="11"/>
      <c r="J41" t="str">
        <f>IF(Tabela8I21222324252627282930313233[[#This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2" s="11"/>
      <c r="J42" t="str">
        <f>IF(Tabela8I21222324252627282930313233[[#This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3" s="11"/>
      <c r="J43" t="str">
        <f>IF(Tabela8I21222324252627282930313233[[#This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4" s="11"/>
      <c r="J44" t="str">
        <f>IF(Tabela8I21222324252627282930313233[[#This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5" s="11"/>
      <c r="J45" t="str">
        <f>IF(Tabela8I21222324252627282930313233[[#This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6" s="11"/>
      <c r="J46" t="str">
        <f>IF(Tabela8I21222324252627282930313233[[#This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SUBTOTAL(103,Tabela8I21222324252627282930313233[NOME])</f>
        <v>0</v>
      </c>
    </row>
  </sheetData>
  <sheetProtection sheet="1" sort="0" autoFilter="0"/>
  <conditionalFormatting sqref="L6:M46">
    <cfRule type="containsText" dxfId="50" priority="1" operator="containsText" text="Não confirmado">
      <formula>NOT(ISERROR(SEARCH("Não confirmado",L6)))</formula>
    </cfRule>
    <cfRule type="containsText" dxfId="4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600-000000000000}">
      <formula1>"Confirmado, Não confirmado"</formula1>
    </dataValidation>
    <dataValidation type="list" allowBlank="1" showInputMessage="1" showErrorMessage="1" sqref="N6:N44" xr:uid="{00000000-0002-0000-2600-000001000000}">
      <formula1>"Sim"</formula1>
    </dataValidation>
    <dataValidation type="list" allowBlank="1" showInputMessage="1" showErrorMessage="1" sqref="M6:M46" xr:uid="{00000000-0002-0000-2600-000003000000}">
      <formula1>"Sim, Não"</formula1>
    </dataValidation>
    <dataValidation type="list" allowBlank="1" showInputMessage="1" showErrorMessage="1" sqref="I6:I46" xr:uid="{6EE1FE8F-9D8A-4414-95DE-62D8541959B6}">
      <formula1>"PAGO"</formula1>
    </dataValidation>
    <dataValidation type="list" allowBlank="1" showInputMessage="1" showErrorMessage="1" sqref="F6:F46" xr:uid="{333133AA-A7AA-4E98-A0DB-8C657E45E3D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30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48" sqref="C48"/>
      <selection pane="bottomLeft" activeCell="C48" sqref="C48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28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45258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6" s="11"/>
      <c r="J6" t="str">
        <f>IF(Tabela8I2122232425262728293031323334[[#This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7" s="11"/>
      <c r="J7" t="str">
        <f>IF(Tabela8I2122232425262728293031323334[[#This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8" s="11"/>
      <c r="J8" t="str">
        <f>IF(Tabela8I2122232425262728293031323334[[#This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9" s="11"/>
      <c r="J9" t="str">
        <f>IF(Tabela8I2122232425262728293031323334[[#This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0" s="11"/>
      <c r="J10" t="str">
        <f>IF(Tabela8I2122232425262728293031323334[[#This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1" s="11"/>
      <c r="J11" t="str">
        <f>IF(Tabela8I2122232425262728293031323334[[#This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2" s="11"/>
      <c r="J12" t="str">
        <f>IF(Tabela8I2122232425262728293031323334[[#This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3" s="11"/>
      <c r="J13" t="str">
        <f>IF(Tabela8I2122232425262728293031323334[[#This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4" s="11"/>
      <c r="J14" t="str">
        <f>IF(Tabela8I2122232425262728293031323334[[#This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5" s="11"/>
      <c r="J15" t="str">
        <f>IF(Tabela8I2122232425262728293031323334[[#This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6" s="11"/>
      <c r="J16" t="str">
        <f>IF(Tabela8I2122232425262728293031323334[[#This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7" s="11"/>
      <c r="J17" t="str">
        <f>IF(Tabela8I2122232425262728293031323334[[#This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8" s="11"/>
      <c r="J18" t="str">
        <f>IF(Tabela8I2122232425262728293031323334[[#This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9" s="11"/>
      <c r="J19" t="str">
        <f>IF(Tabela8I2122232425262728293031323334[[#This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0" s="11"/>
      <c r="J20" t="str">
        <f>IF(Tabela8I2122232425262728293031323334[[#This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1" s="11"/>
      <c r="J21" t="str">
        <f>IF(Tabela8I2122232425262728293031323334[[#This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2" s="11"/>
      <c r="J22" t="str">
        <f>IF(Tabela8I2122232425262728293031323334[[#This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3" s="11"/>
      <c r="J23" t="str">
        <f>IF(Tabela8I2122232425262728293031323334[[#This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4" s="11"/>
      <c r="J24" t="str">
        <f>IF(Tabela8I2122232425262728293031323334[[#This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5" s="11"/>
      <c r="J25" t="str">
        <f>IF(Tabela8I2122232425262728293031323334[[#This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6" s="11"/>
      <c r="J26" t="str">
        <f>IF(Tabela8I2122232425262728293031323334[[#This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7" s="11"/>
      <c r="J27" t="str">
        <f>IF(Tabela8I2122232425262728293031323334[[#This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8" s="11"/>
      <c r="J28" t="str">
        <f>IF(Tabela8I2122232425262728293031323334[[#This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9" s="11"/>
      <c r="J29" t="str">
        <f>IF(Tabela8I2122232425262728293031323334[[#This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0" s="11"/>
      <c r="J30" t="str">
        <f>IF(Tabela8I2122232425262728293031323334[[#This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1" s="11"/>
      <c r="J31" t="str">
        <f>IF(Tabela8I2122232425262728293031323334[[#This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2" s="11"/>
      <c r="J32" t="str">
        <f>IF(Tabela8I2122232425262728293031323334[[#This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3" s="11"/>
      <c r="J33" t="str">
        <f>IF(Tabela8I2122232425262728293031323334[[#This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4" s="11"/>
      <c r="J34" t="str">
        <f>IF(Tabela8I2122232425262728293031323334[[#This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5" s="11"/>
      <c r="J35" t="str">
        <f>IF(Tabela8I2122232425262728293031323334[[#This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6" s="11"/>
      <c r="J36" t="str">
        <f>IF(Tabela8I2122232425262728293031323334[[#This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7" s="11"/>
      <c r="J37" t="str">
        <f>IF(Tabela8I2122232425262728293031323334[[#This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8" s="11"/>
      <c r="J38" t="str">
        <f>IF(Tabela8I2122232425262728293031323334[[#This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9" s="11"/>
      <c r="J39" t="str">
        <f>IF(Tabela8I2122232425262728293031323334[[#This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0" s="11"/>
      <c r="J40" t="str">
        <f>IF(Tabela8I2122232425262728293031323334[[#This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1" s="11"/>
      <c r="J41" t="str">
        <f>IF(Tabela8I2122232425262728293031323334[[#This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2" s="11"/>
      <c r="J42" t="str">
        <f>IF(Tabela8I2122232425262728293031323334[[#This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3" s="11"/>
      <c r="J43" t="str">
        <f>IF(Tabela8I2122232425262728293031323334[[#This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4" s="11"/>
      <c r="J44" t="str">
        <f>IF(Tabela8I2122232425262728293031323334[[#This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5" s="11"/>
      <c r="J45" t="str">
        <f>IF(Tabela8I2122232425262728293031323334[[#This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6" s="11"/>
      <c r="J46" t="str">
        <f>IF(Tabela8I2122232425262728293031323334[[#This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SUBTOTAL(103,Tabela8I2122232425262728293031323334[NOME])</f>
        <v>0</v>
      </c>
    </row>
  </sheetData>
  <sheetProtection sheet="1" sort="0" autoFilter="0"/>
  <conditionalFormatting sqref="L6:M46">
    <cfRule type="containsText" dxfId="52" priority="1" operator="containsText" text="Não confirmado">
      <formula>NOT(ISERROR(SEARCH("Não confirmado",L6)))</formula>
    </cfRule>
    <cfRule type="containsText" dxfId="5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900-000001000000}">
      <formula1>"Sim"</formula1>
    </dataValidation>
    <dataValidation type="list" allowBlank="1" showInputMessage="1" showErrorMessage="1" sqref="L6:L46" xr:uid="{00000000-0002-0000-2900-000002000000}">
      <formula1>"Confirmado, Não confirmado"</formula1>
    </dataValidation>
    <dataValidation type="list" allowBlank="1" showInputMessage="1" showErrorMessage="1" sqref="M6:M46" xr:uid="{00000000-0002-0000-2900-000003000000}">
      <formula1>"Sim, Não"</formula1>
    </dataValidation>
    <dataValidation type="list" allowBlank="1" showInputMessage="1" showErrorMessage="1" sqref="I6:I46" xr:uid="{BF385ADE-9840-4BB9-96BA-9AA2335898A3}">
      <formula1>"PAGO"</formula1>
    </dataValidation>
    <dataValidation type="list" allowBlank="1" showInputMessage="1" showErrorMessage="1" sqref="F6:F46" xr:uid="{6C0BF3E7-AF03-4CF9-99FC-20FF7A33A63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B995-9760-4A53-AF07-D90DDD963C18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29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45259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6" s="11"/>
      <c r="J6" t="str">
        <f>IF(Tabela8I2122232425262728293031323334353943[[#This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7" s="11"/>
      <c r="J7" t="str">
        <f>IF(Tabela8I2122232425262728293031323334353943[[#This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8" s="11"/>
      <c r="J8" t="str">
        <f>IF(Tabela8I2122232425262728293031323334353943[[#This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9" s="11"/>
      <c r="J9" t="str">
        <f>IF(Tabela8I2122232425262728293031323334353943[[#This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0" s="11"/>
      <c r="J10" t="str">
        <f>IF(Tabela8I2122232425262728293031323334353943[[#This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1" s="11"/>
      <c r="J11" t="str">
        <f>IF(Tabela8I2122232425262728293031323334353943[[#This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2" s="11"/>
      <c r="J12" t="str">
        <f>IF(Tabela8I2122232425262728293031323334353943[[#This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3" s="11"/>
      <c r="J13" t="str">
        <f>IF(Tabela8I2122232425262728293031323334353943[[#This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4" s="11"/>
      <c r="J14" t="str">
        <f>IF(Tabela8I2122232425262728293031323334353943[[#This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5" s="11"/>
      <c r="J15" t="str">
        <f>IF(Tabela8I2122232425262728293031323334353943[[#This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6" s="11"/>
      <c r="J16" t="str">
        <f>IF(Tabela8I2122232425262728293031323334353943[[#This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7" s="11"/>
      <c r="J17" t="str">
        <f>IF(Tabela8I2122232425262728293031323334353943[[#This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8" s="11"/>
      <c r="J18" t="str">
        <f>IF(Tabela8I2122232425262728293031323334353943[[#This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9" s="11"/>
      <c r="J19" t="str">
        <f>IF(Tabela8I2122232425262728293031323334353943[[#This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0" s="11"/>
      <c r="J20" t="str">
        <f>IF(Tabela8I2122232425262728293031323334353943[[#This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1" s="11"/>
      <c r="J21" t="str">
        <f>IF(Tabela8I2122232425262728293031323334353943[[#This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2" s="11"/>
      <c r="J22" t="str">
        <f>IF(Tabela8I2122232425262728293031323334353943[[#This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3" s="11"/>
      <c r="J23" t="str">
        <f>IF(Tabela8I2122232425262728293031323334353943[[#This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4" s="11"/>
      <c r="J24" t="str">
        <f>IF(Tabela8I2122232425262728293031323334353943[[#This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5" s="11"/>
      <c r="J25" t="str">
        <f>IF(Tabela8I2122232425262728293031323334353943[[#This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6" s="11"/>
      <c r="J26" t="str">
        <f>IF(Tabela8I2122232425262728293031323334353943[[#This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7" s="11"/>
      <c r="J27" t="str">
        <f>IF(Tabela8I2122232425262728293031323334353943[[#This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8" s="11"/>
      <c r="J28" t="str">
        <f>IF(Tabela8I2122232425262728293031323334353943[[#This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9" s="11"/>
      <c r="J29" t="str">
        <f>IF(Tabela8I2122232425262728293031323334353943[[#This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0" s="11"/>
      <c r="J30" t="str">
        <f>IF(Tabela8I2122232425262728293031323334353943[[#This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1" s="11"/>
      <c r="J31" t="str">
        <f>IF(Tabela8I2122232425262728293031323334353943[[#This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2" s="11"/>
      <c r="J32" t="str">
        <f>IF(Tabela8I2122232425262728293031323334353943[[#This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3" s="11"/>
      <c r="J33" t="str">
        <f>IF(Tabela8I2122232425262728293031323334353943[[#This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4" s="11"/>
      <c r="J34" t="str">
        <f>IF(Tabela8I2122232425262728293031323334353943[[#This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5" s="11"/>
      <c r="J35" t="str">
        <f>IF(Tabela8I2122232425262728293031323334353943[[#This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6" s="11"/>
      <c r="J36" t="str">
        <f>IF(Tabela8I2122232425262728293031323334353943[[#This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7" s="11"/>
      <c r="J37" t="str">
        <f>IF(Tabela8I2122232425262728293031323334353943[[#This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8" s="11"/>
      <c r="J38" t="str">
        <f>IF(Tabela8I2122232425262728293031323334353943[[#This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9" s="11"/>
      <c r="J39" t="str">
        <f>IF(Tabela8I2122232425262728293031323334353943[[#This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0" s="11"/>
      <c r="J40" t="str">
        <f>IF(Tabela8I2122232425262728293031323334353943[[#This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1" s="11"/>
      <c r="J41" t="str">
        <f>IF(Tabela8I2122232425262728293031323334353943[[#This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2" s="11"/>
      <c r="J42" t="str">
        <f>IF(Tabela8I2122232425262728293031323334353943[[#This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3" s="11"/>
      <c r="J43" t="str">
        <f>IF(Tabela8I2122232425262728293031323334353943[[#This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4" s="11"/>
      <c r="J44" t="str">
        <f>IF(Tabela8I2122232425262728293031323334353943[[#This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5" s="11"/>
      <c r="J45" t="str">
        <f>IF(Tabela8I2122232425262728293031323334353943[[#This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6" s="11"/>
      <c r="J46" t="str">
        <f>IF(Tabela8I2122232425262728293031323334353943[[#This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SUBTOTAL(103,Tabela8I2122232425262728293031323334353943[NOME])</f>
        <v>0</v>
      </c>
    </row>
  </sheetData>
  <sheetProtection sheet="1" sort="0" autoFilter="0"/>
  <conditionalFormatting sqref="L6:M46">
    <cfRule type="containsText" dxfId="46" priority="1" operator="containsText" text="Não confirmado">
      <formula>NOT(ISERROR(SEARCH("Não confirmado",L6)))</formula>
    </cfRule>
    <cfRule type="containsText" dxfId="4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22737410-CBC2-43C3-B0F7-5FF35BFAB588}">
      <formula1>"Confirmado, Não confirmado"</formula1>
    </dataValidation>
    <dataValidation type="list" allowBlank="1" showInputMessage="1" showErrorMessage="1" sqref="N6:N44" xr:uid="{7E5A4DDB-3630-4EFC-8AE9-BB70BEDDB739}">
      <formula1>"Sim"</formula1>
    </dataValidation>
    <dataValidation type="list" allowBlank="1" showInputMessage="1" showErrorMessage="1" sqref="M6:M46" xr:uid="{945A9802-B705-46CC-A012-924AD9E41B43}">
      <formula1>"Sim, Não"</formula1>
    </dataValidation>
    <dataValidation type="list" allowBlank="1" showInputMessage="1" showErrorMessage="1" sqref="I6:I46" xr:uid="{73402E66-8F8F-41E4-B878-8384D2DA5937}">
      <formula1>"PAGO"</formula1>
    </dataValidation>
    <dataValidation type="list" allowBlank="1" showInputMessage="1" showErrorMessage="1" sqref="F6:F46" xr:uid="{59641D4A-8128-481E-AB80-A79A53CE7DF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8D3A98-0541-4E62-BA13-41563C46691F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401C-1B42-4C8F-B1DF-3C987708A8EC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30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45260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6" s="11"/>
      <c r="J6" t="str">
        <f>IF(Tabela8I21222324252627282930313233343539[[#This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7" s="11"/>
      <c r="J7" t="str">
        <f>IF(Tabela8I21222324252627282930313233343539[[#This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8" s="11"/>
      <c r="J8" t="str">
        <f>IF(Tabela8I21222324252627282930313233343539[[#This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9" s="11"/>
      <c r="J9" t="str">
        <f>IF(Tabela8I21222324252627282930313233343539[[#This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0" s="11"/>
      <c r="J10" t="str">
        <f>IF(Tabela8I21222324252627282930313233343539[[#This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1" s="11"/>
      <c r="J11" t="str">
        <f>IF(Tabela8I21222324252627282930313233343539[[#This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2" s="11"/>
      <c r="J12" t="str">
        <f>IF(Tabela8I21222324252627282930313233343539[[#This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3" s="11"/>
      <c r="J13" t="str">
        <f>IF(Tabela8I21222324252627282930313233343539[[#This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4" s="11"/>
      <c r="J14" t="str">
        <f>IF(Tabela8I21222324252627282930313233343539[[#This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5" s="11"/>
      <c r="J15" t="str">
        <f>IF(Tabela8I21222324252627282930313233343539[[#This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6" s="11"/>
      <c r="J16" t="str">
        <f>IF(Tabela8I21222324252627282930313233343539[[#This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7" s="11"/>
      <c r="J17" t="str">
        <f>IF(Tabela8I21222324252627282930313233343539[[#This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8" s="11"/>
      <c r="J18" t="str">
        <f>IF(Tabela8I21222324252627282930313233343539[[#This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9" s="11"/>
      <c r="J19" t="str">
        <f>IF(Tabela8I21222324252627282930313233343539[[#This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0" s="11"/>
      <c r="J20" t="str">
        <f>IF(Tabela8I21222324252627282930313233343539[[#This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1" s="11"/>
      <c r="J21" t="str">
        <f>IF(Tabela8I21222324252627282930313233343539[[#This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2" s="11"/>
      <c r="J22" t="str">
        <f>IF(Tabela8I21222324252627282930313233343539[[#This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3" s="11"/>
      <c r="J23" t="str">
        <f>IF(Tabela8I21222324252627282930313233343539[[#This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4" s="11"/>
      <c r="J24" t="str">
        <f>IF(Tabela8I21222324252627282930313233343539[[#This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5" s="11"/>
      <c r="J25" t="str">
        <f>IF(Tabela8I21222324252627282930313233343539[[#This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6" s="11"/>
      <c r="J26" t="str">
        <f>IF(Tabela8I21222324252627282930313233343539[[#This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7" s="11"/>
      <c r="J27" t="str">
        <f>IF(Tabela8I21222324252627282930313233343539[[#This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8" s="11"/>
      <c r="J28" t="str">
        <f>IF(Tabela8I21222324252627282930313233343539[[#This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9" s="11"/>
      <c r="J29" t="str">
        <f>IF(Tabela8I21222324252627282930313233343539[[#This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0" s="11"/>
      <c r="J30" t="str">
        <f>IF(Tabela8I21222324252627282930313233343539[[#This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1" s="11"/>
      <c r="J31" t="str">
        <f>IF(Tabela8I21222324252627282930313233343539[[#This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2" s="11"/>
      <c r="J32" t="str">
        <f>IF(Tabela8I21222324252627282930313233343539[[#This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3" s="11"/>
      <c r="J33" t="str">
        <f>IF(Tabela8I21222324252627282930313233343539[[#This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4" s="11"/>
      <c r="J34" t="str">
        <f>IF(Tabela8I21222324252627282930313233343539[[#This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5" s="11"/>
      <c r="J35" t="str">
        <f>IF(Tabela8I21222324252627282930313233343539[[#This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6" s="11"/>
      <c r="J36" t="str">
        <f>IF(Tabela8I21222324252627282930313233343539[[#This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7" s="11"/>
      <c r="J37" t="str">
        <f>IF(Tabela8I21222324252627282930313233343539[[#This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8" s="11"/>
      <c r="J38" t="str">
        <f>IF(Tabela8I21222324252627282930313233343539[[#This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9" s="11"/>
      <c r="J39" t="str">
        <f>IF(Tabela8I21222324252627282930313233343539[[#This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0" s="11"/>
      <c r="J40" t="str">
        <f>IF(Tabela8I21222324252627282930313233343539[[#This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1" s="11"/>
      <c r="J41" t="str">
        <f>IF(Tabela8I21222324252627282930313233343539[[#This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2" s="11"/>
      <c r="J42" t="str">
        <f>IF(Tabela8I21222324252627282930313233343539[[#This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3" s="11"/>
      <c r="J43" t="str">
        <f>IF(Tabela8I21222324252627282930313233343539[[#This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4" s="11"/>
      <c r="J44" t="str">
        <f>IF(Tabela8I21222324252627282930313233343539[[#This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5" s="11"/>
      <c r="J45" t="str">
        <f>IF(Tabela8I21222324252627282930313233343539[[#This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6" s="11"/>
      <c r="J46" t="str">
        <f>IF(Tabela8I21222324252627282930313233343539[[#This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SUBTOTAL(103,Tabela8I21222324252627282930313233343539[NOME])</f>
        <v>0</v>
      </c>
    </row>
  </sheetData>
  <sheetProtection sheet="1" sort="0" autoFilter="0"/>
  <conditionalFormatting sqref="L6:M46">
    <cfRule type="containsText" dxfId="48" priority="1" operator="containsText" text="Não confirmado">
      <formula>NOT(ISERROR(SEARCH("Não confirmado",L6)))</formula>
    </cfRule>
    <cfRule type="containsText" dxfId="4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C35716C3-57DB-40A7-A1D3-5809C82EF83D}">
      <formula1>"UNIMED, PARTICULAR, FUSEX, AMOR SAÚDE, SUS, CORTESIA,TOPSAÚDE,PAX,"</formula1>
    </dataValidation>
    <dataValidation type="list" allowBlank="1" showInputMessage="1" showErrorMessage="1" sqref="I6:I46" xr:uid="{33CC0A3C-38D6-4B73-A655-15AABCEA2757}">
      <formula1>"PAGO"</formula1>
    </dataValidation>
    <dataValidation type="list" allowBlank="1" showInputMessage="1" showErrorMessage="1" sqref="M6:M46" xr:uid="{73042FBF-BD9F-4E04-9D5D-111C801CF06B}">
      <formula1>"Sim, Não"</formula1>
    </dataValidation>
    <dataValidation type="list" allowBlank="1" showInputMessage="1" showErrorMessage="1" sqref="N6:N44" xr:uid="{F86EB872-065D-4073-B338-24C02338F4AE}">
      <formula1>"Sim"</formula1>
    </dataValidation>
    <dataValidation type="list" allowBlank="1" showInputMessage="1" showErrorMessage="1" sqref="L6:L46" xr:uid="{A0E5E2EF-2131-48CA-99C3-7851F9F82020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3939A8-A39B-4A9E-8B2B-23F9EA7090FF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3"/>
  <dimension ref="B2:E47"/>
  <sheetViews>
    <sheetView showGridLines="0" showRowColHeaders="0" workbookViewId="0"/>
  </sheetViews>
  <sheetFormatPr defaultRowHeight="15" x14ac:dyDescent="0.2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 x14ac:dyDescent="0.25">
      <c r="B2" s="10" t="s">
        <v>19</v>
      </c>
      <c r="C2" s="10" t="s">
        <v>45</v>
      </c>
      <c r="D2" s="10" t="s">
        <v>20</v>
      </c>
      <c r="E2" s="10" t="s">
        <v>46</v>
      </c>
    </row>
    <row r="3" spans="2:5" x14ac:dyDescent="0.25">
      <c r="C3" s="9"/>
      <c r="E3" s="9"/>
    </row>
    <row r="4" spans="2:5" x14ac:dyDescent="0.25">
      <c r="B4" t="s">
        <v>37</v>
      </c>
      <c r="C4" s="9">
        <v>290</v>
      </c>
      <c r="D4" t="s">
        <v>33</v>
      </c>
      <c r="E4" s="9">
        <v>200</v>
      </c>
    </row>
    <row r="5" spans="2:5" x14ac:dyDescent="0.25">
      <c r="B5" t="s">
        <v>38</v>
      </c>
      <c r="C5" s="9">
        <v>320</v>
      </c>
      <c r="D5" t="s">
        <v>33</v>
      </c>
      <c r="E5" s="9">
        <v>200</v>
      </c>
    </row>
    <row r="6" spans="2:5" x14ac:dyDescent="0.25">
      <c r="B6" t="s">
        <v>41</v>
      </c>
      <c r="C6" s="9">
        <v>290</v>
      </c>
      <c r="D6" t="s">
        <v>33</v>
      </c>
      <c r="E6" s="9">
        <v>200</v>
      </c>
    </row>
    <row r="7" spans="2:5" x14ac:dyDescent="0.25">
      <c r="B7" t="s">
        <v>47</v>
      </c>
      <c r="C7" s="9">
        <v>320</v>
      </c>
      <c r="D7" t="s">
        <v>33</v>
      </c>
      <c r="E7" s="9">
        <v>270</v>
      </c>
    </row>
    <row r="8" spans="2:5" x14ac:dyDescent="0.25">
      <c r="B8" t="s">
        <v>48</v>
      </c>
      <c r="C8" s="9">
        <v>290</v>
      </c>
      <c r="D8" t="s">
        <v>33</v>
      </c>
      <c r="E8" s="9">
        <v>200</v>
      </c>
    </row>
    <row r="9" spans="2:5" x14ac:dyDescent="0.25">
      <c r="B9" t="s">
        <v>49</v>
      </c>
      <c r="C9" s="9">
        <v>320</v>
      </c>
      <c r="D9" t="s">
        <v>33</v>
      </c>
      <c r="E9" s="9">
        <v>200</v>
      </c>
    </row>
    <row r="10" spans="2:5" x14ac:dyDescent="0.25">
      <c r="B10" t="s">
        <v>43</v>
      </c>
      <c r="C10" s="9">
        <v>290</v>
      </c>
      <c r="D10" t="s">
        <v>33</v>
      </c>
      <c r="E10" s="9">
        <v>200</v>
      </c>
    </row>
    <row r="11" spans="2:5" x14ac:dyDescent="0.25">
      <c r="B11" t="s">
        <v>50</v>
      </c>
      <c r="C11" s="9">
        <v>290</v>
      </c>
      <c r="D11" t="s">
        <v>33</v>
      </c>
      <c r="E11" s="9">
        <v>200</v>
      </c>
    </row>
    <row r="12" spans="2:5" x14ac:dyDescent="0.25">
      <c r="B12" t="s">
        <v>44</v>
      </c>
      <c r="C12" s="9">
        <v>320</v>
      </c>
      <c r="D12" t="s">
        <v>33</v>
      </c>
      <c r="E12" s="9">
        <v>270</v>
      </c>
    </row>
    <row r="13" spans="2:5" x14ac:dyDescent="0.25">
      <c r="B13" t="s">
        <v>42</v>
      </c>
      <c r="C13" s="9">
        <v>290</v>
      </c>
      <c r="D13" t="s">
        <v>33</v>
      </c>
      <c r="E13" s="9">
        <v>200</v>
      </c>
    </row>
    <row r="14" spans="2:5" x14ac:dyDescent="0.25">
      <c r="B14" t="s">
        <v>40</v>
      </c>
      <c r="C14" s="9">
        <v>290</v>
      </c>
      <c r="D14" t="s">
        <v>33</v>
      </c>
      <c r="E14" s="9">
        <v>200</v>
      </c>
    </row>
    <row r="15" spans="2:5" x14ac:dyDescent="0.25">
      <c r="B15" t="s">
        <v>39</v>
      </c>
      <c r="C15" s="9">
        <v>290</v>
      </c>
      <c r="D15" t="s">
        <v>33</v>
      </c>
      <c r="E15" s="9">
        <v>200</v>
      </c>
    </row>
    <row r="16" spans="2:5" x14ac:dyDescent="0.25">
      <c r="B16" t="s">
        <v>51</v>
      </c>
      <c r="C16" s="9">
        <v>290</v>
      </c>
      <c r="D16" t="s">
        <v>33</v>
      </c>
      <c r="E16" s="9">
        <v>200</v>
      </c>
    </row>
    <row r="17" spans="2:5" x14ac:dyDescent="0.25">
      <c r="B17" t="s">
        <v>52</v>
      </c>
      <c r="C17" s="9">
        <v>320</v>
      </c>
      <c r="D17" t="s">
        <v>33</v>
      </c>
      <c r="E17" s="9">
        <v>200</v>
      </c>
    </row>
    <row r="18" spans="2:5" x14ac:dyDescent="0.25">
      <c r="B18" t="s">
        <v>53</v>
      </c>
      <c r="C18" s="9">
        <v>390</v>
      </c>
      <c r="D18" t="s">
        <v>33</v>
      </c>
      <c r="E18" s="9">
        <v>200</v>
      </c>
    </row>
    <row r="19" spans="2:5" x14ac:dyDescent="0.25">
      <c r="C19" s="9"/>
      <c r="E19" s="9"/>
    </row>
    <row r="20" spans="2:5" x14ac:dyDescent="0.25">
      <c r="B20" t="s">
        <v>54</v>
      </c>
      <c r="C20" s="9">
        <v>320</v>
      </c>
      <c r="D20" t="s">
        <v>33</v>
      </c>
      <c r="E20" s="9">
        <v>250</v>
      </c>
    </row>
    <row r="21" spans="2:5" x14ac:dyDescent="0.25">
      <c r="B21" t="s">
        <v>28</v>
      </c>
      <c r="C21" s="9">
        <v>300</v>
      </c>
      <c r="D21" t="s">
        <v>33</v>
      </c>
      <c r="E21" s="9">
        <v>250</v>
      </c>
    </row>
    <row r="22" spans="2:5" x14ac:dyDescent="0.25">
      <c r="B22" t="s">
        <v>55</v>
      </c>
      <c r="C22" s="9">
        <v>800</v>
      </c>
      <c r="D22" t="s">
        <v>31</v>
      </c>
      <c r="E22" s="9">
        <v>600</v>
      </c>
    </row>
    <row r="23" spans="2:5" x14ac:dyDescent="0.25">
      <c r="B23" t="s">
        <v>30</v>
      </c>
      <c r="C23" s="9">
        <v>1500</v>
      </c>
      <c r="D23" t="s">
        <v>31</v>
      </c>
      <c r="E23" s="9">
        <v>800</v>
      </c>
    </row>
    <row r="24" spans="2:5" x14ac:dyDescent="0.25">
      <c r="B24" t="s">
        <v>56</v>
      </c>
      <c r="C24" s="9"/>
      <c r="D24" t="s">
        <v>57</v>
      </c>
      <c r="E24" s="9">
        <v>160</v>
      </c>
    </row>
    <row r="25" spans="2:5" x14ac:dyDescent="0.25">
      <c r="B25" t="s">
        <v>58</v>
      </c>
      <c r="C25" s="9"/>
      <c r="D25" t="s">
        <v>57</v>
      </c>
      <c r="E25" s="9">
        <v>160</v>
      </c>
    </row>
    <row r="26" spans="2:5" x14ac:dyDescent="0.25">
      <c r="B26" t="s">
        <v>28</v>
      </c>
      <c r="C26" s="9"/>
      <c r="D26" t="s">
        <v>35</v>
      </c>
      <c r="E26" s="9">
        <v>250</v>
      </c>
    </row>
    <row r="27" spans="2:5" x14ac:dyDescent="0.25">
      <c r="B27" t="s">
        <v>28</v>
      </c>
      <c r="C27" s="9"/>
      <c r="D27" t="s">
        <v>29</v>
      </c>
      <c r="E27" s="9">
        <v>250</v>
      </c>
    </row>
    <row r="32" spans="2:5" x14ac:dyDescent="0.25">
      <c r="B32" s="30" t="s">
        <v>59</v>
      </c>
    </row>
    <row r="33" spans="2:2" x14ac:dyDescent="0.25">
      <c r="B33" t="s">
        <v>29</v>
      </c>
    </row>
    <row r="34" spans="2:2" x14ac:dyDescent="0.25">
      <c r="B34" t="s">
        <v>32</v>
      </c>
    </row>
    <row r="35" spans="2:2" x14ac:dyDescent="0.25">
      <c r="B35" t="s">
        <v>34</v>
      </c>
    </row>
    <row r="36" spans="2:2" x14ac:dyDescent="0.25">
      <c r="B36" t="s">
        <v>33</v>
      </c>
    </row>
    <row r="37" spans="2:2" x14ac:dyDescent="0.25">
      <c r="B37" t="s">
        <v>57</v>
      </c>
    </row>
    <row r="38" spans="2:2" x14ac:dyDescent="0.25">
      <c r="B38" t="s">
        <v>31</v>
      </c>
    </row>
    <row r="39" spans="2:2" x14ac:dyDescent="0.25">
      <c r="B39" t="s">
        <v>35</v>
      </c>
    </row>
    <row r="40" spans="2:2" x14ac:dyDescent="0.25">
      <c r="B40" t="s">
        <v>60</v>
      </c>
    </row>
    <row r="42" spans="2:2" x14ac:dyDescent="0.25">
      <c r="B42" s="30" t="s">
        <v>61</v>
      </c>
    </row>
    <row r="43" spans="2:2" x14ac:dyDescent="0.25">
      <c r="B43" t="s">
        <v>28</v>
      </c>
    </row>
    <row r="44" spans="2:2" x14ac:dyDescent="0.25">
      <c r="B44" t="s">
        <v>55</v>
      </c>
    </row>
    <row r="45" spans="2:2" x14ac:dyDescent="0.25">
      <c r="B45" t="s">
        <v>30</v>
      </c>
    </row>
    <row r="46" spans="2:2" x14ac:dyDescent="0.25">
      <c r="B46" t="s">
        <v>56</v>
      </c>
    </row>
    <row r="47" spans="2:2" x14ac:dyDescent="0.25">
      <c r="B47" t="s">
        <v>58</v>
      </c>
    </row>
  </sheetData>
  <sheetProtection sheet="1" selectLockedCells="1"/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5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1" customWidth="1"/>
    <col min="12" max="13" width="19.140625" style="11" customWidth="1"/>
    <col min="14" max="14" width="19.85546875" style="11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6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45236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5">
      <c r="K4"/>
      <c r="L4"/>
      <c r="M4"/>
      <c r="N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6" s="11"/>
      <c r="J6" t="str">
        <f>IF(Tabela8J14383940[[#This Row],[EXAME]]&lt;&gt;"","Dra. Joizeanne","")</f>
        <v/>
      </c>
      <c r="K6" s="3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7" s="11"/>
      <c r="J7" t="str">
        <f>IF(Tabela8J14383940[[#This Row],[EXAME]]&lt;&gt;"","Dra. Joizeanne","")</f>
        <v/>
      </c>
      <c r="K7" s="3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8" s="11"/>
      <c r="J8" t="str">
        <f>IF(Tabela8J14383940[[#This Row],[EXAME]]&lt;&gt;"","Dra. Joizeanne","")</f>
        <v/>
      </c>
      <c r="K8" s="3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9" s="11"/>
      <c r="J9" t="str">
        <f>IF(Tabela8J14383940[[#This Row],[EXAME]]&lt;&gt;"","Dra. Joizeanne","")</f>
        <v/>
      </c>
      <c r="K9" s="3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0" s="11"/>
      <c r="J10" t="str">
        <f>IF(Tabela8J14383940[[#This Row],[EXAME]]&lt;&gt;"","Dra. Joizeanne","")</f>
        <v/>
      </c>
      <c r="K10" s="3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1" s="11"/>
      <c r="J11" t="str">
        <f>IF(Tabela8J14383940[[#This Row],[EXAME]]&lt;&gt;"","Dra. Joizeanne","")</f>
        <v/>
      </c>
      <c r="K11" s="3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2" s="11"/>
      <c r="J12" t="str">
        <f>IF(Tabela8J14383940[[#This Row],[EXAME]]&lt;&gt;"","Dra. Joizeanne","")</f>
        <v/>
      </c>
      <c r="K12" s="3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3" s="11"/>
      <c r="J13" t="str">
        <f>IF(Tabela8J14383940[[#This Row],[EXAME]]&lt;&gt;"","Dra. Joizeanne","")</f>
        <v/>
      </c>
      <c r="K13" s="3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4" s="11"/>
      <c r="J14" t="str">
        <f>IF(Tabela8J14383940[[#This Row],[EXAME]]&lt;&gt;"","Dra. Joizeanne","")</f>
        <v/>
      </c>
      <c r="K14" s="3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5" s="11"/>
      <c r="J15" t="str">
        <f>IF(Tabela8J14383940[[#This Row],[EXAME]]&lt;&gt;"","Dra. Joizeanne","")</f>
        <v/>
      </c>
      <c r="K15" s="3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6" s="11"/>
      <c r="J16" t="str">
        <f>IF(Tabela8J14383940[[#This Row],[EXAME]]&lt;&gt;"","Dra. Joizeanne","")</f>
        <v/>
      </c>
      <c r="K16" s="31"/>
    </row>
    <row r="17" spans="2:1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7" s="11"/>
      <c r="J17" t="str">
        <f>IF(Tabela8J14383940[[#This Row],[EXAME]]&lt;&gt;"","Dra. Joizeanne","")</f>
        <v/>
      </c>
      <c r="K17" s="31"/>
    </row>
    <row r="18" spans="2:1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8" s="11"/>
      <c r="J18" t="str">
        <f>IF(Tabela8J14383940[[#This Row],[EXAME]]&lt;&gt;"","Dra. Joizeanne","")</f>
        <v/>
      </c>
      <c r="K18" s="31"/>
    </row>
    <row r="19" spans="2:11" x14ac:dyDescent="0.25">
      <c r="B19" s="8">
        <v>0.46875</v>
      </c>
      <c r="C19" s="11"/>
      <c r="D19" s="11"/>
      <c r="E19" s="11"/>
      <c r="F19" s="11"/>
      <c r="G19" s="11"/>
      <c r="H19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9" s="11"/>
      <c r="J19" t="str">
        <f>IF(Tabela8J14383940[[#This Row],[EXAME]]&lt;&gt;"","Dra. Joizeanne","")</f>
        <v/>
      </c>
      <c r="K19" s="31"/>
    </row>
    <row r="20" spans="2:11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0" s="11"/>
      <c r="J20" t="str">
        <f>IF(Tabela8J14383940[[#This Row],[EXAME]]&lt;&gt;"","Dra. Joizeanne","")</f>
        <v/>
      </c>
      <c r="K20" s="31"/>
    </row>
    <row r="21" spans="2:11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1" s="11"/>
      <c r="J21" t="str">
        <f>IF(Tabela8J14383940[[#This Row],[EXAME]]&lt;&gt;"","Dra. Joizeanne","")</f>
        <v/>
      </c>
      <c r="K21" s="31"/>
    </row>
    <row r="22" spans="2:11" x14ac:dyDescent="0.25">
      <c r="B22" s="7">
        <v>0.5</v>
      </c>
      <c r="C22" s="11"/>
      <c r="D22" s="11"/>
      <c r="E22" s="11"/>
      <c r="F22" s="11"/>
      <c r="G22" s="11"/>
      <c r="H22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2" s="11"/>
      <c r="J22" t="str">
        <f>IF(Tabela8J14383940[[#This Row],[EXAME]]&lt;&gt;"","Dra. Joizeanne","")</f>
        <v/>
      </c>
      <c r="K22" s="31"/>
    </row>
    <row r="23" spans="2:11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3" s="11"/>
      <c r="J23" t="str">
        <f>IF(Tabela8J14383940[[#This Row],[EXAME]]&lt;&gt;"","Dra. Joizeanne","")</f>
        <v/>
      </c>
      <c r="K23" s="31"/>
    </row>
    <row r="24" spans="2:11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4" s="11"/>
      <c r="J24" t="str">
        <f>IF(Tabela8J14383940[[#This Row],[EXAME]]&lt;&gt;"","Dra. Joizeanne","")</f>
        <v/>
      </c>
      <c r="K24" s="31"/>
    </row>
    <row r="25" spans="2:11" x14ac:dyDescent="0.25">
      <c r="B25" s="8">
        <v>0.53125</v>
      </c>
      <c r="C25" s="11"/>
      <c r="D25" s="11"/>
      <c r="E25" s="11"/>
      <c r="F25" s="11"/>
      <c r="G25" s="11"/>
      <c r="H25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5" s="11"/>
      <c r="J25" t="str">
        <f>IF(Tabela8J14383940[[#This Row],[EXAME]]&lt;&gt;"","Dra. Joizeanne","")</f>
        <v/>
      </c>
      <c r="K25" s="31"/>
    </row>
    <row r="26" spans="2:11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6" s="11"/>
      <c r="J26" t="str">
        <f>IF(Tabela8J14383940[[#This Row],[EXAME]]&lt;&gt;"","Dra. Joizeanne","")</f>
        <v/>
      </c>
      <c r="K26" s="31"/>
    </row>
    <row r="27" spans="2:11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7" s="11"/>
      <c r="J27" t="str">
        <f>IF(Tabela8J14383940[[#This Row],[EXAME]]&lt;&gt;"","Dra. Joizeanne","")</f>
        <v/>
      </c>
      <c r="K27" s="31"/>
    </row>
    <row r="28" spans="2:11" x14ac:dyDescent="0.25">
      <c r="B28" s="7">
        <v>0.5625</v>
      </c>
      <c r="C28" s="11"/>
      <c r="D28" s="11"/>
      <c r="E28" s="11"/>
      <c r="F28" s="11"/>
      <c r="G28" s="11"/>
      <c r="H28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8" s="11"/>
      <c r="J28" t="str">
        <f>IF(Tabela8J14383940[[#This Row],[EXAME]]&lt;&gt;"","Dra. Joizeanne","")</f>
        <v/>
      </c>
      <c r="K28" s="31"/>
    </row>
    <row r="29" spans="2:11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9" s="11"/>
      <c r="J29" t="str">
        <f>IF(Tabela8J14383940[[#This Row],[EXAME]]&lt;&gt;"","Dra. Joizeanne","")</f>
        <v/>
      </c>
      <c r="K29" s="31"/>
    </row>
    <row r="30" spans="2:11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0" s="11"/>
      <c r="J30" t="str">
        <f>IF(Tabela8J14383940[[#This Row],[EXAME]]&lt;&gt;"","Dra. Joizeanne","")</f>
        <v/>
      </c>
      <c r="K30" s="31"/>
    </row>
    <row r="31" spans="2:11" x14ac:dyDescent="0.25">
      <c r="B31" s="8">
        <v>0.59375</v>
      </c>
      <c r="C31" s="11"/>
      <c r="D31" s="11"/>
      <c r="E31" s="11"/>
      <c r="F31" s="11"/>
      <c r="G31" s="11"/>
      <c r="H31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1" s="11"/>
      <c r="J31" t="str">
        <f>IF(Tabela8J14383940[[#This Row],[EXAME]]&lt;&gt;"","Dra. Joizeanne","")</f>
        <v/>
      </c>
      <c r="K31" s="31"/>
    </row>
    <row r="32" spans="2:11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2" s="11"/>
      <c r="J32" t="str">
        <f>IF(Tabela8J14383940[[#This Row],[EXAME]]&lt;&gt;"","Dra. Joizeanne","")</f>
        <v/>
      </c>
      <c r="K32" s="3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3" s="11"/>
      <c r="J33" t="str">
        <f>IF(Tabela8J14383940[[#This Row],[EXAME]]&lt;&gt;"","Dra. Joizeanne","")</f>
        <v/>
      </c>
      <c r="K33" s="3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4" s="11"/>
      <c r="J34" t="str">
        <f>IF(Tabela8J14383940[[#This Row],[EXAME]]&lt;&gt;"","Dra. Joizeanne","")</f>
        <v/>
      </c>
      <c r="K34" s="3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5" s="11"/>
      <c r="J35" t="str">
        <f>IF(Tabela8J14383940[[#This Row],[EXAME]]&lt;&gt;"","Dra. Joizeanne","")</f>
        <v/>
      </c>
      <c r="K35" s="3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6" s="11"/>
      <c r="J36" t="str">
        <f>IF(Tabela8J14383940[[#This Row],[EXAME]]&lt;&gt;"","Dra. Joizeanne","")</f>
        <v/>
      </c>
      <c r="K36" s="3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7" s="11"/>
      <c r="J37" t="str">
        <f>IF(Tabela8J14383940[[#This Row],[EXAME]]&lt;&gt;"","Dra. Joizeanne","")</f>
        <v/>
      </c>
      <c r="K37" s="3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8" s="11"/>
      <c r="J38" t="str">
        <f>IF(Tabela8J14383940[[#This Row],[EXAME]]&lt;&gt;"","Dra. Joizeanne","")</f>
        <v/>
      </c>
      <c r="K38" s="3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9" s="11"/>
      <c r="J39" t="str">
        <f>IF(Tabela8J14383940[[#This Row],[EXAME]]&lt;&gt;"","Dra. Joizeanne","")</f>
        <v/>
      </c>
      <c r="K39" s="3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0" s="11"/>
      <c r="J40" t="str">
        <f>IF(Tabela8J14383940[[#This Row],[EXAME]]&lt;&gt;"","Dra. Joizeanne","")</f>
        <v/>
      </c>
      <c r="K40" s="3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1" s="11"/>
      <c r="J41" t="str">
        <f>IF(Tabela8J14383940[[#This Row],[EXAME]]&lt;&gt;"","Dra. Joizeanne","")</f>
        <v/>
      </c>
      <c r="K41" s="3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2" s="11"/>
      <c r="J42" t="str">
        <f>IF(Tabela8J14383940[[#This Row],[EXAME]]&lt;&gt;"","Dra. Joizeanne","")</f>
        <v/>
      </c>
      <c r="K42" s="3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3" s="11"/>
      <c r="J43" t="str">
        <f>IF(Tabela8J14383940[[#This Row],[EXAME]]&lt;&gt;"","Dra. Joizeanne","")</f>
        <v/>
      </c>
      <c r="K43" s="3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4" s="11"/>
      <c r="J44" t="str">
        <f>IF(Tabela8J14383940[[#This Row],[EXAME]]&lt;&gt;"","Dra. Joizeanne","")</f>
        <v/>
      </c>
      <c r="K44" s="3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5" s="11"/>
      <c r="J45" t="str">
        <f>IF(Tabela8J14383940[[#This Row],[EXAME]]&lt;&gt;"","Dra. Joizeanne","")</f>
        <v/>
      </c>
      <c r="K45" s="3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6" s="11"/>
      <c r="J46" t="str">
        <f>IF(Tabela8J14383940[[#This Row],[EXAME]]&lt;&gt;"","Dra. Joizeanne","")</f>
        <v/>
      </c>
      <c r="K46" s="31"/>
    </row>
    <row r="47" spans="2:14" x14ac:dyDescent="0.25">
      <c r="C47">
        <f>SUBTOTAL(103,Tabela8J14383940[NOME])</f>
        <v>0</v>
      </c>
      <c r="K47"/>
      <c r="L47"/>
      <c r="M47"/>
      <c r="N47"/>
    </row>
  </sheetData>
  <sheetProtection sheet="1" sort="0" autoFilter="0"/>
  <conditionalFormatting sqref="L6:M46">
    <cfRule type="containsText" dxfId="126" priority="1" operator="containsText" text="Não confirmado">
      <formula>NOT(ISERROR(SEARCH("Não confirmado",L6)))</formula>
    </cfRule>
    <cfRule type="containsText" dxfId="12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100-000000000000}">
      <formula1>"Sim"</formula1>
    </dataValidation>
    <dataValidation type="list" allowBlank="1" showInputMessage="1" showErrorMessage="1" sqref="L6:L46" xr:uid="{00000000-0002-0000-0100-000002000000}">
      <formula1>"Confirmado, Não confirmado"</formula1>
    </dataValidation>
    <dataValidation type="list" allowBlank="1" showInputMessage="1" showErrorMessage="1" sqref="M6:M46" xr:uid="{00000000-0002-0000-0100-000003000000}">
      <formula1>"Sim, Não"</formula1>
    </dataValidation>
    <dataValidation type="list" allowBlank="1" showInputMessage="1" showErrorMessage="1" sqref="I6:I46" xr:uid="{4EDEB7CD-8C0B-47CE-83EE-67D77441CB81}">
      <formula1>"PAGO"</formula1>
    </dataValidation>
    <dataValidation type="list" allowBlank="1" showInputMessage="1" showErrorMessage="1" sqref="F6:F46" xr:uid="{AE5CE288-E600-4022-9BF1-EC3DDEE0885D}">
      <formula1>"UNIMED, PARTICULAR, FUSEX, AMOR SAÚDE, SUS, CORTESIA,TOPSAÚDE,PAX,"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5E394B-27F0-4C39-893D-F070639BE50D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1" customWidth="1"/>
    <col min="12" max="13" width="19.140625" style="11" customWidth="1"/>
    <col min="14" max="14" width="19.85546875" style="11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7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45237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5">
      <c r="K4"/>
      <c r="L4"/>
      <c r="M4"/>
      <c r="N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6" s="11"/>
      <c r="J6" t="str">
        <f>IF(Tabela8J143839404142[[#This Row],[EXAME]]&lt;&gt;"","Dra. Joizeanne","")</f>
        <v/>
      </c>
      <c r="K6" s="3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7" s="11"/>
      <c r="J7" t="str">
        <f>IF(Tabela8J143839404142[[#This Row],[EXAME]]&lt;&gt;"","Dra. Joizeanne","")</f>
        <v/>
      </c>
      <c r="K7" s="3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8" s="11"/>
      <c r="J8" t="str">
        <f>IF(Tabela8J143839404142[[#This Row],[EXAME]]&lt;&gt;"","Dra. Joizeanne","")</f>
        <v/>
      </c>
      <c r="K8" s="3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9" s="11"/>
      <c r="J9" t="str">
        <f>IF(Tabela8J143839404142[[#This Row],[EXAME]]&lt;&gt;"","Dra. Joizeanne","")</f>
        <v/>
      </c>
      <c r="K9" s="3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0" s="11"/>
      <c r="J10" t="str">
        <f>IF(Tabela8J143839404142[[#This Row],[EXAME]]&lt;&gt;"","Dra. Joizeanne","")</f>
        <v/>
      </c>
      <c r="K10" s="3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1" s="11"/>
      <c r="J11" t="str">
        <f>IF(Tabela8J143839404142[[#This Row],[EXAME]]&lt;&gt;"","Dra. Joizeanne","")</f>
        <v/>
      </c>
      <c r="K11" s="3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2" s="11"/>
      <c r="J12" t="str">
        <f>IF(Tabela8J143839404142[[#This Row],[EXAME]]&lt;&gt;"","Dra. Joizeanne","")</f>
        <v/>
      </c>
      <c r="K12" s="3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3" s="11"/>
      <c r="J13" t="str">
        <f>IF(Tabela8J143839404142[[#This Row],[EXAME]]&lt;&gt;"","Dra. Joizeanne","")</f>
        <v/>
      </c>
      <c r="K13" s="3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4" s="11"/>
      <c r="J14" t="str">
        <f>IF(Tabela8J143839404142[[#This Row],[EXAME]]&lt;&gt;"","Dra. Joizeanne","")</f>
        <v/>
      </c>
      <c r="K14" s="3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5" s="11"/>
      <c r="J15" t="str">
        <f>IF(Tabela8J143839404142[[#This Row],[EXAME]]&lt;&gt;"","Dra. Joizeanne","")</f>
        <v/>
      </c>
      <c r="K15" s="3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6" s="11"/>
      <c r="J16" t="str">
        <f>IF(Tabela8J143839404142[[#This Row],[EXAME]]&lt;&gt;"","Dra. Joizeanne","")</f>
        <v/>
      </c>
      <c r="K16" s="31"/>
    </row>
    <row r="17" spans="2:1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7" s="11"/>
      <c r="J17" t="str">
        <f>IF(Tabela8J143839404142[[#This Row],[EXAME]]&lt;&gt;"","Dra. Joizeanne","")</f>
        <v/>
      </c>
      <c r="K17" s="31"/>
    </row>
    <row r="18" spans="2:1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8" s="11"/>
      <c r="J18" t="str">
        <f>IF(Tabela8J143839404142[[#This Row],[EXAME]]&lt;&gt;"","Dra. Joizeanne","")</f>
        <v/>
      </c>
      <c r="K18" s="31"/>
    </row>
    <row r="19" spans="2:11" x14ac:dyDescent="0.25">
      <c r="B19" s="8">
        <v>0.46875</v>
      </c>
      <c r="C19" s="11"/>
      <c r="D19" s="11"/>
      <c r="E19" s="11"/>
      <c r="F19" s="11"/>
      <c r="G19" s="11"/>
      <c r="H19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9" s="11"/>
      <c r="J19" t="str">
        <f>IF(Tabela8J143839404142[[#This Row],[EXAME]]&lt;&gt;"","Dra. Joizeanne","")</f>
        <v/>
      </c>
      <c r="K19" s="31"/>
    </row>
    <row r="20" spans="2:11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0" s="11"/>
      <c r="J20" t="str">
        <f>IF(Tabela8J143839404142[[#This Row],[EXAME]]&lt;&gt;"","Dra. Joizeanne","")</f>
        <v/>
      </c>
      <c r="K20" s="31"/>
    </row>
    <row r="21" spans="2:11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1" s="11"/>
      <c r="J21" t="str">
        <f>IF(Tabela8J143839404142[[#This Row],[EXAME]]&lt;&gt;"","Dra. Joizeanne","")</f>
        <v/>
      </c>
      <c r="K21" s="31"/>
    </row>
    <row r="22" spans="2:11" x14ac:dyDescent="0.25">
      <c r="B22" s="7">
        <v>0.5</v>
      </c>
      <c r="C22" s="11"/>
      <c r="D22" s="11"/>
      <c r="E22" s="11"/>
      <c r="F22" s="11"/>
      <c r="G22" s="11"/>
      <c r="H22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2" s="11"/>
      <c r="J22" t="str">
        <f>IF(Tabela8J143839404142[[#This Row],[EXAME]]&lt;&gt;"","Dra. Joizeanne","")</f>
        <v/>
      </c>
      <c r="K22" s="31"/>
    </row>
    <row r="23" spans="2:11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3" s="11"/>
      <c r="J23" t="str">
        <f>IF(Tabela8J143839404142[[#This Row],[EXAME]]&lt;&gt;"","Dra. Joizeanne","")</f>
        <v/>
      </c>
      <c r="K23" s="31"/>
    </row>
    <row r="24" spans="2:11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4" s="11"/>
      <c r="J24" t="str">
        <f>IF(Tabela8J143839404142[[#This Row],[EXAME]]&lt;&gt;"","Dra. Joizeanne","")</f>
        <v/>
      </c>
      <c r="K24" s="31"/>
    </row>
    <row r="25" spans="2:11" x14ac:dyDescent="0.25">
      <c r="B25" s="8">
        <v>0.53125</v>
      </c>
      <c r="C25" s="11"/>
      <c r="D25" s="11"/>
      <c r="E25" s="11"/>
      <c r="F25" s="11"/>
      <c r="G25" s="11"/>
      <c r="H25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5" s="11"/>
      <c r="J25" t="str">
        <f>IF(Tabela8J143839404142[[#This Row],[EXAME]]&lt;&gt;"","Dra. Joizeanne","")</f>
        <v/>
      </c>
      <c r="K25" s="31"/>
    </row>
    <row r="26" spans="2:11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6" s="11"/>
      <c r="J26" t="str">
        <f>IF(Tabela8J143839404142[[#This Row],[EXAME]]&lt;&gt;"","Dra. Joizeanne","")</f>
        <v/>
      </c>
      <c r="K26" s="31"/>
    </row>
    <row r="27" spans="2:11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7" s="11"/>
      <c r="J27" t="str">
        <f>IF(Tabela8J143839404142[[#This Row],[EXAME]]&lt;&gt;"","Dra. Joizeanne","")</f>
        <v/>
      </c>
      <c r="K27" s="31"/>
    </row>
    <row r="28" spans="2:11" x14ac:dyDescent="0.25">
      <c r="B28" s="7">
        <v>0.5625</v>
      </c>
      <c r="C28" s="11"/>
      <c r="D28" s="11"/>
      <c r="E28" s="11"/>
      <c r="F28" s="11"/>
      <c r="G28" s="11"/>
      <c r="H28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8" s="11"/>
      <c r="J28" t="str">
        <f>IF(Tabela8J143839404142[[#This Row],[EXAME]]&lt;&gt;"","Dra. Joizeanne","")</f>
        <v/>
      </c>
      <c r="K28" s="31"/>
    </row>
    <row r="29" spans="2:11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9" s="11"/>
      <c r="J29" t="str">
        <f>IF(Tabela8J143839404142[[#This Row],[EXAME]]&lt;&gt;"","Dra. Joizeanne","")</f>
        <v/>
      </c>
      <c r="K29" s="31"/>
    </row>
    <row r="30" spans="2:11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0" s="11"/>
      <c r="J30" t="str">
        <f>IF(Tabela8J143839404142[[#This Row],[EXAME]]&lt;&gt;"","Dra. Joizeanne","")</f>
        <v/>
      </c>
      <c r="K30" s="31"/>
    </row>
    <row r="31" spans="2:11" x14ac:dyDescent="0.25">
      <c r="B31" s="8">
        <v>0.59375</v>
      </c>
      <c r="C31" s="11"/>
      <c r="D31" s="11"/>
      <c r="E31" s="11"/>
      <c r="F31" s="11"/>
      <c r="G31" s="11"/>
      <c r="H31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1" s="11"/>
      <c r="J31" t="str">
        <f>IF(Tabela8J143839404142[[#This Row],[EXAME]]&lt;&gt;"","Dra. Joizeanne","")</f>
        <v/>
      </c>
      <c r="K31" s="31"/>
    </row>
    <row r="32" spans="2:11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2" s="11"/>
      <c r="J32" t="str">
        <f>IF(Tabela8J143839404142[[#This Row],[EXAME]]&lt;&gt;"","Dra. Joizeanne","")</f>
        <v/>
      </c>
      <c r="K32" s="3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3" s="11"/>
      <c r="J33" t="str">
        <f>IF(Tabela8J143839404142[[#This Row],[EXAME]]&lt;&gt;"","Dra. Joizeanne","")</f>
        <v/>
      </c>
      <c r="K33" s="3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4" s="11"/>
      <c r="J34" t="str">
        <f>IF(Tabela8J143839404142[[#This Row],[EXAME]]&lt;&gt;"","Dra. Joizeanne","")</f>
        <v/>
      </c>
      <c r="K34" s="3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5" s="11"/>
      <c r="J35" t="str">
        <f>IF(Tabela8J143839404142[[#This Row],[EXAME]]&lt;&gt;"","Dra. Joizeanne","")</f>
        <v/>
      </c>
      <c r="K35" s="3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6" s="11"/>
      <c r="J36" t="str">
        <f>IF(Tabela8J143839404142[[#This Row],[EXAME]]&lt;&gt;"","Dra. Joizeanne","")</f>
        <v/>
      </c>
      <c r="K36" s="3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7" s="11"/>
      <c r="J37" t="str">
        <f>IF(Tabela8J143839404142[[#This Row],[EXAME]]&lt;&gt;"","Dra. Joizeanne","")</f>
        <v/>
      </c>
      <c r="K37" s="3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8" s="11"/>
      <c r="J38" t="str">
        <f>IF(Tabela8J143839404142[[#This Row],[EXAME]]&lt;&gt;"","Dra. Joizeanne","")</f>
        <v/>
      </c>
      <c r="K38" s="3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9" s="11"/>
      <c r="J39" t="str">
        <f>IF(Tabela8J143839404142[[#This Row],[EXAME]]&lt;&gt;"","Dra. Joizeanne","")</f>
        <v/>
      </c>
      <c r="K39" s="3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0" s="11"/>
      <c r="J40" t="str">
        <f>IF(Tabela8J143839404142[[#This Row],[EXAME]]&lt;&gt;"","Dra. Joizeanne","")</f>
        <v/>
      </c>
      <c r="K40" s="3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1" s="11"/>
      <c r="J41" t="str">
        <f>IF(Tabela8J143839404142[[#This Row],[EXAME]]&lt;&gt;"","Dra. Joizeanne","")</f>
        <v/>
      </c>
      <c r="K41" s="3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2" s="11"/>
      <c r="J42" t="str">
        <f>IF(Tabela8J143839404142[[#This Row],[EXAME]]&lt;&gt;"","Dra. Joizeanne","")</f>
        <v/>
      </c>
      <c r="K42" s="3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3" s="11"/>
      <c r="J43" t="str">
        <f>IF(Tabela8J143839404142[[#This Row],[EXAME]]&lt;&gt;"","Dra. Joizeanne","")</f>
        <v/>
      </c>
      <c r="K43" s="3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4" s="11"/>
      <c r="J44" t="str">
        <f>IF(Tabela8J143839404142[[#This Row],[EXAME]]&lt;&gt;"","Dra. Joizeanne","")</f>
        <v/>
      </c>
      <c r="K44" s="3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5" s="11"/>
      <c r="J45" t="str">
        <f>IF(Tabela8J143839404142[[#This Row],[EXAME]]&lt;&gt;"","Dra. Joizeanne","")</f>
        <v/>
      </c>
      <c r="K45" s="3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6" s="11"/>
      <c r="J46" t="str">
        <f>IF(Tabela8J143839404142[[#This Row],[EXAME]]&lt;&gt;"","Dra. Joizeanne","")</f>
        <v/>
      </c>
      <c r="K46" s="31"/>
    </row>
    <row r="47" spans="2:14" x14ac:dyDescent="0.25">
      <c r="C47">
        <f>SUBTOTAL(103,Tabela8J143839404142[NOME])</f>
        <v>0</v>
      </c>
      <c r="K47"/>
      <c r="L47"/>
      <c r="M47"/>
      <c r="N47"/>
    </row>
  </sheetData>
  <sheetProtection sheet="1" sort="0" autoFilter="0"/>
  <conditionalFormatting sqref="L6:M46">
    <cfRule type="containsText" dxfId="124" priority="1" operator="containsText" text="Não confirmado">
      <formula>NOT(ISERROR(SEARCH("Não confirmado",L6)))</formula>
    </cfRule>
    <cfRule type="containsText" dxfId="12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500-000000000000}">
      <formula1>"Sim"</formula1>
    </dataValidation>
    <dataValidation type="list" allowBlank="1" showInputMessage="1" showErrorMessage="1" sqref="L6:L46" xr:uid="{00000000-0002-0000-0500-000002000000}">
      <formula1>"Confirmado, Não confirmado"</formula1>
    </dataValidation>
    <dataValidation type="list" allowBlank="1" showInputMessage="1" showErrorMessage="1" sqref="M6:M46" xr:uid="{00000000-0002-0000-0500-000003000000}">
      <formula1>"Sim, Não"</formula1>
    </dataValidation>
    <dataValidation type="list" allowBlank="1" showInputMessage="1" showErrorMessage="1" sqref="I6:I46" xr:uid="{6FC9DEA8-C4F7-4373-B6E4-9E0600FAA598}">
      <formula1>"PAGO"</formula1>
    </dataValidation>
    <dataValidation type="list" allowBlank="1" showInputMessage="1" showErrorMessage="1" sqref="F6:F46" xr:uid="{3E1D5661-BB36-469C-A204-71F49BC44E9B}">
      <formula1>"UNIMED, PARTICULAR, FUSEX, AMOR SAÚDE, SUS, CORTESIA,TOPSAÚDE,PAX,"</formula1>
    </dataValidation>
  </dataValidations>
  <pageMargins left="0.25" right="0.25" top="0.75" bottom="0.75" header="0.3" footer="0.3"/>
  <pageSetup paperSize="9" scale="33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714C3-8E08-428C-A9C8-0151106DE1EA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8</v>
      </c>
      <c r="F2" s="19" t="str">
        <f>IF(H2=1,"DOMINGO",IF(H2=2,"SEGUNDA-FEIRA",IF(H2=3,"TERÇA-FEIRA",IF(H2=4,"QUARTA-FEIRA",IF(H2=5,"QUINTA-FEIRA",
IF(H2=6,"SEXTA-FEIRA",IF(H2=7,"SÁBADO","")))))))</f>
        <v>QUARTA-FEIRA</v>
      </c>
      <c r="G2" s="21">
        <f>DATE(Calendario!E5,Calendario!C5,E2)</f>
        <v>45238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6" s="11"/>
      <c r="J6" t="str">
        <f>IF(Tabela8J567[[#This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7" s="11"/>
      <c r="J7" t="str">
        <f>IF(Tabela8J567[[#This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8" s="11"/>
      <c r="J8" t="str">
        <f>IF(Tabela8J567[[#This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9" s="11"/>
      <c r="J9" t="str">
        <f>IF(Tabela8J567[[#This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0" s="11"/>
      <c r="J10" t="str">
        <f>IF(Tabela8J567[[#This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1" s="11"/>
      <c r="J11" t="str">
        <f>IF(Tabela8J567[[#This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2" s="11"/>
      <c r="J12" t="str">
        <f>IF(Tabela8J567[[#This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3" s="11"/>
      <c r="J13" t="str">
        <f>IF(Tabela8J567[[#This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4" s="11"/>
      <c r="J14" t="str">
        <f>IF(Tabela8J567[[#This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5" s="11"/>
      <c r="J15" t="str">
        <f>IF(Tabela8J567[[#This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6" s="11"/>
      <c r="J16" t="str">
        <f>IF(Tabela8J567[[#This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7" s="11"/>
      <c r="J17" t="str">
        <f>IF(Tabela8J567[[#This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8" s="11"/>
      <c r="J18" t="str">
        <f>IF(Tabela8J567[[#This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9" s="11"/>
      <c r="J19" t="str">
        <f>IF(Tabela8J567[[#This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0" s="11"/>
      <c r="J20" t="str">
        <f>IF(Tabela8J567[[#This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1" s="11"/>
      <c r="J21" t="str">
        <f>IF(Tabela8J567[[#This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2" s="11"/>
      <c r="J22" t="str">
        <f>IF(Tabela8J567[[#This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3" s="11"/>
      <c r="J23" t="str">
        <f>IF(Tabela8J567[[#This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4" s="11"/>
      <c r="J24" t="str">
        <f>IF(Tabela8J567[[#This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5" s="11"/>
      <c r="J25" t="str">
        <f>IF(Tabela8J567[[#This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6" s="11"/>
      <c r="J26" t="str">
        <f>IF(Tabela8J567[[#This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7" s="11"/>
      <c r="J27" t="str">
        <f>IF(Tabela8J567[[#This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8" s="11"/>
      <c r="J28" t="str">
        <f>IF(Tabela8J567[[#This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9" s="11"/>
      <c r="J29" t="str">
        <f>IF(Tabela8J567[[#This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0" s="11"/>
      <c r="J30" t="str">
        <f>IF(Tabela8J567[[#This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1" s="11"/>
      <c r="J31" t="str">
        <f>IF(Tabela8J567[[#This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2" s="11"/>
      <c r="J32" t="str">
        <f>IF(Tabela8J567[[#This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3" s="11"/>
      <c r="J33" t="str">
        <f>IF(Tabela8J567[[#This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4" s="11"/>
      <c r="J34" t="str">
        <f>IF(Tabela8J567[[#This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5" s="11"/>
      <c r="J35" t="str">
        <f>IF(Tabela8J567[[#This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6" s="11"/>
      <c r="J36" t="str">
        <f>IF(Tabela8J567[[#This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7" s="11"/>
      <c r="J37" t="str">
        <f>IF(Tabela8J567[[#This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8" s="11"/>
      <c r="J38" t="str">
        <f>IF(Tabela8J567[[#This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9" s="11"/>
      <c r="J39" t="str">
        <f>IF(Tabela8J567[[#This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0" s="11"/>
      <c r="J40" t="str">
        <f>IF(Tabela8J567[[#This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1" s="11"/>
      <c r="J41" t="str">
        <f>IF(Tabela8J567[[#This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2" s="11"/>
      <c r="J42" t="str">
        <f>IF(Tabela8J567[[#This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3" s="11"/>
      <c r="J43" t="str">
        <f>IF(Tabela8J567[[#This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4" s="11"/>
      <c r="J44" t="str">
        <f>IF(Tabela8J567[[#This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5" s="11"/>
      <c r="J45" t="str">
        <f>IF(Tabela8J567[[#This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6" s="11"/>
      <c r="J46" t="str">
        <f>IF(Tabela8J567[[#This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SUBTOTAL(103,Tabela8J567[NOME])</f>
        <v>0</v>
      </c>
      <c r="H47" s="29"/>
    </row>
  </sheetData>
  <sheetProtection sheet="1" sort="0" autoFilter="0"/>
  <conditionalFormatting sqref="L6:M46">
    <cfRule type="containsText" dxfId="122" priority="1" operator="containsText" text="Não confirmado">
      <formula>NOT(ISERROR(SEARCH("Não confirmado",L6)))</formula>
    </cfRule>
    <cfRule type="containsText" dxfId="12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800-000001000000}">
      <formula1>"Sim"</formula1>
    </dataValidation>
    <dataValidation type="list" allowBlank="1" showInputMessage="1" showErrorMessage="1" sqref="L6:L46" xr:uid="{00000000-0002-0000-0800-000002000000}">
      <formula1>"Confirmado, Não confirmado"</formula1>
    </dataValidation>
    <dataValidation type="list" allowBlank="1" showInputMessage="1" showErrorMessage="1" sqref="M6:M46" xr:uid="{00000000-0002-0000-0800-000003000000}">
      <formula1>"Sim, Não"</formula1>
    </dataValidation>
    <dataValidation type="list" allowBlank="1" showInputMessage="1" showErrorMessage="1" sqref="I6:I46" xr:uid="{97EEA61F-FE74-4EBF-A758-CDF76BD6D914}">
      <formula1>"PAGO"</formula1>
    </dataValidation>
    <dataValidation type="list" allowBlank="1" showInputMessage="1" showErrorMessage="1" sqref="F6:F46" xr:uid="{45B58492-3BAB-4639-ACF9-59EEC4479EE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scale="31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EA2F86-681C-48B6-AD80-5B7EA7C80CC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4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9" sqref="C9:C24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9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45239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6" s="11"/>
      <c r="J6" t="str">
        <f>IF(Tabela8J5678910111213141516[[#This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7" s="11"/>
      <c r="J7" t="str">
        <f>IF(Tabela8J5678910111213141516[[#This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8" s="11"/>
      <c r="J8" t="str">
        <f>IF(Tabela8J5678910111213141516[[#This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9" s="11"/>
      <c r="J9" t="str">
        <f>IF(Tabela8J5678910111213141516[[#This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0" s="11"/>
      <c r="J10" t="str">
        <f>IF(Tabela8J5678910111213141516[[#This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1" s="11"/>
      <c r="J11" t="str">
        <f>IF(Tabela8J5678910111213141516[[#This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2" s="11"/>
      <c r="J12" t="str">
        <f>IF(Tabela8J5678910111213141516[[#This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3" s="11"/>
      <c r="J13" t="str">
        <f>IF(Tabela8J5678910111213141516[[#This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4" s="11"/>
      <c r="J14" t="str">
        <f>IF(Tabela8J5678910111213141516[[#This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5" s="11"/>
      <c r="J15" t="str">
        <f>IF(Tabela8J5678910111213141516[[#This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6" s="11"/>
      <c r="J16" t="str">
        <f>IF(Tabela8J5678910111213141516[[#This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7" s="11"/>
      <c r="J17" t="str">
        <f>IF(Tabela8J5678910111213141516[[#This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8" s="11"/>
      <c r="J18" t="str">
        <f>IF(Tabela8J5678910111213141516[[#This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9" s="11"/>
      <c r="J19" t="str">
        <f>IF(Tabela8J5678910111213141516[[#This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0" s="11"/>
      <c r="J20" t="str">
        <f>IF(Tabela8J5678910111213141516[[#This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1" s="11"/>
      <c r="J21" t="str">
        <f>IF(Tabela8J5678910111213141516[[#This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2" s="11"/>
      <c r="J22" t="str">
        <f>IF(Tabela8J5678910111213141516[[#This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3" s="11"/>
      <c r="J23" t="str">
        <f>IF(Tabela8J5678910111213141516[[#This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4" s="11"/>
      <c r="J24" t="str">
        <f>IF(Tabela8J5678910111213141516[[#This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5" s="11"/>
      <c r="J25" t="str">
        <f>IF(Tabela8J5678910111213141516[[#This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6" s="11"/>
      <c r="J26" t="str">
        <f>IF(Tabela8J5678910111213141516[[#This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7" s="11"/>
      <c r="J27" t="str">
        <f>IF(Tabela8J5678910111213141516[[#This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8" s="11"/>
      <c r="J28" t="str">
        <f>IF(Tabela8J5678910111213141516[[#This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9" s="11"/>
      <c r="J29" t="str">
        <f>IF(Tabela8J5678910111213141516[[#This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0" s="11"/>
      <c r="J30" t="str">
        <f>IF(Tabela8J5678910111213141516[[#This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1" s="11"/>
      <c r="J31" t="str">
        <f>IF(Tabela8J5678910111213141516[[#This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2" s="11"/>
      <c r="J32" t="str">
        <f>IF(Tabela8J5678910111213141516[[#This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3" s="11"/>
      <c r="J33" t="str">
        <f>IF(Tabela8J5678910111213141516[[#This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4" s="11"/>
      <c r="J34" t="str">
        <f>IF(Tabela8J5678910111213141516[[#This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33"/>
      <c r="D35" s="11"/>
      <c r="E35" s="11"/>
      <c r="F35" s="11"/>
      <c r="G35" s="11"/>
      <c r="H35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5" s="11"/>
      <c r="J35" t="str">
        <f>IF(Tabela8J5678910111213141516[[#This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6" s="11"/>
      <c r="J36" t="str">
        <f>IF(Tabela8J5678910111213141516[[#This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7" s="11"/>
      <c r="J37" t="str">
        <f>IF(Tabela8J5678910111213141516[[#This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8" s="11"/>
      <c r="J38" t="str">
        <f>IF(Tabela8J5678910111213141516[[#This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33"/>
      <c r="D39" s="11"/>
      <c r="E39" s="11"/>
      <c r="F39" s="11"/>
      <c r="G39" s="11"/>
      <c r="H39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9" s="11"/>
      <c r="J39" t="str">
        <f>IF(Tabela8J5678910111213141516[[#This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0" s="11"/>
      <c r="J40" t="str">
        <f>IF(Tabela8J5678910111213141516[[#This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1" s="11"/>
      <c r="J41" t="str">
        <f>IF(Tabela8J5678910111213141516[[#This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2" s="11"/>
      <c r="J42" t="str">
        <f>IF(Tabela8J5678910111213141516[[#This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3" s="11"/>
      <c r="J43" t="str">
        <f>IF(Tabela8J5678910111213141516[[#This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4" s="11"/>
      <c r="J44" t="str">
        <f>IF(Tabela8J5678910111213141516[[#This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5" s="11"/>
      <c r="J45" t="str">
        <f>IF(Tabela8J5678910111213141516[[#This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6" s="11"/>
      <c r="J46" t="str">
        <f>IF(Tabela8J5678910111213141516[[#This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SUBTOTAL(103,Tabela8J5678910111213141516[NOME])</f>
        <v>0</v>
      </c>
      <c r="H47" s="29"/>
    </row>
  </sheetData>
  <sheetProtection sheet="1" sort="0" autoFilter="0"/>
  <conditionalFormatting sqref="L6:M46">
    <cfRule type="containsText" dxfId="120" priority="1" operator="containsText" text="Não confirmado">
      <formula>NOT(ISERROR(SEARCH("Não confirmado",L6)))</formula>
    </cfRule>
    <cfRule type="containsText" dxfId="11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900-000000000000}">
      <formula1>"Confirmado, Não confirmado"</formula1>
    </dataValidation>
    <dataValidation type="list" allowBlank="1" showInputMessage="1" showErrorMessage="1" sqref="N6:N44" xr:uid="{00000000-0002-0000-0900-000001000000}">
      <formula1>"Sim"</formula1>
    </dataValidation>
    <dataValidation type="list" allowBlank="1" showInputMessage="1" showErrorMessage="1" sqref="M6:M46" xr:uid="{00000000-0002-0000-0900-000003000000}">
      <formula1>"Sim, Não"</formula1>
    </dataValidation>
    <dataValidation type="list" allowBlank="1" showInputMessage="1" showErrorMessage="1" sqref="I6:I46" xr:uid="{DC9E7E50-EA7D-4F04-96B4-EF574FDB6EBD}">
      <formula1>"PAGO"</formula1>
    </dataValidation>
    <dataValidation type="list" allowBlank="1" showInputMessage="1" showErrorMessage="1" sqref="F6:F46" xr:uid="{6F5C1D65-5684-40A7-B25D-B53F7D1E77C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0E27D2-E5C0-4130-A1E5-80FE87A138F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8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I6" sqref="I6:I4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10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45240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6" s="11"/>
      <c r="J6" t="str">
        <f>IF(Tabela8J5678910111213141516171819[[#This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7" s="11"/>
      <c r="J7" t="str">
        <f>IF(Tabela8J5678910111213141516171819[[#This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8" s="11"/>
      <c r="J8" t="str">
        <f>IF(Tabela8J5678910111213141516171819[[#This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9" s="11"/>
      <c r="J9" t="str">
        <f>IF(Tabela8J5678910111213141516171819[[#This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0" s="11"/>
      <c r="J10" t="str">
        <f>IF(Tabela8J5678910111213141516171819[[#This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1" s="11"/>
      <c r="J11" t="str">
        <f>IF(Tabela8J5678910111213141516171819[[#This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2" s="11"/>
      <c r="J12" t="str">
        <f>IF(Tabela8J5678910111213141516171819[[#This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3" s="11"/>
      <c r="J13" t="str">
        <f>IF(Tabela8J5678910111213141516171819[[#This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4" s="11"/>
      <c r="J14" t="str">
        <f>IF(Tabela8J5678910111213141516171819[[#This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5" s="11"/>
      <c r="J15" t="str">
        <f>IF(Tabela8J5678910111213141516171819[[#This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6" s="11"/>
      <c r="J16" t="str">
        <f>IF(Tabela8J5678910111213141516171819[[#This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7" s="11"/>
      <c r="J17" t="str">
        <f>IF(Tabela8J5678910111213141516171819[[#This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8" s="11"/>
      <c r="J18" t="str">
        <f>IF(Tabela8J5678910111213141516171819[[#This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9" s="11"/>
      <c r="J19" t="str">
        <f>IF(Tabela8J5678910111213141516171819[[#This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0" s="11"/>
      <c r="J20" t="str">
        <f>IF(Tabela8J5678910111213141516171819[[#This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1" s="11"/>
      <c r="J21" t="str">
        <f>IF(Tabela8J5678910111213141516171819[[#This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2" s="11"/>
      <c r="J22" t="str">
        <f>IF(Tabela8J5678910111213141516171819[[#This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3" s="11"/>
      <c r="J23" t="str">
        <f>IF(Tabela8J5678910111213141516171819[[#This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4" s="11"/>
      <c r="J24" t="str">
        <f>IF(Tabela8J5678910111213141516171819[[#This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5" s="11"/>
      <c r="J25" t="str">
        <f>IF(Tabela8J5678910111213141516171819[[#This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6" s="11"/>
      <c r="J26" t="str">
        <f>IF(Tabela8J5678910111213141516171819[[#This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7" s="11"/>
      <c r="J27" t="str">
        <f>IF(Tabela8J5678910111213141516171819[[#This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8" s="11"/>
      <c r="J28" t="str">
        <f>IF(Tabela8J5678910111213141516171819[[#This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9" s="11"/>
      <c r="J29" t="str">
        <f>IF(Tabela8J5678910111213141516171819[[#This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0" s="11"/>
      <c r="J30" t="str">
        <f>IF(Tabela8J5678910111213141516171819[[#This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1" s="11"/>
      <c r="J31" t="str">
        <f>IF(Tabela8J5678910111213141516171819[[#This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2" s="11"/>
      <c r="J32" t="str">
        <f>IF(Tabela8J5678910111213141516171819[[#This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3" s="11"/>
      <c r="J33" t="str">
        <f>IF(Tabela8J5678910111213141516171819[[#This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4" s="11"/>
      <c r="J34" t="str">
        <f>IF(Tabela8J5678910111213141516171819[[#This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5" s="11"/>
      <c r="J35" t="str">
        <f>IF(Tabela8J5678910111213141516171819[[#This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6" s="11"/>
      <c r="J36" t="str">
        <f>IF(Tabela8J5678910111213141516171819[[#This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7" s="11"/>
      <c r="J37" t="str">
        <f>IF(Tabela8J5678910111213141516171819[[#This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8" s="11"/>
      <c r="J38" t="str">
        <f>IF(Tabela8J5678910111213141516171819[[#This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9" s="11"/>
      <c r="J39" t="str">
        <f>IF(Tabela8J5678910111213141516171819[[#This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0" s="11"/>
      <c r="J40" t="str">
        <f>IF(Tabela8J5678910111213141516171819[[#This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1" s="11"/>
      <c r="J41" t="str">
        <f>IF(Tabela8J5678910111213141516171819[[#This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2" s="11"/>
      <c r="J42" t="str">
        <f>IF(Tabela8J5678910111213141516171819[[#This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3" s="11"/>
      <c r="J43" t="str">
        <f>IF(Tabela8J5678910111213141516171819[[#This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4" s="11"/>
      <c r="J44" t="str">
        <f>IF(Tabela8J5678910111213141516171819[[#This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5" s="11"/>
      <c r="J45" t="str">
        <f>IF(Tabela8J5678910111213141516171819[[#This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6" s="11"/>
      <c r="J46" t="str">
        <f>IF(Tabela8J5678910111213141516171819[[#This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SUBTOTAL(103,Tabela8J5678910111213141516171819[NOME])</f>
        <v>0</v>
      </c>
      <c r="H47" s="29"/>
    </row>
  </sheetData>
  <sheetProtection sheet="1" sort="0" autoFilter="0"/>
  <conditionalFormatting sqref="L6:M46">
    <cfRule type="containsText" dxfId="118" priority="1" operator="containsText" text="Não confirmado">
      <formula>NOT(ISERROR(SEARCH("Não confirmado",L6)))</formula>
    </cfRule>
    <cfRule type="containsText" dxfId="11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B00-000001000000}">
      <formula1>"Sim"</formula1>
    </dataValidation>
    <dataValidation type="list" allowBlank="1" showInputMessage="1" showErrorMessage="1" sqref="L6:L46" xr:uid="{00000000-0002-0000-0B00-000002000000}">
      <formula1>"Confirmado, Não confirmado"</formula1>
    </dataValidation>
    <dataValidation type="list" allowBlank="1" showInputMessage="1" showErrorMessage="1" sqref="M6:M46" xr:uid="{00000000-0002-0000-0B00-000003000000}">
      <formula1>"Sim, Não"</formula1>
    </dataValidation>
    <dataValidation type="list" allowBlank="1" showInputMessage="1" showErrorMessage="1" sqref="I6:I46" xr:uid="{425AC728-A68A-430D-BDB3-13D08EA8939E}">
      <formula1>"PAGO"</formula1>
    </dataValidation>
    <dataValidation type="list" allowBlank="1" showInputMessage="1" showErrorMessage="1" sqref="F6:F46" xr:uid="{E9AD7566-F683-4467-8EEF-3CDD667CF4A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A5EACA-7DED-408C-A23B-CB969F5F3730}">
          <x14:formula1>
            <xm:f>'Tabela de Preços'!$B$21:$B$25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46</vt:i4>
      </vt:variant>
      <vt:variant>
        <vt:lpstr>Intervalos Nomeados</vt:lpstr>
      </vt:variant>
      <vt:variant>
        <vt:i4>1</vt:i4>
      </vt:variant>
    </vt:vector>
  </HeadingPairs>
  <TitlesOfParts>
    <vt:vector size="47" baseType="lpstr">
      <vt:lpstr>Calendario</vt:lpstr>
      <vt:lpstr>1J</vt:lpstr>
      <vt:lpstr>2J</vt:lpstr>
      <vt:lpstr>3J</vt:lpstr>
      <vt:lpstr>6J</vt:lpstr>
      <vt:lpstr>7J</vt:lpstr>
      <vt:lpstr>8J</vt:lpstr>
      <vt:lpstr>9J</vt:lpstr>
      <vt:lpstr>10J</vt:lpstr>
      <vt:lpstr>13J</vt:lpstr>
      <vt:lpstr>14J</vt:lpstr>
      <vt:lpstr>15J</vt:lpstr>
      <vt:lpstr>16J</vt:lpstr>
      <vt:lpstr>17J</vt:lpstr>
      <vt:lpstr>20J</vt:lpstr>
      <vt:lpstr>21J</vt:lpstr>
      <vt:lpstr>22J</vt:lpstr>
      <vt:lpstr>23J</vt:lpstr>
      <vt:lpstr>24J</vt:lpstr>
      <vt:lpstr>27J</vt:lpstr>
      <vt:lpstr>28J</vt:lpstr>
      <vt:lpstr>29J</vt:lpstr>
      <vt:lpstr>30J</vt:lpstr>
      <vt:lpstr>1I</vt:lpstr>
      <vt:lpstr>2I</vt:lpstr>
      <vt:lpstr>3I</vt:lpstr>
      <vt:lpstr>6I</vt:lpstr>
      <vt:lpstr>7I</vt:lpstr>
      <vt:lpstr>8I</vt:lpstr>
      <vt:lpstr>9I</vt:lpstr>
      <vt:lpstr>10I</vt:lpstr>
      <vt:lpstr>13I</vt:lpstr>
      <vt:lpstr>14I</vt:lpstr>
      <vt:lpstr>15I</vt:lpstr>
      <vt:lpstr>16I</vt:lpstr>
      <vt:lpstr>17I</vt:lpstr>
      <vt:lpstr>20I</vt:lpstr>
      <vt:lpstr>21I</vt:lpstr>
      <vt:lpstr>22I</vt:lpstr>
      <vt:lpstr>23I</vt:lpstr>
      <vt:lpstr>24I</vt:lpstr>
      <vt:lpstr>27I</vt:lpstr>
      <vt:lpstr>28I</vt:lpstr>
      <vt:lpstr>29I</vt:lpstr>
      <vt:lpstr>30I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MAC Patologia</cp:lastModifiedBy>
  <cp:revision/>
  <cp:lastPrinted>2023-09-15T21:33:05Z</cp:lastPrinted>
  <dcterms:created xsi:type="dcterms:W3CDTF">2015-06-05T18:19:34Z</dcterms:created>
  <dcterms:modified xsi:type="dcterms:W3CDTF">2023-10-26T16:17:24Z</dcterms:modified>
  <cp:category/>
  <cp:contentStatus/>
</cp:coreProperties>
</file>