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7AEBEA48-0246-4ACC-856F-ACAE0E8271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" sheetId="1" r:id="rId1"/>
    <sheet name="2J" sheetId="72" r:id="rId2"/>
    <sheet name="3J" sheetId="35" r:id="rId3"/>
    <sheet name="4J" sheetId="69" r:id="rId4"/>
    <sheet name="5J" sheetId="73" r:id="rId5"/>
    <sheet name="6J" sheetId="71" r:id="rId6"/>
    <sheet name="9J" sheetId="46" r:id="rId7"/>
    <sheet name="10J" sheetId="49" r:id="rId8"/>
    <sheet name="11J" sheetId="37" r:id="rId9"/>
    <sheet name="12J" sheetId="45" r:id="rId10"/>
    <sheet name="13J" sheetId="47" r:id="rId11"/>
    <sheet name="16J" sheetId="50" r:id="rId12"/>
    <sheet name="17J" sheetId="40" r:id="rId13"/>
    <sheet name="18J" sheetId="48" r:id="rId14"/>
    <sheet name="19J" sheetId="66" r:id="rId15"/>
    <sheet name="20J" sheetId="36" r:id="rId16"/>
    <sheet name="23J" sheetId="41" r:id="rId17"/>
    <sheet name="24J" sheetId="81" r:id="rId18"/>
    <sheet name="25J" sheetId="39" r:id="rId19"/>
    <sheet name="26J" sheetId="42" r:id="rId20"/>
    <sheet name="27J" sheetId="38" r:id="rId21"/>
    <sheet name="30J" sheetId="85" r:id="rId22"/>
    <sheet name="31J" sheetId="87" r:id="rId23"/>
    <sheet name="2I" sheetId="77" r:id="rId24"/>
    <sheet name="3I" sheetId="80" r:id="rId25"/>
    <sheet name="4I" sheetId="76" r:id="rId26"/>
    <sheet name="5I" sheetId="79" r:id="rId27"/>
    <sheet name="6I" sheetId="78" r:id="rId28"/>
    <sheet name="9I" sheetId="52" r:id="rId29"/>
    <sheet name="10I" sheetId="55" r:id="rId30"/>
    <sheet name="11I" sheetId="51" r:id="rId31"/>
    <sheet name="12I" sheetId="54" r:id="rId32"/>
    <sheet name="13I" sheetId="53" r:id="rId33"/>
    <sheet name="16I" sheetId="57" r:id="rId34"/>
    <sheet name="17I" sheetId="60" r:id="rId35"/>
    <sheet name="18I" sheetId="56" r:id="rId36"/>
    <sheet name="19I" sheetId="59" r:id="rId37"/>
    <sheet name="20I" sheetId="58" r:id="rId38"/>
    <sheet name="23I" sheetId="62" r:id="rId39"/>
    <sheet name="24I" sheetId="65" r:id="rId40"/>
    <sheet name="25I" sheetId="61" r:id="rId41"/>
    <sheet name="26I" sheetId="64" r:id="rId42"/>
    <sheet name="27I" sheetId="63" r:id="rId43"/>
    <sheet name="30I" sheetId="86" r:id="rId44"/>
    <sheet name="31I" sheetId="88" r:id="rId45"/>
    <sheet name="Tabela de Preços" sheetId="33" state="hidden" r:id="rId46"/>
  </sheets>
  <definedNames>
    <definedName name="_xlnm._FilterDatabase" localSheetId="29" hidden="1">'10I'!$C$5:$N$5</definedName>
    <definedName name="_xlnm._FilterDatabase" localSheetId="7" hidden="1">'10J'!$C$5:$N$5</definedName>
    <definedName name="_xlnm._FilterDatabase" localSheetId="30" hidden="1">'11I'!$C$5:$N$5</definedName>
    <definedName name="_xlnm._FilterDatabase" localSheetId="8" hidden="1">'11J'!$C$5:$N$5</definedName>
    <definedName name="_xlnm._FilterDatabase" localSheetId="31" hidden="1">'12I'!$C$5:$N$5</definedName>
    <definedName name="_xlnm._FilterDatabase" localSheetId="9" hidden="1">'12J'!$C$5:$N$5</definedName>
    <definedName name="_xlnm._FilterDatabase" localSheetId="32" hidden="1">'13I'!$C$5:$N$5</definedName>
    <definedName name="_xlnm._FilterDatabase" localSheetId="10" hidden="1">'13J'!$C$5:$N$5</definedName>
    <definedName name="_xlnm._FilterDatabase" localSheetId="33" hidden="1">'16I'!$C$5:$N$5</definedName>
    <definedName name="_xlnm._FilterDatabase" localSheetId="11" hidden="1">'16J'!$C$5:$N$5</definedName>
    <definedName name="_xlnm._FilterDatabase" localSheetId="34" hidden="1">'17I'!$C$5:$N$5</definedName>
    <definedName name="_xlnm._FilterDatabase" localSheetId="12" hidden="1">'17J'!$C$5:$N$5</definedName>
    <definedName name="_xlnm._FilterDatabase" localSheetId="35" hidden="1">'18I'!$C$5:$N$5</definedName>
    <definedName name="_xlnm._FilterDatabase" localSheetId="13" hidden="1">'18J'!$C$5:$N$5</definedName>
    <definedName name="_xlnm._FilterDatabase" localSheetId="36" hidden="1">'19I'!$C$5:$N$5</definedName>
    <definedName name="_xlnm._FilterDatabase" localSheetId="14" hidden="1">'19J'!$C$5:$N$5</definedName>
    <definedName name="_xlnm._FilterDatabase" localSheetId="37" hidden="1">'20I'!$C$5:$N$5</definedName>
    <definedName name="_xlnm._FilterDatabase" localSheetId="15" hidden="1">'20J'!$C$5:$N$5</definedName>
    <definedName name="_xlnm._FilterDatabase" localSheetId="38" hidden="1">'23I'!$C$5:$N$5</definedName>
    <definedName name="_xlnm._FilterDatabase" localSheetId="16" hidden="1">'23J'!$C$5:$N$5</definedName>
    <definedName name="_xlnm._FilterDatabase" localSheetId="39" hidden="1">'24I'!$C$5:$N$5</definedName>
    <definedName name="_xlnm._FilterDatabase" localSheetId="17" hidden="1">'24J'!$C$5:$N$5</definedName>
    <definedName name="_xlnm._FilterDatabase" localSheetId="40" hidden="1">'25I'!$C$5:$N$5</definedName>
    <definedName name="_xlnm._FilterDatabase" localSheetId="18" hidden="1">'25J'!$C$5:$N$5</definedName>
    <definedName name="_xlnm._FilterDatabase" localSheetId="41" hidden="1">'26I'!$C$5:$N$5</definedName>
    <definedName name="_xlnm._FilterDatabase" localSheetId="19" hidden="1">'26J'!$C$5:$N$5</definedName>
    <definedName name="_xlnm._FilterDatabase" localSheetId="42" hidden="1">'27I'!$C$5:$N$5</definedName>
    <definedName name="_xlnm._FilterDatabase" localSheetId="20" hidden="1">'27J'!$C$5:$N$5</definedName>
    <definedName name="_xlnm._FilterDatabase" localSheetId="23" hidden="1">'2I'!$C$5:$N$5</definedName>
    <definedName name="_xlnm._FilterDatabase" localSheetId="1" hidden="1">'2J'!$C$5:$N$5</definedName>
    <definedName name="_xlnm._FilterDatabase" localSheetId="43" hidden="1">'30I'!$C$5:$N$5</definedName>
    <definedName name="_xlnm._FilterDatabase" localSheetId="21" hidden="1">'30J'!$C$5:$N$5</definedName>
    <definedName name="_xlnm._FilterDatabase" localSheetId="44" hidden="1">'31I'!$C$5:$N$5</definedName>
    <definedName name="_xlnm._FilterDatabase" localSheetId="22" hidden="1">'31J'!$C$5:$N$5</definedName>
    <definedName name="_xlnm._FilterDatabase" localSheetId="24" hidden="1">'3I'!$C$5:$N$5</definedName>
    <definedName name="_xlnm._FilterDatabase" localSheetId="2" hidden="1">'3J'!$C$5:$N$5</definedName>
    <definedName name="_xlnm._FilterDatabase" localSheetId="25" hidden="1">'4I'!$C$5:$N$5</definedName>
    <definedName name="_xlnm._FilterDatabase" localSheetId="3" hidden="1">'4J'!$C$5:$N$5</definedName>
    <definedName name="_xlnm._FilterDatabase" localSheetId="26" hidden="1">'5I'!$C$5:$N$5</definedName>
    <definedName name="_xlnm._FilterDatabase" localSheetId="4" hidden="1">'5J'!$C$5:$N$5</definedName>
    <definedName name="_xlnm._FilterDatabase" localSheetId="27" hidden="1">'6I'!$C$5:$N$5</definedName>
    <definedName name="_xlnm._FilterDatabase" localSheetId="5" hidden="1">'6J'!$C$5:$N$5</definedName>
    <definedName name="_xlnm._FilterDatabase" localSheetId="28" hidden="1">'9I'!$C$5:$N$5</definedName>
    <definedName name="_xlnm._FilterDatabase" localSheetId="6" hidden="1">'9J'!$C$5:$N$5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77" l="1"/>
  <c r="C47" i="88"/>
  <c r="J46" i="88"/>
  <c r="H46" i="88"/>
  <c r="J45" i="88"/>
  <c r="H45" i="88"/>
  <c r="J44" i="88"/>
  <c r="H44" i="88"/>
  <c r="J43" i="88"/>
  <c r="H43" i="88"/>
  <c r="J42" i="88"/>
  <c r="H42" i="88"/>
  <c r="J41" i="88"/>
  <c r="H41" i="88"/>
  <c r="J40" i="88"/>
  <c r="H40" i="88"/>
  <c r="J39" i="88"/>
  <c r="H39" i="88"/>
  <c r="J38" i="88"/>
  <c r="H38" i="88"/>
  <c r="J37" i="88"/>
  <c r="H37" i="88"/>
  <c r="J36" i="88"/>
  <c r="H36" i="88"/>
  <c r="J35" i="88"/>
  <c r="H35" i="88"/>
  <c r="J34" i="88"/>
  <c r="H34" i="88"/>
  <c r="J33" i="88"/>
  <c r="H33" i="88"/>
  <c r="J32" i="88"/>
  <c r="H32" i="88"/>
  <c r="J31" i="88"/>
  <c r="H31" i="88"/>
  <c r="J30" i="88"/>
  <c r="H30" i="88"/>
  <c r="J29" i="88"/>
  <c r="H29" i="88"/>
  <c r="J28" i="88"/>
  <c r="H28" i="88"/>
  <c r="J27" i="88"/>
  <c r="H27" i="88"/>
  <c r="J26" i="88"/>
  <c r="H26" i="88"/>
  <c r="J25" i="88"/>
  <c r="H25" i="88"/>
  <c r="J24" i="88"/>
  <c r="H24" i="88"/>
  <c r="J23" i="88"/>
  <c r="H23" i="88"/>
  <c r="J22" i="88"/>
  <c r="H22" i="88"/>
  <c r="J21" i="88"/>
  <c r="H21" i="88"/>
  <c r="J20" i="88"/>
  <c r="H20" i="88"/>
  <c r="J19" i="88"/>
  <c r="H19" i="88"/>
  <c r="J18" i="88"/>
  <c r="H18" i="88"/>
  <c r="J17" i="88"/>
  <c r="H17" i="88"/>
  <c r="J16" i="88"/>
  <c r="H16" i="88"/>
  <c r="J15" i="88"/>
  <c r="H15" i="88"/>
  <c r="J14" i="88"/>
  <c r="H14" i="88"/>
  <c r="J13" i="88"/>
  <c r="H13" i="88"/>
  <c r="J12" i="88"/>
  <c r="H12" i="88"/>
  <c r="J11" i="88"/>
  <c r="H11" i="88"/>
  <c r="J10" i="88"/>
  <c r="H10" i="88"/>
  <c r="J9" i="88"/>
  <c r="H9" i="88"/>
  <c r="J8" i="88"/>
  <c r="H8" i="88"/>
  <c r="J7" i="88"/>
  <c r="H7" i="88"/>
  <c r="J6" i="88"/>
  <c r="H6" i="88"/>
  <c r="H2" i="88"/>
  <c r="F2" i="88" s="1"/>
  <c r="G2" i="88"/>
  <c r="C47" i="87"/>
  <c r="J46" i="87"/>
  <c r="H46" i="87"/>
  <c r="J45" i="87"/>
  <c r="H45" i="87"/>
  <c r="J44" i="87"/>
  <c r="H44" i="87"/>
  <c r="J43" i="87"/>
  <c r="H43" i="87"/>
  <c r="J42" i="87"/>
  <c r="H42" i="87"/>
  <c r="J41" i="87"/>
  <c r="H41" i="87"/>
  <c r="J40" i="87"/>
  <c r="H40" i="87"/>
  <c r="J39" i="87"/>
  <c r="H39" i="87"/>
  <c r="J38" i="87"/>
  <c r="H38" i="87"/>
  <c r="J37" i="87"/>
  <c r="H37" i="87"/>
  <c r="J36" i="87"/>
  <c r="H36" i="87"/>
  <c r="J35" i="87"/>
  <c r="H35" i="87"/>
  <c r="J34" i="87"/>
  <c r="H34" i="87"/>
  <c r="J33" i="87"/>
  <c r="H33" i="87"/>
  <c r="J32" i="87"/>
  <c r="H32" i="87"/>
  <c r="J31" i="87"/>
  <c r="H31" i="87"/>
  <c r="J30" i="87"/>
  <c r="H30" i="87"/>
  <c r="J29" i="87"/>
  <c r="H29" i="87"/>
  <c r="J28" i="87"/>
  <c r="H28" i="87"/>
  <c r="J27" i="87"/>
  <c r="H27" i="87"/>
  <c r="J26" i="87"/>
  <c r="H26" i="87"/>
  <c r="J25" i="87"/>
  <c r="H25" i="87"/>
  <c r="J24" i="87"/>
  <c r="H24" i="87"/>
  <c r="J23" i="87"/>
  <c r="H23" i="87"/>
  <c r="J22" i="87"/>
  <c r="H22" i="87"/>
  <c r="J21" i="87"/>
  <c r="H21" i="87"/>
  <c r="J20" i="87"/>
  <c r="H20" i="87"/>
  <c r="J19" i="87"/>
  <c r="H19" i="87"/>
  <c r="J18" i="87"/>
  <c r="H18" i="87"/>
  <c r="J17" i="87"/>
  <c r="H17" i="87"/>
  <c r="J16" i="87"/>
  <c r="H16" i="87"/>
  <c r="J15" i="87"/>
  <c r="H15" i="87"/>
  <c r="J14" i="87"/>
  <c r="H14" i="87"/>
  <c r="J13" i="87"/>
  <c r="H13" i="87"/>
  <c r="J12" i="87"/>
  <c r="H12" i="87"/>
  <c r="J11" i="87"/>
  <c r="H11" i="87"/>
  <c r="J10" i="87"/>
  <c r="H10" i="87"/>
  <c r="J9" i="87"/>
  <c r="H9" i="87"/>
  <c r="J8" i="87"/>
  <c r="H8" i="87"/>
  <c r="J7" i="87"/>
  <c r="H7" i="87"/>
  <c r="J6" i="87"/>
  <c r="H6" i="87"/>
  <c r="G2" i="87"/>
  <c r="H2" i="87" s="1"/>
  <c r="F2" i="87" s="1"/>
  <c r="H7" i="85"/>
  <c r="H8" i="85"/>
  <c r="H9" i="85"/>
  <c r="H10" i="85"/>
  <c r="H11" i="85"/>
  <c r="H12" i="85"/>
  <c r="H13" i="85"/>
  <c r="H14" i="85"/>
  <c r="H15" i="85"/>
  <c r="H16" i="85"/>
  <c r="H17" i="85"/>
  <c r="H18" i="85"/>
  <c r="H19" i="85"/>
  <c r="H20" i="85"/>
  <c r="H21" i="85"/>
  <c r="H22" i="85"/>
  <c r="H23" i="85"/>
  <c r="H24" i="85"/>
  <c r="H25" i="85"/>
  <c r="H26" i="85"/>
  <c r="H27" i="85"/>
  <c r="H28" i="85"/>
  <c r="H29" i="85"/>
  <c r="H30" i="85"/>
  <c r="H31" i="85"/>
  <c r="H32" i="85"/>
  <c r="H33" i="85"/>
  <c r="H34" i="85"/>
  <c r="H35" i="85"/>
  <c r="H36" i="85"/>
  <c r="H37" i="85"/>
  <c r="H38" i="85"/>
  <c r="H39" i="85"/>
  <c r="H40" i="85"/>
  <c r="H41" i="85"/>
  <c r="H42" i="85"/>
  <c r="H43" i="85"/>
  <c r="H44" i="85"/>
  <c r="H45" i="85"/>
  <c r="H46" i="85"/>
  <c r="H6" i="85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C47" i="86"/>
  <c r="J46" i="86"/>
  <c r="H46" i="86"/>
  <c r="J45" i="86"/>
  <c r="H45" i="86"/>
  <c r="J44" i="86"/>
  <c r="H44" i="86"/>
  <c r="J43" i="86"/>
  <c r="H43" i="86"/>
  <c r="J42" i="86"/>
  <c r="H42" i="86"/>
  <c r="J41" i="86"/>
  <c r="H41" i="86"/>
  <c r="J40" i="86"/>
  <c r="H40" i="86"/>
  <c r="J39" i="86"/>
  <c r="H39" i="86"/>
  <c r="J38" i="86"/>
  <c r="H38" i="86"/>
  <c r="J37" i="86"/>
  <c r="H37" i="86"/>
  <c r="J36" i="86"/>
  <c r="H36" i="86"/>
  <c r="J35" i="86"/>
  <c r="H35" i="86"/>
  <c r="J34" i="86"/>
  <c r="H34" i="86"/>
  <c r="J33" i="86"/>
  <c r="H33" i="86"/>
  <c r="J32" i="86"/>
  <c r="H32" i="86"/>
  <c r="J31" i="86"/>
  <c r="H31" i="86"/>
  <c r="J30" i="86"/>
  <c r="H30" i="86"/>
  <c r="J29" i="86"/>
  <c r="H29" i="86"/>
  <c r="J28" i="86"/>
  <c r="H28" i="86"/>
  <c r="J27" i="86"/>
  <c r="H27" i="86"/>
  <c r="J26" i="86"/>
  <c r="H26" i="86"/>
  <c r="J25" i="86"/>
  <c r="H25" i="86"/>
  <c r="J24" i="86"/>
  <c r="H24" i="86"/>
  <c r="J23" i="86"/>
  <c r="H23" i="86"/>
  <c r="J22" i="86"/>
  <c r="H22" i="86"/>
  <c r="J21" i="86"/>
  <c r="H21" i="86"/>
  <c r="J20" i="86"/>
  <c r="H20" i="86"/>
  <c r="J19" i="86"/>
  <c r="H19" i="86"/>
  <c r="J18" i="86"/>
  <c r="H18" i="86"/>
  <c r="J17" i="86"/>
  <c r="H17" i="86"/>
  <c r="J16" i="86"/>
  <c r="H16" i="86"/>
  <c r="J15" i="86"/>
  <c r="H15" i="86"/>
  <c r="J14" i="86"/>
  <c r="H14" i="86"/>
  <c r="J13" i="86"/>
  <c r="H13" i="86"/>
  <c r="J12" i="86"/>
  <c r="H12" i="86"/>
  <c r="J11" i="86"/>
  <c r="H11" i="86"/>
  <c r="J10" i="86"/>
  <c r="H10" i="86"/>
  <c r="J9" i="86"/>
  <c r="H9" i="86"/>
  <c r="J8" i="86"/>
  <c r="H8" i="86"/>
  <c r="J7" i="86"/>
  <c r="H7" i="86"/>
  <c r="J6" i="86"/>
  <c r="H6" i="86"/>
  <c r="G2" i="86"/>
  <c r="H2" i="86" s="1"/>
  <c r="F2" i="86" s="1"/>
  <c r="C47" i="85"/>
  <c r="J46" i="85"/>
  <c r="J45" i="85"/>
  <c r="J44" i="85"/>
  <c r="J43" i="85"/>
  <c r="J42" i="85"/>
  <c r="J41" i="85"/>
  <c r="J40" i="85"/>
  <c r="J39" i="85"/>
  <c r="J38" i="85"/>
  <c r="J37" i="85"/>
  <c r="J36" i="85"/>
  <c r="J35" i="85"/>
  <c r="J34" i="85"/>
  <c r="J33" i="85"/>
  <c r="J32" i="85"/>
  <c r="J31" i="85"/>
  <c r="J30" i="85"/>
  <c r="J29" i="85"/>
  <c r="J28" i="85"/>
  <c r="J27" i="85"/>
  <c r="J26" i="85"/>
  <c r="J25" i="85"/>
  <c r="J24" i="85"/>
  <c r="J23" i="85"/>
  <c r="J22" i="85"/>
  <c r="J21" i="85"/>
  <c r="J20" i="85"/>
  <c r="J19" i="85"/>
  <c r="J18" i="85"/>
  <c r="J17" i="85"/>
  <c r="J16" i="85"/>
  <c r="J15" i="85"/>
  <c r="J14" i="85"/>
  <c r="J13" i="85"/>
  <c r="J12" i="85"/>
  <c r="J11" i="85"/>
  <c r="J10" i="85"/>
  <c r="J9" i="85"/>
  <c r="J8" i="85"/>
  <c r="J7" i="85"/>
  <c r="J6" i="85"/>
  <c r="G2" i="85"/>
  <c r="H2" i="85" s="1"/>
  <c r="F2" i="85" s="1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C15" i="1"/>
  <c r="C16" i="1"/>
  <c r="D30" i="1" l="1"/>
  <c r="E30" i="1" s="1"/>
  <c r="F30" i="1" s="1"/>
  <c r="G30" i="1" s="1"/>
  <c r="H30" i="1" s="1"/>
  <c r="C32" i="1"/>
  <c r="C31" i="1"/>
  <c r="D16" i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<sst xmlns="http://schemas.openxmlformats.org/spreadsheetml/2006/main" count="739" uniqueCount="62">
  <si>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</si>
  <si>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</si>
  <si>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</si>
  <si>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</si>
  <si>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</si>
  <si>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</si>
  <si>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</si>
  <si>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</si>
  <si>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</si>
  <si>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</si>
  <si>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</si>
  <si>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</si>
  <si>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</si>
  <si>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</si>
  <si>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</si>
  <si>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</si>
  <si>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</si>
  <si>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</si>
  <si>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</si>
  <si>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</si>
  <si>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</si>
  <si>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</si>
  <si>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</si>
  <si>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PAGAMENTO</t>
  </si>
  <si>
    <t>TELEFONE</t>
  </si>
  <si>
    <t>CONFIRMAÇÃO</t>
  </si>
  <si>
    <t>COMPARECEU?</t>
  </si>
  <si>
    <t>FILA DE ESPERA</t>
  </si>
  <si>
    <t>US DE MAMAS E AXILAS</t>
  </si>
  <si>
    <t>UNIMED</t>
  </si>
  <si>
    <t>CORE BIOPSY</t>
  </si>
  <si>
    <t>SUS</t>
  </si>
  <si>
    <t>PARTICULAR</t>
  </si>
  <si>
    <t>AMOR SAÚDE</t>
  </si>
  <si>
    <t>FUSEX</t>
  </si>
  <si>
    <t>PAX</t>
  </si>
  <si>
    <t>Dra. Ilca</t>
  </si>
  <si>
    <t>US TRANSVAGINAL</t>
  </si>
  <si>
    <t>US ABD TOTAL/SUPERIOR</t>
  </si>
  <si>
    <t>US BOLSA ESCROTAL</t>
  </si>
  <si>
    <t>US PARTES MOLES</t>
  </si>
  <si>
    <t>US TIREÓIDE</t>
  </si>
  <si>
    <t>US TRANSVAGINAL NUCAL</t>
  </si>
  <si>
    <t>US VIAS URINÁRIAS/ RENAIS</t>
  </si>
  <si>
    <t>US MORFOLÓGICO</t>
  </si>
  <si>
    <t>VALOR PARTICULAR</t>
  </si>
  <si>
    <t>VALOR CONVÊNIO</t>
  </si>
  <si>
    <t>US CERVICAL</t>
  </si>
  <si>
    <t>US PÉLVICO</t>
  </si>
  <si>
    <t>US ABD INFERIOR</t>
  </si>
  <si>
    <t>US OBSTÉTRICO</t>
  </si>
  <si>
    <t>US PRÓSTATA</t>
  </si>
  <si>
    <t>US FONTANELA</t>
  </si>
  <si>
    <t>US INGUINAL (CADA LADO)</t>
  </si>
  <si>
    <t>US TÓRAX</t>
  </si>
  <si>
    <t>PAAF DE MAMAS</t>
  </si>
  <si>
    <t>US DE MAMAS</t>
  </si>
  <si>
    <t>TOPSAÚDE</t>
  </si>
  <si>
    <t>US DE AXILAS</t>
  </si>
  <si>
    <t>CONVÊNIOS</t>
  </si>
  <si>
    <t>CORTESIA</t>
  </si>
  <si>
    <t>EXAMES DRA. JOIZEANNE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</si>
</sst>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&gt;11111111111]&quot;(&quot;00&quot;)&quot;00000&quot;-&quot;0000;&quot;(&quot;00&quot;)&quot;0000&quot;-&quot;00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11" fillId="0" borderId="0" xfId="0" applyFont="1"/>
    <xf numFmtId="0" fontId="0" fillId="0" borderId="2" xfId="0" applyBorder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0" fontId="2" fillId="0" borderId="0" xfId="0" applyFont="1"/>
    <xf numFmtId="165" fontId="0" fillId="0" borderId="0" xfId="0" applyNumberFormat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165" fontId="16" fillId="0" borderId="0" xfId="0" applyNumberFormat="1" applyFont="1" applyProtection="1">
      <protection locked="0"/>
    </xf>
    <xf numFmtId="0" fontId="18" fillId="0" borderId="0" xfId="2"/>
    <xf numFmtId="0" fontId="18" fillId="0" borderId="2" xfId="2" applyBorder="1"/>
    <xf numFmtId="0" fontId="17" fillId="0" borderId="0" xfId="0" applyFont="1" applyProtection="1">
      <protection locked="0"/>
    </xf>
    <xf numFmtId="0" fontId="18" fillId="0" borderId="0" xfId="2" applyFill="1"/>
  </cellXfs>
  <cellStyles count="3">
    <cellStyle name="Hiperlink" xfId="2" builtinId="8"/>
    <cellStyle name="Moeda" xfId="1" builtinId="4"/>
    <cellStyle name="Normal" xfId="0" builtinId="0"/>
  </cellStyles>
  <dxfs count="68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34" formatCode="_-&quot;R$&quot;\ * #,##0.00_-;\-&quot;R$&quot;\ * #,##0.00_-;_-&quot;R$&quot;\ * &quot;-&quot;??_-;_-@_-"/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165" formatCode="[&gt;11111111111]&quot;(&quot;00&quot;)&quot;00000&quot;-&quot;0000;&quot;(&quot;00&quot;)&quot;0000&quot;-&quot;00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38747-6421-4B8A-847A-E28ABD315C78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B7E6F-8F8F-42D5-926A-1D29F9B6D66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0F504-D6AD-4F39-9581-BFB4EBAE38F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AF460-B5E7-440E-B856-6DCD258BE406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85" totalsRowDxfId="684" dataCellStyle="Normal">
  <autoFilter ref="C5:N46" xr:uid="{00000000-0009-0000-0100-000028000000}"/>
  <tableColumns count="12">
    <tableColumn id="1" xr3:uid="{00000000-0010-0000-0300-000001000000}" name="NOME" totalsRowFunction="count" dataDxfId="683" dataCellStyle="Normal"/>
    <tableColumn id="2" xr3:uid="{00000000-0010-0000-0300-000002000000}" name="IDADE" dataDxfId="682" dataCellStyle="Normal"/>
    <tableColumn id="3" xr3:uid="{00000000-0010-0000-0300-000003000000}" name="EXAME" dataDxfId="681" dataCellStyle="Normal"/>
    <tableColumn id="4" xr3:uid="{00000000-0010-0000-0300-000004000000}" name="CONVÊNIO" dataDxfId="680" dataCellStyle="Normal"/>
    <tableColumn id="10" xr3:uid="{00000000-0010-0000-0300-00000A000000}" name="GUIA CONVÊNIO" dataDxfId="679" dataCellStyle="Normal"/>
    <tableColumn id="9" xr3:uid="{00000000-0010-0000-0300-000009000000}" name="VALOR" dataCellStyle="Moeda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calculatedColumnFormula>
    </tableColumn>
    <tableColumn id="11" xr3:uid="{A381DB22-2A73-4F9F-BA2B-72D7ED647854}" name="PAGAMENTO" dataDxfId="678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DxfId="677" dataCellStyle="Normal"/>
    <tableColumn id="7" xr3:uid="{00000000-0010-0000-0300-000007000000}" name="CONFIRMAÇÃO" dataDxfId="676" dataCellStyle="Normal"/>
    <tableColumn id="16" xr3:uid="{00000000-0010-0000-0300-000010000000}" name="COMPARECEU?" dataDxfId="675" dataCellStyle="Normal"/>
    <tableColumn id="8" xr3:uid="{00000000-0010-0000-0300-000008000000}" name="FILA DE ESPERA" dataDxfId="674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577" totalsRowDxfId="576">
  <autoFilter ref="C5:N46" xr:uid="{00000000-0009-0000-0100-000010000000}"/>
  <tableColumns count="12">
    <tableColumn id="1" xr3:uid="{00000000-0010-0000-0900-000001000000}" name="NOME" totalsRowFunction="count" dataDxfId="575" dataCellStyle="Normal"/>
    <tableColumn id="2" xr3:uid="{00000000-0010-0000-0900-000002000000}" name="IDADE" dataDxfId="574" dataCellStyle="Normal"/>
    <tableColumn id="3" xr3:uid="{00000000-0010-0000-0900-000003000000}" name="EXAME" dataDxfId="573" dataCellStyle="Normal"/>
    <tableColumn id="4" xr3:uid="{00000000-0010-0000-0900-000004000000}" name="CONVÊNIO" dataDxfId="572" dataCellStyle="Normal"/>
    <tableColumn id="10" xr3:uid="{00000000-0010-0000-0900-00000A000000}" name="GUIA CONVÊNIO" dataDxfId="571" dataCellStyle="Normal"/>
    <tableColumn id="9" xr3:uid="{00000000-0010-0000-0900-000009000000}" name="VALOR" totalsRowDxfId="58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calculatedColumnFormula>
    </tableColumn>
    <tableColumn id="12" xr3:uid="{CBFD7EFA-9E58-4F01-B033-9685699328C7}" name="PAGAMENTO" dataDxfId="570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569" dataCellStyle="Normal"/>
    <tableColumn id="7" xr3:uid="{00000000-0010-0000-0900-000007000000}" name="CONFIRMAÇÃO" dataDxfId="568" dataCellStyle="Normal"/>
    <tableColumn id="11" xr3:uid="{00000000-0010-0000-0900-00000B000000}" name="COMPARECEU?" dataDxfId="567" dataCellStyle="Normal"/>
    <tableColumn id="8" xr3:uid="{00000000-0010-0000-0900-000008000000}" name="FILA DE ESPERA" dataDxfId="566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565" totalsRowDxfId="564">
  <autoFilter ref="C5:N46" xr:uid="{00000000-0009-0000-0100-000013000000}"/>
  <tableColumns count="12">
    <tableColumn id="1" xr3:uid="{00000000-0010-0000-0D00-000001000000}" name="NOME" totalsRowFunction="count" dataDxfId="563" dataCellStyle="Normal"/>
    <tableColumn id="2" xr3:uid="{00000000-0010-0000-0D00-000002000000}" name="IDADE" dataDxfId="562" dataCellStyle="Normal"/>
    <tableColumn id="3" xr3:uid="{00000000-0010-0000-0D00-000003000000}" name="EXAME" dataDxfId="561" dataCellStyle="Normal"/>
    <tableColumn id="4" xr3:uid="{00000000-0010-0000-0D00-000004000000}" name="CONVÊNIO" dataDxfId="560" dataCellStyle="Normal"/>
    <tableColumn id="10" xr3:uid="{00000000-0010-0000-0D00-00000A000000}" name="GUIA CONVÊNIO" dataDxfId="559" dataCellStyle="Normal"/>
    <tableColumn id="9" xr3:uid="{00000000-0010-0000-0D00-000009000000}" name="VALOR" totalsRowDxfId="57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calculatedColumnFormula>
    </tableColumn>
    <tableColumn id="12" xr3:uid="{95EF700A-D439-427F-94C9-D5AE40CDE5CB}" name="PAGAMENTO" dataDxfId="558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557" dataCellStyle="Normal"/>
    <tableColumn id="7" xr3:uid="{00000000-0010-0000-0D00-000007000000}" name="CONFIRMAÇÃO" dataDxfId="556" dataCellStyle="Normal"/>
    <tableColumn id="11" xr3:uid="{00000000-0010-0000-0D00-00000B000000}" name="COMPARECEU?" dataDxfId="555" dataCellStyle="Normal"/>
    <tableColumn id="8" xr3:uid="{00000000-0010-0000-0D00-000008000000}" name="FILA DE ESPERA" dataDxfId="554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553" dataDxfId="552" totalsRowDxfId="551">
  <autoFilter ref="C5:N46" xr:uid="{00000000-0009-0000-0100-000009000000}"/>
  <tableColumns count="12">
    <tableColumn id="1" xr3:uid="{00000000-0010-0000-0F00-000001000000}" name="NOME" totalsRowFunction="count" dataDxfId="550" dataCellStyle="Normal"/>
    <tableColumn id="2" xr3:uid="{00000000-0010-0000-0F00-000002000000}" name="IDADE" dataDxfId="549" dataCellStyle="Normal"/>
    <tableColumn id="3" xr3:uid="{00000000-0010-0000-0F00-000003000000}" name="EXAME" dataDxfId="548" dataCellStyle="Normal"/>
    <tableColumn id="4" xr3:uid="{00000000-0010-0000-0F00-000004000000}" name="CONVÊNIO" dataDxfId="547" dataCellStyle="Normal"/>
    <tableColumn id="10" xr3:uid="{00000000-0010-0000-0F00-00000A000000}" name="GUIA CONVÊNIO" dataDxfId="546" dataCellStyle="Normal"/>
    <tableColumn id="9" xr3:uid="{00000000-0010-0000-0F00-000009000000}" name="VALOR" totalsRowDxfId="56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calculatedColumnFormula>
    </tableColumn>
    <tableColumn id="12" xr3:uid="{82FFBA37-8AED-448A-9A99-6E2F52547587}" name="PAGAMENTO" dataDxfId="545" dataCellStyle="Normal"/>
    <tableColumn id="5" xr3:uid="{00000000-0010-0000-0F00-000005000000}" name="MÉDICA" dataCellStyle="Normal"/>
    <tableColumn id="6" xr3:uid="{00000000-0010-0000-0F00-000006000000}" name="TELEFONE" dataDxfId="544" dataCellStyle="Normal"/>
    <tableColumn id="7" xr3:uid="{00000000-0010-0000-0F00-000007000000}" name="CONFIRMAÇÃO" dataDxfId="543" dataCellStyle="Normal"/>
    <tableColumn id="11" xr3:uid="{00000000-0010-0000-0F00-00000B000000}" name="COMPARECEU?" dataDxfId="542" dataCellStyle="Normal"/>
    <tableColumn id="8" xr3:uid="{00000000-0010-0000-0F00-000008000000}" name="FILA DE ESPERA" dataDxfId="541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540" totalsRowDxfId="539">
  <autoFilter ref="C5:N46" xr:uid="{00000000-0009-0000-0100-000011000000}"/>
  <tableColumns count="12">
    <tableColumn id="1" xr3:uid="{00000000-0010-0000-0C00-000001000000}" name="NOME" totalsRowFunction="count" dataDxfId="538" dataCellStyle="Normal"/>
    <tableColumn id="2" xr3:uid="{00000000-0010-0000-0C00-000002000000}" name="IDADE" dataDxfId="537" dataCellStyle="Normal"/>
    <tableColumn id="3" xr3:uid="{00000000-0010-0000-0C00-000003000000}" name="EXAME" dataDxfId="536" dataCellStyle="Normal"/>
    <tableColumn id="4" xr3:uid="{00000000-0010-0000-0C00-000004000000}" name="CONVÊNIO" dataDxfId="535" dataCellStyle="Normal"/>
    <tableColumn id="10" xr3:uid="{00000000-0010-0000-0C00-00000A000000}" name="GUIA CONVÊNIO" dataDxfId="534" dataCellStyle="Normal"/>
    <tableColumn id="9" xr3:uid="{00000000-0010-0000-0C00-000009000000}" name="VALOR" totalsRowDxfId="55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calculatedColumnFormula>
    </tableColumn>
    <tableColumn id="12" xr3:uid="{BFDAEA40-18DD-497C-895B-0FE8DFA34118}" name="PAGAMENTO" dataDxfId="533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532" dataCellStyle="Normal"/>
    <tableColumn id="7" xr3:uid="{00000000-0010-0000-0C00-000007000000}" name="CONFIRMAÇÃO" dataDxfId="531" dataCellStyle="Normal"/>
    <tableColumn id="11" xr3:uid="{00000000-0010-0000-0C00-00000B000000}" name="COMPARECEU?" dataDxfId="530" dataCellStyle="Normal"/>
    <tableColumn id="8" xr3:uid="{00000000-0010-0000-0C00-000008000000}" name="FILA DE ESPERA" dataDxfId="529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528" totalsRowDxfId="527">
  <autoFilter ref="C5:N46" xr:uid="{00000000-0009-0000-0100-000023000000}"/>
  <tableColumns count="12">
    <tableColumn id="1" xr3:uid="{00000000-0010-0000-0E00-000001000000}" name="NOME" totalsRowFunction="count" dataDxfId="526" dataCellStyle="Normal"/>
    <tableColumn id="2" xr3:uid="{00000000-0010-0000-0E00-000002000000}" name="IDADE" dataDxfId="525" dataCellStyle="Normal"/>
    <tableColumn id="3" xr3:uid="{00000000-0010-0000-0E00-000003000000}" name="EXAME" dataDxfId="524" dataCellStyle="Normal"/>
    <tableColumn id="4" xr3:uid="{00000000-0010-0000-0E00-000004000000}" name="CONVÊNIO" dataDxfId="523" dataCellStyle="Normal"/>
    <tableColumn id="10" xr3:uid="{00000000-0010-0000-0E00-00000A000000}" name="GUIA CONVÊNIO" dataDxfId="522" dataCellStyle="Normal"/>
    <tableColumn id="9" xr3:uid="{00000000-0010-0000-0E00-000009000000}" name="VALOR" totalsRowDxfId="54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calculatedColumnFormula>
    </tableColumn>
    <tableColumn id="12" xr3:uid="{D2C7E5C7-407F-451B-9DD7-8F7AE6B4FBB2}" name="PAGAMENTO" dataDxfId="521" dataCellStyle="Normal"/>
    <tableColumn id="5" xr3:uid="{00000000-0010-0000-0E00-000005000000}" name="MÉDICA" dataCellStyle="Normal"/>
    <tableColumn id="6" xr3:uid="{00000000-0010-0000-0E00-000006000000}" name="TELEFONE" dataDxfId="520" dataCellStyle="Normal"/>
    <tableColumn id="7" xr3:uid="{00000000-0010-0000-0E00-000007000000}" name="CONFIRMAÇÃO" dataDxfId="519" dataCellStyle="Normal"/>
    <tableColumn id="11" xr3:uid="{00000000-0010-0000-0E00-00000B000000}" name="COMPARECEU?" dataDxfId="518" dataCellStyle="Normal"/>
    <tableColumn id="8" xr3:uid="{00000000-0010-0000-0E00-000008000000}" name="FILA DE ESPERA" dataDxfId="517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516" totalsRowDxfId="515">
  <autoFilter ref="C5:N46" xr:uid="{00000000-0009-0000-0100-000005000000}"/>
  <tableColumns count="12">
    <tableColumn id="1" xr3:uid="{00000000-0010-0000-0B00-000001000000}" name="NOME" totalsRowFunction="count" dataDxfId="514" dataCellStyle="Normal"/>
    <tableColumn id="2" xr3:uid="{00000000-0010-0000-0B00-000002000000}" name="IDADE" dataDxfId="513" dataCellStyle="Normal"/>
    <tableColumn id="3" xr3:uid="{00000000-0010-0000-0B00-000003000000}" name="EXAME" dataDxfId="512" dataCellStyle="Normal"/>
    <tableColumn id="4" xr3:uid="{00000000-0010-0000-0B00-000004000000}" name="CONVÊNIO" dataDxfId="511" dataCellStyle="Normal"/>
    <tableColumn id="10" xr3:uid="{00000000-0010-0000-0B00-00000A000000}" name="GUIA CONVÊNIO" dataDxfId="510" dataCellStyle="Normal"/>
    <tableColumn id="9" xr3:uid="{00000000-0010-0000-0B00-000009000000}" name="VALOR" totalsRowDxfId="53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calculatedColumnFormula>
    </tableColumn>
    <tableColumn id="12" xr3:uid="{3B0A2F35-7DBF-4C8A-8AAD-A1795F019D95}" name="PAGAMENTO" dataDxfId="509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508" dataCellStyle="Normal"/>
    <tableColumn id="7" xr3:uid="{00000000-0010-0000-0B00-000007000000}" name="CONFIRMAÇÃO" dataDxfId="507" dataCellStyle="Normal"/>
    <tableColumn id="11" xr3:uid="{00000000-0010-0000-0B00-00000B000000}" name="COMPARECEU?" dataDxfId="506" dataCellStyle="Normal"/>
    <tableColumn id="8" xr3:uid="{00000000-0010-0000-0B00-000008000000}" name="FILA DE ESPERA" dataDxfId="505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504" totalsRowDxfId="503">
  <autoFilter ref="C5:N46" xr:uid="{00000000-0009-0000-0100-00000A000000}"/>
  <tableColumns count="12">
    <tableColumn id="1" xr3:uid="{00000000-0010-0000-1200-000001000000}" name="NOME" totalsRowFunction="count" dataDxfId="502" dataCellStyle="Normal"/>
    <tableColumn id="2" xr3:uid="{00000000-0010-0000-1200-000002000000}" name="IDADE" dataDxfId="501" dataCellStyle="Normal"/>
    <tableColumn id="3" xr3:uid="{00000000-0010-0000-1200-000003000000}" name="EXAME" dataDxfId="500" dataCellStyle="Normal"/>
    <tableColumn id="4" xr3:uid="{00000000-0010-0000-1200-000004000000}" name="CONVÊNIO" dataDxfId="499" dataCellStyle="Normal"/>
    <tableColumn id="10" xr3:uid="{00000000-0010-0000-1200-00000A000000}" name="GUIA CONVÊNIO" dataDxfId="498" dataCellStyle="Normal"/>
    <tableColumn id="9" xr3:uid="{00000000-0010-0000-1200-000009000000}" name="VALOR" totalsRowDxfId="52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calculatedColumnFormula>
    </tableColumn>
    <tableColumn id="12" xr3:uid="{F8A571C0-AC40-4A01-A42D-8F12EC461F2A}" name="PAGAMENTO" dataDxfId="497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496" dataCellStyle="Normal"/>
    <tableColumn id="7" xr3:uid="{00000000-0010-0000-1200-000007000000}" name="CONFIRMAÇÃO" dataDxfId="495" dataCellStyle="Normal"/>
    <tableColumn id="11" xr3:uid="{00000000-0010-0000-1200-00000B000000}" name="COMPARECEU?" dataDxfId="494" dataCellStyle="Normal"/>
    <tableColumn id="8" xr3:uid="{00000000-0010-0000-1200-000008000000}" name="FILA DE ESPERA" dataDxfId="493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492" totalsRowDxfId="491">
  <autoFilter ref="C5:N46" xr:uid="{00000000-0009-0000-0100-000001000000}"/>
  <tableColumns count="12">
    <tableColumn id="1" xr3:uid="{00000000-0010-0000-1400-000001000000}" name="NOME" totalsRowFunction="count" dataDxfId="490" dataCellStyle="Normal"/>
    <tableColumn id="2" xr3:uid="{00000000-0010-0000-1400-000002000000}" name="IDADE" dataDxfId="489" dataCellStyle="Normal"/>
    <tableColumn id="3" xr3:uid="{00000000-0010-0000-1400-000003000000}" name="EXAME" dataDxfId="488" dataCellStyle="Normal"/>
    <tableColumn id="4" xr3:uid="{00000000-0010-0000-1400-000004000000}" name="CONVÊNIO" dataDxfId="487" dataCellStyle="Normal"/>
    <tableColumn id="10" xr3:uid="{00000000-0010-0000-1400-00000A000000}" name="GUIA CONVÊNIO" dataDxfId="486" dataCellStyle="Normal"/>
    <tableColumn id="9" xr3:uid="{00000000-0010-0000-1400-000009000000}" name="VALOR" totalsRowDxfId="51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calculatedColumnFormula>
    </tableColumn>
    <tableColumn id="12" xr3:uid="{A5C6C9DA-2395-4E4D-8F23-DE5738663F60}" name="PAGAMENTO" dataDxfId="485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484" dataCellStyle="Normal"/>
    <tableColumn id="7" xr3:uid="{00000000-0010-0000-1400-000007000000}" name="CONFIRMAÇÃO" dataDxfId="483" dataCellStyle="Normal"/>
    <tableColumn id="11" xr3:uid="{00000000-0010-0000-1400-00000B000000}" name="COMPARECEU?" dataDxfId="482" dataCellStyle="Normal"/>
    <tableColumn id="8" xr3:uid="{00000000-0010-0000-1400-000008000000}" name="FILA DE ESPERA" dataDxfId="481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480" totalsRowDxfId="479">
  <autoFilter ref="C5:N46" xr:uid="{00000000-0009-0000-0100-000008000000}"/>
  <tableColumns count="12">
    <tableColumn id="1" xr3:uid="{00000000-0010-0000-1100-000001000000}" name="NOME" totalsRowFunction="count" dataDxfId="478" dataCellStyle="Normal"/>
    <tableColumn id="2" xr3:uid="{00000000-0010-0000-1100-000002000000}" name="IDADE" dataDxfId="477" dataCellStyle="Normal"/>
    <tableColumn id="3" xr3:uid="{00000000-0010-0000-1100-000003000000}" name="EXAME" dataDxfId="476" dataCellStyle="Normal"/>
    <tableColumn id="4" xr3:uid="{00000000-0010-0000-1100-000004000000}" name="CONVÊNIO" dataDxfId="475" dataCellStyle="Normal"/>
    <tableColumn id="10" xr3:uid="{00000000-0010-0000-1100-00000A000000}" name="GUIA CONVÊNIO" dataDxfId="474" dataCellStyle="Normal"/>
    <tableColumn id="9" xr3:uid="{00000000-0010-0000-1100-000009000000}" name="VALOR" totalsRowDxfId="50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calculatedColumnFormula>
    </tableColumn>
    <tableColumn id="12" xr3:uid="{58FAFF81-EDB0-449B-BD3C-412346AA53E1}" name="PAGAMENTO" dataDxfId="473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472" dataCellStyle="Normal"/>
    <tableColumn id="7" xr3:uid="{00000000-0010-0000-1100-000007000000}" name="CONFIRMAÇÃO" dataDxfId="471" dataCellStyle="Normal"/>
    <tableColumn id="11" xr3:uid="{00000000-0010-0000-1100-00000B000000}" name="COMPARECEU?" dataDxfId="470" dataCellStyle="Normal"/>
    <tableColumn id="8" xr3:uid="{00000000-0010-0000-1100-000008000000}" name="FILA DE ESPERA" dataDxfId="469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468" totalsRowDxfId="467">
  <autoFilter ref="C5:N46" xr:uid="{00000000-0009-0000-0100-00000B000000}"/>
  <tableColumns count="12">
    <tableColumn id="1" xr3:uid="{00000000-0010-0000-1300-000001000000}" name="NOME" totalsRowFunction="count" dataDxfId="466" dataCellStyle="Normal"/>
    <tableColumn id="2" xr3:uid="{00000000-0010-0000-1300-000002000000}" name="IDADE" dataDxfId="465" dataCellStyle="Normal"/>
    <tableColumn id="3" xr3:uid="{00000000-0010-0000-1300-000003000000}" name="EXAME" dataDxfId="464" dataCellStyle="Normal"/>
    <tableColumn id="4" xr3:uid="{00000000-0010-0000-1300-000004000000}" name="CONVÊNIO" dataDxfId="463" dataCellStyle="Normal"/>
    <tableColumn id="10" xr3:uid="{00000000-0010-0000-1300-00000A000000}" name="GUIA CONVÊNIO" dataDxfId="462" dataCellStyle="Normal"/>
    <tableColumn id="9" xr3:uid="{00000000-0010-0000-1300-000009000000}" name="VALOR" totalsRowDxfId="49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calculatedColumnFormula>
    </tableColumn>
    <tableColumn id="12" xr3:uid="{C34F46A6-643E-4058-8E2A-271EAB6289D3}" name="PAGAMENTO" dataDxfId="461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460" dataCellStyle="Normal"/>
    <tableColumn id="7" xr3:uid="{00000000-0010-0000-1300-000007000000}" name="CONFIRMAÇÃO" dataDxfId="459" dataCellStyle="Normal"/>
    <tableColumn id="11" xr3:uid="{00000000-0010-0000-1300-00000B000000}" name="COMPARECEU?" dataDxfId="458" dataCellStyle="Normal"/>
    <tableColumn id="8" xr3:uid="{00000000-0010-0000-1300-000008000000}" name="FILA DE ESPERA" dataDxfId="457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673" totalsRowDxfId="672">
  <autoFilter ref="C5:N46" xr:uid="{00000000-0009-0000-0100-000004000000}"/>
  <tableColumns count="12">
    <tableColumn id="1" xr3:uid="{00000000-0010-0000-0500-000001000000}" name="NOME" totalsRowFunction="count" dataDxfId="671" dataCellStyle="Normal"/>
    <tableColumn id="2" xr3:uid="{00000000-0010-0000-0500-000002000000}" name="IDADE" dataDxfId="670" dataCellStyle="Normal"/>
    <tableColumn id="3" xr3:uid="{00000000-0010-0000-0500-000003000000}" name="EXAME" dataDxfId="669" dataCellStyle="Normal"/>
    <tableColumn id="4" xr3:uid="{00000000-0010-0000-0500-000004000000}" name="CONVÊNIO" dataDxfId="668" dataCellStyle="Normal"/>
    <tableColumn id="10" xr3:uid="{00000000-0010-0000-0500-00000A000000}" name="GUIA CONVÊNIO" dataDxfId="667" dataCellStyle="Normal"/>
    <tableColumn id="9" xr3:uid="{00000000-0010-0000-0500-000009000000}" name="VALOR" totalsRowDxfId="63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calculatedColumnFormula>
    </tableColumn>
    <tableColumn id="11" xr3:uid="{99D1A106-EE09-4CB8-BA36-1C4E4F25687A}" name="PAGAMENTO" dataDxfId="666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665" dataCellStyle="Normal"/>
    <tableColumn id="7" xr3:uid="{00000000-0010-0000-0500-000007000000}" name="CONFIRMAÇÃO" dataDxfId="664" dataCellStyle="Normal"/>
    <tableColumn id="12" xr3:uid="{00000000-0010-0000-0500-00000C000000}" name="COMPARECEU?" dataDxfId="663" dataCellStyle="Normal"/>
    <tableColumn id="8" xr3:uid="{00000000-0010-0000-0500-000008000000}" name="FILA DE ESPERA" dataDxfId="662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456" totalsRowDxfId="455">
  <autoFilter ref="C5:N46" xr:uid="{00000000-0009-0000-0100-000007000000}"/>
  <tableColumns count="12">
    <tableColumn id="1" xr3:uid="{00000000-0010-0000-1000-000001000000}" name="NOME" totalsRowFunction="count" dataDxfId="454" dataCellStyle="Normal"/>
    <tableColumn id="2" xr3:uid="{00000000-0010-0000-1000-000002000000}" name="IDADE" dataDxfId="453" dataCellStyle="Normal"/>
    <tableColumn id="3" xr3:uid="{00000000-0010-0000-1000-000003000000}" name="EXAME" dataDxfId="452" dataCellStyle="Normal"/>
    <tableColumn id="4" xr3:uid="{00000000-0010-0000-1000-000004000000}" name="CONVÊNIO" dataDxfId="451" dataCellStyle="Normal"/>
    <tableColumn id="10" xr3:uid="{00000000-0010-0000-1000-00000A000000}" name="GUIA CONVÊNIO" dataDxfId="450" dataCellStyle="Normal"/>
    <tableColumn id="9" xr3:uid="{00000000-0010-0000-1000-000009000000}" name="VALOR" totalsRowDxfId="48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calculatedColumnFormula>
    </tableColumn>
    <tableColumn id="12" xr3:uid="{EE15F9C3-F222-4715-8721-F9BE4B1CB399}" name="PAGAMENTO" dataDxfId="449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448" dataCellStyle="Normal"/>
    <tableColumn id="7" xr3:uid="{00000000-0010-0000-1000-000007000000}" name="CONFIRMAÇÃO" dataDxfId="447" dataCellStyle="Normal"/>
    <tableColumn id="11" xr3:uid="{00000000-0010-0000-1000-00000B000000}" name="COMPARECEU?" dataDxfId="446" dataCellStyle="Normal"/>
    <tableColumn id="8" xr3:uid="{00000000-0010-0000-1000-000008000000}" name="FILA DE ESPERA" dataDxfId="445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5F9CC52-6A92-49FD-9F16-CD67862E0CEC}" name="Tabela8J5678910111221437" displayName="Tabela8J5678910111221437" ref="C5:N47" totalsRowCount="1" headerRowDxfId="444" totalsRowDxfId="443">
  <autoFilter ref="C5:N46" xr:uid="{00000000-0009-0000-0100-000001000000}"/>
  <tableColumns count="12">
    <tableColumn id="1" xr3:uid="{69D5AFC8-AD40-413B-B4DE-A494B0094DB8}" name="NOME" totalsRowFunction="count" dataDxfId="442" dataCellStyle="Normal"/>
    <tableColumn id="2" xr3:uid="{119D8963-C972-47AB-9B4B-2C8398087C11}" name="IDADE" dataDxfId="441" dataCellStyle="Normal"/>
    <tableColumn id="3" xr3:uid="{845783ED-B0AD-4592-BD29-59E918ADFC08}" name="EXAME" dataDxfId="440" dataCellStyle="Normal"/>
    <tableColumn id="4" xr3:uid="{D4BAA7F6-94CE-4027-A197-7A47A59836B4}" name="CONVÊNIO" dataDxfId="439" dataCellStyle="Normal"/>
    <tableColumn id="10" xr3:uid="{CB72CF39-ABD4-4723-B16D-C4013A05EC64}" name="GUIA CONVÊNIO" dataDxfId="438" dataCellStyle="Normal"/>
    <tableColumn id="9" xr3:uid="{DA93BF8F-76B4-43BB-A44A-90653AE07C6F}" name="VALOR" totalsRowDxfId="47" dataCellStyle="Moeda">
      <calculatedColumnFormula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calculatedColumnFormula>
    </tableColumn>
    <tableColumn id="12" xr3:uid="{F19F7B53-EF51-4310-AFB5-D1CF98B66702}" name="PAGAMENTO" dataDxfId="437" dataCellStyle="Normal"/>
    <tableColumn id="5" xr3:uid="{34EA4D0E-9395-4BD6-B409-036C1550D8D0}" name="MÉDICA" dataCellStyle="Normal">
      <calculatedColumnFormula>IF(Tabela8J5678910111221437[[#This Row],[EXAME]]&lt;&gt;"","Dra. Joizeanne","")</calculatedColumnFormula>
    </tableColumn>
    <tableColumn id="6" xr3:uid="{6106ACF7-5C90-43FB-AC56-3532A150ED6B}" name="TELEFONE" dataDxfId="436" dataCellStyle="Normal"/>
    <tableColumn id="7" xr3:uid="{88A2815A-E8F0-4DB1-BADC-D5B8CB5108D1}" name="CONFIRMAÇÃO" dataDxfId="435" dataCellStyle="Normal"/>
    <tableColumn id="11" xr3:uid="{0D68FF9A-619B-4BD0-9F72-2C9FF5C24948}" name="COMPARECEU?" dataDxfId="434" dataCellStyle="Normal"/>
    <tableColumn id="8" xr3:uid="{8703E91C-3E9B-4909-93AB-8A7348B04B55}" name="FILA DE ESPERA" dataDxfId="433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B7B653-0764-41F3-AA11-8A283C6E9F42}" name="Tabela8J567891011122143714" displayName="Tabela8J567891011122143714" ref="C5:N47" totalsRowCount="1" headerRowDxfId="432" totalsRowDxfId="431">
  <autoFilter ref="C5:N46" xr:uid="{00000000-0009-0000-0100-000001000000}"/>
  <tableColumns count="12">
    <tableColumn id="1" xr3:uid="{7BB8FB6E-1258-41A2-AD7F-2D39E1977144}" name="NOME" totalsRowFunction="count" dataDxfId="430" dataCellStyle="Normal"/>
    <tableColumn id="2" xr3:uid="{6DE031EB-C8F7-4AF5-899A-039EDC1E9BB4}" name="IDADE" dataDxfId="429" dataCellStyle="Normal"/>
    <tableColumn id="3" xr3:uid="{73ED219B-7001-4A8D-B957-9F29738A09C3}" name="EXAME" dataDxfId="428" dataCellStyle="Normal"/>
    <tableColumn id="4" xr3:uid="{12733CF5-8726-4585-A565-240D5509E80B}" name="CONVÊNIO" dataDxfId="427" dataCellStyle="Normal"/>
    <tableColumn id="10" xr3:uid="{64BB776C-C25F-45CA-AC0E-42DB7C846CFB}" name="GUIA CONVÊNIO" dataDxfId="426" dataCellStyle="Normal"/>
    <tableColumn id="9" xr3:uid="{7D502C57-8CA9-429F-AD4F-3734420D0B57}" name="VALOR" totalsRowDxfId="46" dataCellStyle="Moeda">
      <calculatedColumnFormula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calculatedColumnFormula>
    </tableColumn>
    <tableColumn id="12" xr3:uid="{44FB0074-E916-44FB-930C-520E17672381}" name="PAGAMENTO" dataDxfId="425" dataCellStyle="Normal"/>
    <tableColumn id="5" xr3:uid="{9E4C3B8A-D820-4FD2-B7C5-026DBCCE2E55}" name="MÉDICA" dataCellStyle="Normal">
      <calculatedColumnFormula>IF(Tabela8J567891011122143714[[#This Row],[EXAME]]&lt;&gt;"","Dra. Joizeanne","")</calculatedColumnFormula>
    </tableColumn>
    <tableColumn id="6" xr3:uid="{B263B0E2-BF32-4DB5-AEE7-67ECBB52FB6B}" name="TELEFONE" dataDxfId="424" dataCellStyle="Normal"/>
    <tableColumn id="7" xr3:uid="{20F8104D-07BD-4BAC-A977-CA50DD440191}" name="CONFIRMAÇÃO" dataDxfId="423" dataCellStyle="Normal"/>
    <tableColumn id="11" xr3:uid="{4A4AB7AD-337B-420F-9564-2A647CCFCDE5}" name="COMPARECEU?" dataDxfId="422" dataCellStyle="Normal"/>
    <tableColumn id="8" xr3:uid="{5EE5FE8C-4DBB-4C7F-8FEC-29456EBB216C}" name="FILA DE ESPERA" dataDxfId="421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420" totalsRowDxfId="419">
  <autoFilter ref="C5:N46" xr:uid="{00000000-0009-0000-0100-00002D000000}"/>
  <tableColumns count="12">
    <tableColumn id="1" xr3:uid="{00000000-0010-0000-1800-000001000000}" name="NOME" totalsRowFunction="count" dataDxfId="418" dataCellStyle="Normal"/>
    <tableColumn id="2" xr3:uid="{00000000-0010-0000-1800-000002000000}" name="IDADE" dataDxfId="417" dataCellStyle="Normal"/>
    <tableColumn id="3" xr3:uid="{00000000-0010-0000-1800-000003000000}" name="EXAME" dataDxfId="416" dataCellStyle="Normal"/>
    <tableColumn id="4" xr3:uid="{00000000-0010-0000-1800-000004000000}" name="CONVÊNIO" dataDxfId="415" dataCellStyle="Normal"/>
    <tableColumn id="10" xr3:uid="{00000000-0010-0000-1800-00000A000000}" name="GUIA CONVÊNIO" dataDxfId="414" dataCellStyle="Normal"/>
    <tableColumn id="9" xr3:uid="{00000000-0010-0000-1800-000009000000}" name="VALOR" totalsRowDxfId="21" data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413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412" dataCellStyle="Normal"/>
    <tableColumn id="7" xr3:uid="{00000000-0010-0000-1800-000007000000}" name="CONFIRMAÇÃO" dataDxfId="411" dataCellStyle="Normal"/>
    <tableColumn id="11" xr3:uid="{00000000-0010-0000-1800-00000B000000}" name="COMPARECEU?" dataDxfId="410" dataCellStyle="Normal"/>
    <tableColumn id="8" xr3:uid="{00000000-0010-0000-1800-000008000000}" name="FILA DE ESPERA" dataDxfId="409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372" totalsRowDxfId="371">
  <autoFilter ref="C5:N46" xr:uid="{00000000-0009-0000-0100-000030000000}"/>
  <tableColumns count="12">
    <tableColumn id="1" xr3:uid="{00000000-0010-0000-1A00-000001000000}" name="NOME" totalsRowFunction="count" dataDxfId="370" dataCellStyle="Normal"/>
    <tableColumn id="2" xr3:uid="{00000000-0010-0000-1A00-000002000000}" name="IDADE" dataDxfId="369" dataCellStyle="Normal"/>
    <tableColumn id="3" xr3:uid="{00000000-0010-0000-1A00-000003000000}" name="EXAME" dataDxfId="368" dataCellStyle="Normal"/>
    <tableColumn id="4" xr3:uid="{00000000-0010-0000-1A00-000004000000}" name="CONVÊNIO" dataDxfId="367" dataCellStyle="Normal"/>
    <tableColumn id="10" xr3:uid="{00000000-0010-0000-1A00-00000A000000}" name="GUIA CONVÊNIO" dataDxfId="366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365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364" dataCellStyle="Normal"/>
    <tableColumn id="7" xr3:uid="{00000000-0010-0000-1A00-000007000000}" name="CONFIRMAÇÃO" dataDxfId="363" dataCellStyle="Normal"/>
    <tableColumn id="11" xr3:uid="{00000000-0010-0000-1A00-00000B000000}" name="COMPARECEU?" dataDxfId="362" dataCellStyle="Normal"/>
    <tableColumn id="8" xr3:uid="{00000000-0010-0000-1A00-000008000000}" name="FILA DE ESPERA" dataDxfId="361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408" totalsRowDxfId="407">
  <autoFilter ref="C5:N46" xr:uid="{00000000-0009-0000-0100-00002C000000}"/>
  <tableColumns count="12">
    <tableColumn id="1" xr3:uid="{00000000-0010-0000-1700-000001000000}" name="NOME" totalsRowFunction="count" dataDxfId="406" dataCellStyle="Normal"/>
    <tableColumn id="2" xr3:uid="{00000000-0010-0000-1700-000002000000}" name="IDADE" dataDxfId="405" dataCellStyle="Normal"/>
    <tableColumn id="3" xr3:uid="{00000000-0010-0000-1700-000003000000}" name="EXAME" dataDxfId="404" dataCellStyle="Normal"/>
    <tableColumn id="4" xr3:uid="{00000000-0010-0000-1700-000004000000}" name="CONVÊNIO" dataDxfId="403" dataCellStyle="Normal"/>
    <tableColumn id="10" xr3:uid="{00000000-0010-0000-1700-00000A000000}" name="GUIA CONVÊNIO" dataDxfId="402" dataCellStyle="Normal"/>
    <tableColumn id="9" xr3:uid="{00000000-0010-0000-1700-000009000000}" name="VALOR" totalsRowDxfId="45" data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401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400" dataCellStyle="Normal"/>
    <tableColumn id="7" xr3:uid="{00000000-0010-0000-1700-000007000000}" name="CONFIRMAÇÃO" dataDxfId="399" dataCellStyle="Normal"/>
    <tableColumn id="11" xr3:uid="{00000000-0010-0000-1700-00000B000000}" name="COMPARECEU?" dataDxfId="398" dataCellStyle="Normal"/>
    <tableColumn id="8" xr3:uid="{00000000-0010-0000-1700-000008000000}" name="FILA DE ESPERA" dataDxfId="397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396" totalsRowDxfId="395">
  <autoFilter ref="C5:N46" xr:uid="{00000000-0009-0000-0100-00002F000000}"/>
  <tableColumns count="12">
    <tableColumn id="1" xr3:uid="{00000000-0010-0000-1900-000001000000}" name="NOME" totalsRowFunction="count" dataDxfId="394" dataCellStyle="Normal"/>
    <tableColumn id="2" xr3:uid="{00000000-0010-0000-1900-000002000000}" name="IDADE" dataDxfId="393" dataCellStyle="Normal"/>
    <tableColumn id="3" xr3:uid="{00000000-0010-0000-1900-000003000000}" name="EXAME" dataDxfId="392" dataCellStyle="Normal"/>
    <tableColumn id="4" xr3:uid="{00000000-0010-0000-1900-000004000000}" name="CONVÊNIO" dataDxfId="391" dataCellStyle="Normal"/>
    <tableColumn id="10" xr3:uid="{00000000-0010-0000-1900-00000A000000}" name="GUIA CONVÊNIO" dataDxfId="390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389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388" dataCellStyle="Normal"/>
    <tableColumn id="7" xr3:uid="{00000000-0010-0000-1900-000007000000}" name="CONFIRMAÇÃO" dataDxfId="387" dataCellStyle="Normal"/>
    <tableColumn id="11" xr3:uid="{00000000-0010-0000-1900-00000B000000}" name="COMPARECEU?" dataDxfId="386" dataCellStyle="Normal"/>
    <tableColumn id="8" xr3:uid="{00000000-0010-0000-1900-000008000000}" name="FILA DE ESPERA" dataDxfId="385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384" totalsRowDxfId="383">
  <autoFilter ref="C5:N46" xr:uid="{00000000-0009-0000-0100-00002E000000}"/>
  <tableColumns count="12">
    <tableColumn id="1" xr3:uid="{00000000-0010-0000-1600-000001000000}" name="NOME" totalsRowFunction="count" dataDxfId="382" dataCellStyle="Normal"/>
    <tableColumn id="2" xr3:uid="{00000000-0010-0000-1600-000002000000}" name="IDADE" dataDxfId="381" dataCellStyle="Normal"/>
    <tableColumn id="3" xr3:uid="{00000000-0010-0000-1600-000003000000}" name="EXAME" dataDxfId="380" dataCellStyle="Normal"/>
    <tableColumn id="4" xr3:uid="{00000000-0010-0000-1600-000004000000}" name="CONVÊNIO" dataDxfId="379" dataCellStyle="Normal"/>
    <tableColumn id="10" xr3:uid="{00000000-0010-0000-1600-00000A000000}" name="GUIA CONVÊNIO" dataDxfId="378" dataCellStyle="Normal"/>
    <tableColumn id="9" xr3:uid="{00000000-0010-0000-1600-000009000000}" name="VALOR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377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376" dataCellStyle="Normal"/>
    <tableColumn id="7" xr3:uid="{00000000-0010-0000-1600-000007000000}" name="CONFIRMAÇÃO" dataDxfId="375" dataCellStyle="Normal"/>
    <tableColumn id="11" xr3:uid="{00000000-0010-0000-1600-00000B000000}" name="COMPARECEU?" dataDxfId="374" dataCellStyle="Normal"/>
    <tableColumn id="8" xr3:uid="{00000000-0010-0000-1600-000008000000}" name="FILA DE ESPERA" dataDxfId="373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360" totalsRowDxfId="359">
  <autoFilter ref="C5:N46" xr:uid="{00000000-0009-0000-0100-000015000000}"/>
  <tableColumns count="12">
    <tableColumn id="1" xr3:uid="{00000000-0010-0000-1D00-000001000000}" name="NOME" totalsRowFunction="count" dataDxfId="358" dataCellStyle="Normal"/>
    <tableColumn id="2" xr3:uid="{00000000-0010-0000-1D00-000002000000}" name="IDADE" dataDxfId="357" dataCellStyle="Normal"/>
    <tableColumn id="3" xr3:uid="{00000000-0010-0000-1D00-000003000000}" name="EXAME" dataDxfId="356" dataCellStyle="Normal"/>
    <tableColumn id="4" xr3:uid="{00000000-0010-0000-1D00-000004000000}" name="CONVÊNIO" dataDxfId="355" dataCellStyle="Normal"/>
    <tableColumn id="10" xr3:uid="{00000000-0010-0000-1D00-00000A000000}" name="GUIA CONVÊNIO" dataDxfId="354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353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352" dataCellStyle="Normal"/>
    <tableColumn id="7" xr3:uid="{00000000-0010-0000-1D00-000007000000}" name="CONFIRMAÇÃO" dataDxfId="351" dataCellStyle="Normal"/>
    <tableColumn id="11" xr3:uid="{00000000-0010-0000-1D00-00000B000000}" name="COMPARECEU?" dataDxfId="350" dataCellStyle="Normal"/>
    <tableColumn id="8" xr3:uid="{00000000-0010-0000-1D00-000008000000}" name="FILA DE ESPERA" dataDxfId="349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348" totalsRowDxfId="347">
  <autoFilter ref="C5:N46" xr:uid="{00000000-0009-0000-0100-000018000000}"/>
  <tableColumns count="12">
    <tableColumn id="1" xr3:uid="{00000000-0010-0000-1F00-000001000000}" name="NOME" totalsRowFunction="count" dataDxfId="346" dataCellStyle="Normal"/>
    <tableColumn id="2" xr3:uid="{00000000-0010-0000-1F00-000002000000}" name="IDADE" dataDxfId="345" dataCellStyle="Normal"/>
    <tableColumn id="3" xr3:uid="{00000000-0010-0000-1F00-000003000000}" name="EXAME" dataDxfId="344" dataCellStyle="Normal"/>
    <tableColumn id="4" xr3:uid="{00000000-0010-0000-1F00-000004000000}" name="CONVÊNIO" dataDxfId="343" dataCellStyle="Normal"/>
    <tableColumn id="10" xr3:uid="{00000000-0010-0000-1F00-00000A000000}" name="GUIA CONVÊNIO" dataDxfId="342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341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340" dataCellStyle="Normal"/>
    <tableColumn id="7" xr3:uid="{00000000-0010-0000-1F00-000007000000}" name="CONFIRMAÇÃO" dataDxfId="339" dataCellStyle="Normal"/>
    <tableColumn id="11" xr3:uid="{00000000-0010-0000-1F00-00000B000000}" name="COMPARECEU?" dataDxfId="338" dataCellStyle="Normal"/>
    <tableColumn id="8" xr3:uid="{00000000-0010-0000-1F00-000008000000}" name="FILA DE ESPERA" dataDxfId="337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661" totalsRowDxfId="660">
  <autoFilter ref="C5:N46" xr:uid="{00000000-0009-0000-0100-000025000000}"/>
  <tableColumns count="12">
    <tableColumn id="1" xr3:uid="{00000000-0010-0000-0100-000001000000}" name="NOME" totalsRowFunction="count" dataDxfId="659" dataCellStyle="Normal"/>
    <tableColumn id="2" xr3:uid="{00000000-0010-0000-0100-000002000000}" name="IDADE" dataDxfId="658" dataCellStyle="Normal"/>
    <tableColumn id="3" xr3:uid="{00000000-0010-0000-0100-000003000000}" name="EXAME" dataDxfId="657" dataCellStyle="Normal"/>
    <tableColumn id="4" xr3:uid="{00000000-0010-0000-0100-000004000000}" name="CONVÊNIO" dataDxfId="656" dataCellStyle="Normal"/>
    <tableColumn id="10" xr3:uid="{00000000-0010-0000-0100-00000A000000}" name="GUIA CONVÊNIO" dataDxfId="655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calculatedColumnFormula>
    </tableColumn>
    <tableColumn id="12" xr3:uid="{90066058-C331-4520-8B4C-517EB697E38F}" name="PAGAMENTO" dataDxfId="654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653" dataCellStyle="Normal"/>
    <tableColumn id="7" xr3:uid="{00000000-0010-0000-0100-000007000000}" name="CONFIRMAÇÃO" dataDxfId="652" dataCellStyle="Normal"/>
    <tableColumn id="16" xr3:uid="{00000000-0010-0000-0100-000010000000}" name="COMPARECEU?" dataDxfId="651" dataCellStyle="Normal"/>
    <tableColumn id="8" xr3:uid="{00000000-0010-0000-0100-000008000000}" name="FILA DE ESPERA" dataDxfId="650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336" totalsRowDxfId="335">
  <autoFilter ref="C5:N46" xr:uid="{00000000-0009-0000-0100-000014000000}"/>
  <tableColumns count="12">
    <tableColumn id="1" xr3:uid="{00000000-0010-0000-1C00-000001000000}" name="NOME" totalsRowFunction="count" dataDxfId="334" dataCellStyle="Normal"/>
    <tableColumn id="2" xr3:uid="{00000000-0010-0000-1C00-000002000000}" name="IDADE" dataDxfId="333" dataCellStyle="Normal"/>
    <tableColumn id="3" xr3:uid="{00000000-0010-0000-1C00-000003000000}" name="EXAME" dataDxfId="332" dataCellStyle="Normal"/>
    <tableColumn id="4" xr3:uid="{00000000-0010-0000-1C00-000004000000}" name="CONVÊNIO" dataDxfId="331" dataCellStyle="Normal"/>
    <tableColumn id="10" xr3:uid="{00000000-0010-0000-1C00-00000A000000}" name="GUIA CONVÊNIO" dataDxfId="330" dataCellStyle="Normal"/>
    <tableColumn id="9" xr3:uid="{00000000-0010-0000-1C00-000009000000}" name="VALOR" dataCellStyle="Moeda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329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328" dataCellStyle="Normal"/>
    <tableColumn id="7" xr3:uid="{00000000-0010-0000-1C00-000007000000}" name="CONFIRMAÇÃO" dataDxfId="327" dataCellStyle="Normal"/>
    <tableColumn id="11" xr3:uid="{00000000-0010-0000-1C00-00000B000000}" name="COMPARECEU?" dataDxfId="326" dataCellStyle="Normal"/>
    <tableColumn id="8" xr3:uid="{00000000-0010-0000-1C00-000008000000}" name="FILA DE ESPERA" dataDxfId="325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324" totalsRowDxfId="323">
  <autoFilter ref="C5:N46" xr:uid="{00000000-0009-0000-0100-000017000000}"/>
  <tableColumns count="12">
    <tableColumn id="1" xr3:uid="{00000000-0010-0000-1E00-000001000000}" name="NOME" totalsRowFunction="count" dataDxfId="322" dataCellStyle="Normal"/>
    <tableColumn id="2" xr3:uid="{00000000-0010-0000-1E00-000002000000}" name="IDADE" dataDxfId="321" dataCellStyle="Normal"/>
    <tableColumn id="3" xr3:uid="{00000000-0010-0000-1E00-000003000000}" name="EXAME" dataDxfId="320" dataCellStyle="Normal"/>
    <tableColumn id="4" xr3:uid="{00000000-0010-0000-1E00-000004000000}" name="CONVÊNIO" dataDxfId="319" dataCellStyle="Normal"/>
    <tableColumn id="10" xr3:uid="{00000000-0010-0000-1E00-00000A000000}" name="GUIA CONVÊNIO" dataDxfId="318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317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316" dataCellStyle="Normal"/>
    <tableColumn id="7" xr3:uid="{00000000-0010-0000-1E00-000007000000}" name="CONFIRMAÇÃO" dataDxfId="315" dataCellStyle="Normal"/>
    <tableColumn id="11" xr3:uid="{00000000-0010-0000-1E00-00000B000000}" name="COMPARECEU?" dataDxfId="314" dataCellStyle="Normal"/>
    <tableColumn id="8" xr3:uid="{00000000-0010-0000-1E00-000008000000}" name="FILA DE ESPERA" dataDxfId="313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312" totalsRowDxfId="311">
  <autoFilter ref="C5:N46" xr:uid="{00000000-0009-0000-0100-000016000000}"/>
  <tableColumns count="12">
    <tableColumn id="1" xr3:uid="{00000000-0010-0000-1B00-000001000000}" name="NOME" totalsRowFunction="count" dataDxfId="310" dataCellStyle="Normal"/>
    <tableColumn id="2" xr3:uid="{00000000-0010-0000-1B00-000002000000}" name="IDADE" dataDxfId="309" dataCellStyle="Normal"/>
    <tableColumn id="3" xr3:uid="{00000000-0010-0000-1B00-000003000000}" name="EXAME" dataDxfId="308" dataCellStyle="Normal"/>
    <tableColumn id="4" xr3:uid="{00000000-0010-0000-1B00-000004000000}" name="CONVÊNIO" dataDxfId="307" dataCellStyle="Normal"/>
    <tableColumn id="10" xr3:uid="{00000000-0010-0000-1B00-00000A000000}" name="GUIA CONVÊNIO" dataDxfId="306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305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304" dataCellStyle="Normal"/>
    <tableColumn id="7" xr3:uid="{00000000-0010-0000-1B00-000007000000}" name="CONFIRMAÇÃO" dataDxfId="303" dataCellStyle="Normal"/>
    <tableColumn id="11" xr3:uid="{00000000-0010-0000-1B00-00000B000000}" name="COMPARECEU?" dataDxfId="302" dataCellStyle="Normal"/>
    <tableColumn id="8" xr3:uid="{00000000-0010-0000-1B00-000008000000}" name="FILA DE ESPERA" dataDxfId="301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300" totalsRowDxfId="299">
  <tableColumns count="12">
    <tableColumn id="1" xr3:uid="{00000000-0010-0000-2200-000001000000}" name="NOME" totalsRowFunction="count" dataDxfId="298" dataCellStyle="Normal"/>
    <tableColumn id="2" xr3:uid="{00000000-0010-0000-2200-000002000000}" name="IDADE" dataDxfId="297" dataCellStyle="Normal"/>
    <tableColumn id="3" xr3:uid="{00000000-0010-0000-2200-000003000000}" name="EXAME" dataDxfId="296" dataCellStyle="Normal"/>
    <tableColumn id="4" xr3:uid="{00000000-0010-0000-2200-000004000000}" name="CONVÊNIO" dataDxfId="295" dataCellStyle="Normal"/>
    <tableColumn id="10" xr3:uid="{00000000-0010-0000-2200-00000A000000}" name="GUIA CONVÊNIO" dataDxfId="294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293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292" dataCellStyle="Normal"/>
    <tableColumn id="7" xr3:uid="{00000000-0010-0000-2200-000007000000}" name="CONFIRMAÇÃO" dataDxfId="291" dataCellStyle="Normal"/>
    <tableColumn id="11" xr3:uid="{00000000-0010-0000-2200-00000B000000}" name="COMPARECEU?" dataDxfId="290" dataCellStyle="Normal"/>
    <tableColumn id="8" xr3:uid="{00000000-0010-0000-2200-000008000000}" name="FILA DE ESPERA" dataDxfId="289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288" totalsRowDxfId="287">
  <autoFilter ref="C5:N46" xr:uid="{00000000-0009-0000-0100-00001D000000}"/>
  <tableColumns count="12">
    <tableColumn id="1" xr3:uid="{00000000-0010-0000-2400-000001000000}" name="NOME" totalsRowFunction="count" dataDxfId="286" dataCellStyle="Normal"/>
    <tableColumn id="2" xr3:uid="{00000000-0010-0000-2400-000002000000}" name="IDADE" dataDxfId="285" dataCellStyle="Normal"/>
    <tableColumn id="3" xr3:uid="{00000000-0010-0000-2400-000003000000}" name="EXAME" dataDxfId="284" dataCellStyle="Normal"/>
    <tableColumn id="4" xr3:uid="{00000000-0010-0000-2400-000004000000}" name="CONVÊNIO" dataDxfId="283" dataCellStyle="Normal"/>
    <tableColumn id="10" xr3:uid="{00000000-0010-0000-2400-00000A000000}" name="GUIA CONVÊNIO" dataDxfId="282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281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280" dataCellStyle="Normal"/>
    <tableColumn id="7" xr3:uid="{00000000-0010-0000-2400-000007000000}" name="CONFIRMAÇÃO" dataDxfId="279" dataCellStyle="Normal"/>
    <tableColumn id="11" xr3:uid="{00000000-0010-0000-2400-00000B000000}" name="COMPARECEU?" dataDxfId="278" dataCellStyle="Normal"/>
    <tableColumn id="8" xr3:uid="{00000000-0010-0000-2400-000008000000}" name="FILA DE ESPERA" dataDxfId="277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276" totalsRowDxfId="275">
  <autoFilter ref="C5:N46" xr:uid="{00000000-0009-0000-0100-000019000000}"/>
  <tableColumns count="12">
    <tableColumn id="1" xr3:uid="{00000000-0010-0000-2100-000001000000}" name="NOME" totalsRowFunction="count" dataDxfId="274" dataCellStyle="Normal"/>
    <tableColumn id="2" xr3:uid="{00000000-0010-0000-2100-000002000000}" name="IDADE" dataDxfId="273" dataCellStyle="Normal"/>
    <tableColumn id="3" xr3:uid="{00000000-0010-0000-2100-000003000000}" name="EXAME" dataDxfId="272" dataCellStyle="Normal"/>
    <tableColumn id="4" xr3:uid="{00000000-0010-0000-2100-000004000000}" name="CONVÊNIO" dataDxfId="271" dataCellStyle="Normal"/>
    <tableColumn id="10" xr3:uid="{00000000-0010-0000-2100-00000A000000}" name="GUIA CONVÊNIO" dataDxfId="270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269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268" dataCellStyle="Normal"/>
    <tableColumn id="7" xr3:uid="{00000000-0010-0000-2100-000007000000}" name="CONFIRMAÇÃO" dataDxfId="267" dataCellStyle="Normal"/>
    <tableColumn id="11" xr3:uid="{00000000-0010-0000-2100-00000B000000}" name="COMPARECEU?" dataDxfId="266" dataCellStyle="Normal"/>
    <tableColumn id="8" xr3:uid="{00000000-0010-0000-2100-000008000000}" name="FILA DE ESPERA" dataDxfId="265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264" totalsRowDxfId="263">
  <autoFilter ref="C5:N46" xr:uid="{00000000-0009-0000-0100-00001C000000}"/>
  <tableColumns count="12">
    <tableColumn id="1" xr3:uid="{00000000-0010-0000-2300-000001000000}" name="NOME" totalsRowFunction="count" dataDxfId="262" dataCellStyle="Normal"/>
    <tableColumn id="2" xr3:uid="{00000000-0010-0000-2300-000002000000}" name="IDADE" dataDxfId="261" dataCellStyle="Normal"/>
    <tableColumn id="3" xr3:uid="{00000000-0010-0000-2300-000003000000}" name="EXAME" dataDxfId="260" dataCellStyle="Normal"/>
    <tableColumn id="4" xr3:uid="{00000000-0010-0000-2300-000004000000}" name="CONVÊNIO" dataDxfId="259" dataCellStyle="Normal"/>
    <tableColumn id="10" xr3:uid="{00000000-0010-0000-2300-00000A000000}" name="GUIA CONVÊNIO" dataDxfId="258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257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256" dataCellStyle="Normal"/>
    <tableColumn id="7" xr3:uid="{00000000-0010-0000-2300-000007000000}" name="CONFIRMAÇÃO" dataDxfId="255" dataCellStyle="Normal"/>
    <tableColumn id="11" xr3:uid="{00000000-0010-0000-2300-00000B000000}" name="COMPARECEU?" dataDxfId="254" dataCellStyle="Normal"/>
    <tableColumn id="8" xr3:uid="{00000000-0010-0000-2300-000008000000}" name="FILA DE ESPERA" dataDxfId="253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252" totalsRowDxfId="251">
  <autoFilter ref="C5:N46" xr:uid="{00000000-0009-0000-0100-00001B000000}"/>
  <tableColumns count="12">
    <tableColumn id="1" xr3:uid="{00000000-0010-0000-2000-000001000000}" name="NOME" totalsRowFunction="count" dataDxfId="250" dataCellStyle="Normal"/>
    <tableColumn id="2" xr3:uid="{00000000-0010-0000-2000-000002000000}" name="IDADE" dataDxfId="249" dataCellStyle="Normal"/>
    <tableColumn id="3" xr3:uid="{00000000-0010-0000-2000-000003000000}" name="EXAME" dataDxfId="248" dataCellStyle="Normal"/>
    <tableColumn id="4" xr3:uid="{00000000-0010-0000-2000-000004000000}" name="CONVÊNIO" dataDxfId="247" dataCellStyle="Normal"/>
    <tableColumn id="10" xr3:uid="{00000000-0010-0000-2000-00000A000000}" name="GUIA CONVÊNIO" dataDxfId="246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245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244" dataCellStyle="Normal"/>
    <tableColumn id="7" xr3:uid="{00000000-0010-0000-2000-000007000000}" name="CONFIRMAÇÃO" dataDxfId="243" dataCellStyle="Normal"/>
    <tableColumn id="11" xr3:uid="{00000000-0010-0000-2000-00000B000000}" name="COMPARECEU?" dataDxfId="242" dataCellStyle="Normal"/>
    <tableColumn id="8" xr3:uid="{00000000-0010-0000-2000-000008000000}" name="FILA DE ESPERA" dataDxfId="241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240" totalsRowDxfId="239">
  <autoFilter ref="C5:N46" xr:uid="{00000000-0009-0000-0100-00001F000000}"/>
  <tableColumns count="12">
    <tableColumn id="1" xr3:uid="{00000000-0010-0000-2700-000001000000}" name="NOME" totalsRowFunction="count" dataDxfId="238" dataCellStyle="Normal"/>
    <tableColumn id="2" xr3:uid="{00000000-0010-0000-2700-000002000000}" name="IDADE" dataDxfId="237" dataCellStyle="Normal"/>
    <tableColumn id="3" xr3:uid="{00000000-0010-0000-2700-000003000000}" name="EXAME" dataDxfId="236" dataCellStyle="Normal"/>
    <tableColumn id="4" xr3:uid="{00000000-0010-0000-2700-000004000000}" name="CONVÊNIO" dataDxfId="235" dataCellStyle="Normal"/>
    <tableColumn id="10" xr3:uid="{00000000-0010-0000-2700-00000A000000}" name="GUIA CONVÊNIO" dataDxfId="234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233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232" dataCellStyle="Normal"/>
    <tableColumn id="7" xr3:uid="{00000000-0010-0000-2700-000007000000}" name="CONFIRMAÇÃO" dataDxfId="231" dataCellStyle="Normal"/>
    <tableColumn id="11" xr3:uid="{00000000-0010-0000-2700-00000B000000}" name="COMPARECEU?" dataDxfId="230" dataCellStyle="Normal"/>
    <tableColumn id="8" xr3:uid="{00000000-0010-0000-2700-000008000000}" name="FILA DE ESPERA" dataDxfId="229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228" totalsRowDxfId="227">
  <autoFilter ref="C5:N46" xr:uid="{00000000-0009-0000-0100-000022000000}"/>
  <tableColumns count="12">
    <tableColumn id="1" xr3:uid="{00000000-0010-0000-2900-000001000000}" name="NOME" totalsRowFunction="count" dataDxfId="226" dataCellStyle="Normal"/>
    <tableColumn id="2" xr3:uid="{00000000-0010-0000-2900-000002000000}" name="IDADE" dataDxfId="225" dataCellStyle="Normal"/>
    <tableColumn id="3" xr3:uid="{00000000-0010-0000-2900-000003000000}" name="EXAME" dataDxfId="224" dataCellStyle="Normal"/>
    <tableColumn id="4" xr3:uid="{00000000-0010-0000-2900-000004000000}" name="CONVÊNIO" dataDxfId="223" dataCellStyle="Normal"/>
    <tableColumn id="10" xr3:uid="{00000000-0010-0000-2900-00000A000000}" name="GUIA CONVÊNIO" dataDxfId="222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221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220" dataCellStyle="Normal"/>
    <tableColumn id="7" xr3:uid="{00000000-0010-0000-2900-000007000000}" name="CONFIRMAÇÃO" dataDxfId="219" dataCellStyle="Normal"/>
    <tableColumn id="11" xr3:uid="{00000000-0010-0000-2900-00000B000000}" name="COMPARECEU?" dataDxfId="218" dataCellStyle="Normal"/>
    <tableColumn id="8" xr3:uid="{00000000-0010-0000-2900-000008000000}" name="FILA DE ESPERA" dataDxfId="217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49" totalsRowDxfId="648">
  <autoFilter ref="C5:N46" xr:uid="{00000000-0009-0000-0100-000029000000}"/>
  <tableColumns count="12">
    <tableColumn id="1" xr3:uid="{00000000-0010-0000-0400-000001000000}" name="NOME" totalsRowFunction="count" dataDxfId="647" dataCellStyle="Normal"/>
    <tableColumn id="2" xr3:uid="{00000000-0010-0000-0400-000002000000}" name="IDADE" dataDxfId="646" dataCellStyle="Normal"/>
    <tableColumn id="3" xr3:uid="{00000000-0010-0000-0400-000003000000}" name="EXAME" dataDxfId="645" dataCellStyle="Normal"/>
    <tableColumn id="4" xr3:uid="{00000000-0010-0000-0400-000004000000}" name="CONVÊNIO" dataDxfId="644" dataCellStyle="Normal"/>
    <tableColumn id="10" xr3:uid="{00000000-0010-0000-0400-00000A000000}" name="GUIA CONVÊNIO" dataDxfId="643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calculatedColumnFormula>
    </tableColumn>
    <tableColumn id="11" xr3:uid="{7B8E933A-E430-43EB-8546-C7BF810515F6}" name="PAGAMENTO" dataDxfId="642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641" dataCellStyle="Normal"/>
    <tableColumn id="7" xr3:uid="{00000000-0010-0000-0400-000007000000}" name="CONFIRMAÇÃO" dataDxfId="640" dataCellStyle="Normal"/>
    <tableColumn id="16" xr3:uid="{00000000-0010-0000-0400-000010000000}" name="COMPARECEU?" dataDxfId="639" dataCellStyle="Normal"/>
    <tableColumn id="8" xr3:uid="{00000000-0010-0000-0400-000008000000}" name="FILA DE ESPERA" dataDxfId="638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216" totalsRowDxfId="215">
  <autoFilter ref="C5:N46" xr:uid="{00000000-0009-0000-0100-00001E000000}"/>
  <tableColumns count="12">
    <tableColumn id="1" xr3:uid="{00000000-0010-0000-2600-000001000000}" name="NOME" totalsRowFunction="count" dataDxfId="214" dataCellStyle="Normal"/>
    <tableColumn id="2" xr3:uid="{00000000-0010-0000-2600-000002000000}" name="IDADE" dataDxfId="213" dataCellStyle="Normal"/>
    <tableColumn id="3" xr3:uid="{00000000-0010-0000-2600-000003000000}" name="EXAME" dataDxfId="212" dataCellStyle="Normal"/>
    <tableColumn id="4" xr3:uid="{00000000-0010-0000-2600-000004000000}" name="CONVÊNIO" dataDxfId="211" dataCellStyle="Normal"/>
    <tableColumn id="10" xr3:uid="{00000000-0010-0000-2600-00000A000000}" name="GUIA CONVÊNIO" dataDxfId="210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209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208" dataCellStyle="Normal"/>
    <tableColumn id="7" xr3:uid="{00000000-0010-0000-2600-000007000000}" name="CONFIRMAÇÃO" dataDxfId="207" dataCellStyle="Normal"/>
    <tableColumn id="11" xr3:uid="{00000000-0010-0000-2600-00000B000000}" name="COMPARECEU?" dataDxfId="206" dataCellStyle="Normal"/>
    <tableColumn id="8" xr3:uid="{00000000-0010-0000-2600-000008000000}" name="FILA DE ESPERA" dataDxfId="205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204" totalsRowDxfId="203">
  <autoFilter ref="C5:N46" xr:uid="{00000000-0009-0000-0100-000021000000}"/>
  <tableColumns count="12">
    <tableColumn id="1" xr3:uid="{00000000-0010-0000-2800-000001000000}" name="NOME" totalsRowFunction="count" dataDxfId="202" dataCellStyle="Normal"/>
    <tableColumn id="2" xr3:uid="{00000000-0010-0000-2800-000002000000}" name="IDADE" dataDxfId="201" dataCellStyle="Normal"/>
    <tableColumn id="3" xr3:uid="{00000000-0010-0000-2800-000003000000}" name="EXAME" dataDxfId="200" dataCellStyle="Normal"/>
    <tableColumn id="4" xr3:uid="{00000000-0010-0000-2800-000004000000}" name="CONVÊNIO" dataDxfId="199" dataCellStyle="Normal"/>
    <tableColumn id="10" xr3:uid="{00000000-0010-0000-2800-00000A000000}" name="GUIA CONVÊNIO" dataDxfId="198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197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196" dataCellStyle="Normal"/>
    <tableColumn id="7" xr3:uid="{00000000-0010-0000-2800-000007000000}" name="CONFIRMAÇÃO" dataDxfId="195" dataCellStyle="Normal"/>
    <tableColumn id="11" xr3:uid="{00000000-0010-0000-2800-00000B000000}" name="COMPARECEU?" dataDxfId="194" dataCellStyle="Normal"/>
    <tableColumn id="8" xr3:uid="{00000000-0010-0000-2800-000008000000}" name="FILA DE ESPERA" dataDxfId="193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192" totalsRowDxfId="191">
  <autoFilter ref="C5:N46" xr:uid="{00000000-0009-0000-0100-000020000000}"/>
  <tableColumns count="12">
    <tableColumn id="1" xr3:uid="{00000000-0010-0000-2500-000001000000}" name="NOME" totalsRowFunction="count" dataDxfId="190" dataCellStyle="Normal"/>
    <tableColumn id="2" xr3:uid="{00000000-0010-0000-2500-000002000000}" name="IDADE" dataDxfId="189" dataCellStyle="Normal"/>
    <tableColumn id="3" xr3:uid="{00000000-0010-0000-2500-000003000000}" name="EXAME" dataDxfId="188" dataCellStyle="Normal"/>
    <tableColumn id="4" xr3:uid="{00000000-0010-0000-2500-000004000000}" name="CONVÊNIO" dataDxfId="187" dataCellStyle="Normal"/>
    <tableColumn id="10" xr3:uid="{00000000-0010-0000-2500-00000A000000}" name="GUIA CONVÊNIO" dataDxfId="186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185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184" dataCellStyle="Normal"/>
    <tableColumn id="7" xr3:uid="{00000000-0010-0000-2500-000007000000}" name="CONFIRMAÇÃO" dataDxfId="183" dataCellStyle="Normal"/>
    <tableColumn id="11" xr3:uid="{00000000-0010-0000-2500-00000B000000}" name="COMPARECEU?" dataDxfId="182" dataCellStyle="Normal"/>
    <tableColumn id="8" xr3:uid="{00000000-0010-0000-2500-000008000000}" name="FILA DE ESPERA" dataDxfId="181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05897DB-B9D6-42C8-BBE2-13D6BCBC2A26}" name="Tabela8I21222324252627282930313233343539" displayName="Tabela8I21222324252627282930313233343539" ref="C5:N47" totalsRowCount="1" headerRowDxfId="180" totalsRowDxfId="179">
  <autoFilter ref="C5:N46" xr:uid="{00000000-0009-0000-0100-000022000000}"/>
  <tableColumns count="12">
    <tableColumn id="1" xr3:uid="{7F62DBE7-FE58-4987-88CA-304271F6E757}" name="NOME" totalsRowFunction="count" dataDxfId="178" dataCellStyle="Normal"/>
    <tableColumn id="2" xr3:uid="{9707D776-AC42-413A-AE95-4E6E88761853}" name="IDADE" dataDxfId="177" dataCellStyle="Normal"/>
    <tableColumn id="3" xr3:uid="{285CC326-36B1-45ED-82F0-4C701B4F0F38}" name="EXAME" dataDxfId="176" dataCellStyle="Normal"/>
    <tableColumn id="4" xr3:uid="{F6049FFA-3F33-488D-86A2-23A1D315F3FE}" name="CONVÊNIO" dataDxfId="175" dataCellStyle="Normal"/>
    <tableColumn id="10" xr3:uid="{FD6BE951-87FA-4E2A-9079-106A5D193D58}" name="GUIA CONVÊNIO" dataDxfId="174" dataCellStyle="Normal"/>
    <tableColumn id="9" xr3:uid="{14E624E4-E18A-4529-A3D9-D72A4768492D}" name="VALOR" dataCellStyle="Moeda">
      <calculatedColumnFormula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calculatedColumnFormula>
    </tableColumn>
    <tableColumn id="12" xr3:uid="{C66032AD-2A0F-446C-966C-CAAF75B97921}" name="PAGAMENTO" dataDxfId="173" dataCellStyle="Normal"/>
    <tableColumn id="5" xr3:uid="{6F904708-8EF0-4426-9683-CCAFCDEFDA2B}" name="MÉDICA" dataCellStyle="Normal">
      <calculatedColumnFormula>IF(Tabela8I21222324252627282930313233343539[[#This Row],[EXAME]]&lt;&gt;"","Dra. Ilca","")</calculatedColumnFormula>
    </tableColumn>
    <tableColumn id="6" xr3:uid="{5658EA7B-BA3E-47B4-910D-D71692603B16}" name="TELEFONE" dataDxfId="172" dataCellStyle="Normal"/>
    <tableColumn id="7" xr3:uid="{3C53B17A-6DA9-49DF-9699-239B3C551550}" name="CONFIRMAÇÃO" dataDxfId="171" dataCellStyle="Normal"/>
    <tableColumn id="11" xr3:uid="{AF5157B8-390A-4AC4-8F57-85E3DED4A309}" name="COMPARECEU?" dataDxfId="170" dataCellStyle="Normal"/>
    <tableColumn id="8" xr3:uid="{F13A2C66-D50F-4295-9617-0EA5D94F66EA}" name="FILA DE ESPERA" dataDxfId="169" dataCellStyle="Normal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1B745C4-459C-4FD9-A14B-84AED0A31418}" name="Tabela8I2122232425262728293031323334353943" displayName="Tabela8I2122232425262728293031323334353943" ref="C5:N47" totalsRowCount="1" headerRowDxfId="168" totalsRowDxfId="167">
  <autoFilter ref="C5:N46" xr:uid="{00000000-0009-0000-0100-000022000000}"/>
  <tableColumns count="12">
    <tableColumn id="1" xr3:uid="{2240F18C-2889-46BD-85FE-D7DE801DBB18}" name="NOME" totalsRowFunction="count" dataDxfId="166" dataCellStyle="Normal"/>
    <tableColumn id="2" xr3:uid="{B06C4DBD-D673-4AFE-A033-1A1D5FF5E148}" name="IDADE" dataDxfId="165" dataCellStyle="Normal"/>
    <tableColumn id="3" xr3:uid="{77EEC8DE-4CA4-4FDF-9B3F-BA13EF988A06}" name="EXAME" dataDxfId="164" dataCellStyle="Normal"/>
    <tableColumn id="4" xr3:uid="{1AB45606-9485-4F92-87CE-A20A99FCD7AE}" name="CONVÊNIO" dataDxfId="163" dataCellStyle="Normal"/>
    <tableColumn id="10" xr3:uid="{A306AE45-16AE-4D96-ADE1-9EA289193161}" name="GUIA CONVÊNIO" dataDxfId="162" dataCellStyle="Normal"/>
    <tableColumn id="9" xr3:uid="{339A9D6E-7395-4025-BC62-A19CC66CE98A}" name="VALOR" dataCellStyle="Moeda">
      <calculatedColumnFormula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calculatedColumnFormula>
    </tableColumn>
    <tableColumn id="12" xr3:uid="{D3C4303E-3A78-4308-8608-4FD0F678AFB5}" name="PAGAMENTO" dataDxfId="161" dataCellStyle="Normal"/>
    <tableColumn id="5" xr3:uid="{381E0A0A-FDBD-44C0-87BF-03BBB049368B}" name="MÉDICA" dataCellStyle="Normal">
      <calculatedColumnFormula>IF(Tabela8I2122232425262728293031323334353943[[#This Row],[EXAME]]&lt;&gt;"","Dra. Ilca","")</calculatedColumnFormula>
    </tableColumn>
    <tableColumn id="6" xr3:uid="{9AAE65E1-AA26-438D-B70A-E699CEC70C35}" name="TELEFONE" dataDxfId="160" dataCellStyle="Normal"/>
    <tableColumn id="7" xr3:uid="{0521A0BD-73D4-42A2-A445-5FA7BAC94557}" name="CONFIRMAÇÃO" dataDxfId="159" dataCellStyle="Normal"/>
    <tableColumn id="11" xr3:uid="{B5320226-0956-40B4-8C01-D8F35869C748}" name="COMPARECEU?" dataDxfId="158" dataCellStyle="Normal"/>
    <tableColumn id="8" xr3:uid="{E3BBA1EB-F380-4B83-9EF4-FAD7D9B8EE1E}" name="FILA DE ESPERA" dataDxfId="157" dataCellStyle="Normal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7" totalsRowShown="0" headerRowDxfId="156">
  <autoFilter ref="B2:E27" xr:uid="{00000000-0009-0000-0100-000003000000}"/>
  <tableColumns count="4">
    <tableColumn id="1" xr3:uid="{00000000-0010-0000-2C00-000001000000}" name="EXAME"/>
    <tableColumn id="2" xr3:uid="{00000000-0010-0000-2C00-000002000000}" name="VALOR PARTICULAR" dataDxfId="155"/>
    <tableColumn id="3" xr3:uid="{00000000-0010-0000-2C00-000003000000}" name="CONVÊNIO"/>
    <tableColumn id="4" xr3:uid="{00000000-0010-0000-2C00-000004000000}" name="VALOR CONVÊNIO" dataDxfId="154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0628B-C280-4C5F-927F-AA916490D21E}" name="Tabela2" displayName="Tabela2" ref="B32:B40" totalsRowShown="0" headerRowDxfId="153">
  <autoFilter ref="B32:B40" xr:uid="{8440628B-C280-4C5F-927F-AA916490D21E}"/>
  <tableColumns count="1">
    <tableColumn id="1" xr3:uid="{166F2404-0B3E-473F-9619-AD0F6B2E2E9E}" name="CONVÊNIOS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71588C-6EFB-40A6-94FE-BD594216D5FF}" name="Tabela12" displayName="Tabela12" ref="B42:B48" totalsRowShown="0" headerRowDxfId="152">
  <autoFilter ref="B42:B48" xr:uid="{3B71588C-6EFB-40A6-94FE-BD594216D5FF}"/>
  <tableColumns count="1">
    <tableColumn id="1" xr3:uid="{57945868-0694-4A64-A661-E07E2F70A36B}" name="EXAMES DRA. JOIZEANN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637" totalsRowDxfId="636">
  <autoFilter ref="C5:N46" xr:uid="{00000000-0009-0000-0100-000027000000}"/>
  <tableColumns count="12">
    <tableColumn id="1" xr3:uid="{00000000-0010-0000-0000-000001000000}" name="NOME" totalsRowFunction="count" dataDxfId="635" dataCellStyle="Normal"/>
    <tableColumn id="2" xr3:uid="{00000000-0010-0000-0000-000002000000}" name="IDADE" dataDxfId="634" dataCellStyle="Normal"/>
    <tableColumn id="3" xr3:uid="{00000000-0010-0000-0000-000003000000}" name="EXAME" dataDxfId="633" dataCellStyle="Normal"/>
    <tableColumn id="4" xr3:uid="{00000000-0010-0000-0000-000004000000}" name="CONVÊNIO" dataDxfId="632" dataCellStyle="Normal"/>
    <tableColumn id="10" xr3:uid="{00000000-0010-0000-0000-00000A000000}" name="GUIA CONVÊNIO" dataDxfId="631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calculatedColumnFormula>
    </tableColumn>
    <tableColumn id="11" xr3:uid="{61BA9FCB-9BF4-4729-89D4-78685DD83781}" name="PAGAMENTO" dataDxfId="630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629" dataCellStyle="Normal"/>
    <tableColumn id="7" xr3:uid="{00000000-0010-0000-0000-000007000000}" name="CONFIRMAÇÃO" dataDxfId="628" dataCellStyle="Normal"/>
    <tableColumn id="16" xr3:uid="{00000000-0010-0000-0000-000010000000}" name="COMPARECEU?" dataDxfId="627" dataCellStyle="Normal"/>
    <tableColumn id="8" xr3:uid="{00000000-0010-0000-0000-000008000000}" name="FILA DE ESPERA" dataDxfId="626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625" totalsRowDxfId="624">
  <autoFilter ref="C5:N46" xr:uid="{00000000-0009-0000-0100-00000F000000}"/>
  <tableColumns count="12">
    <tableColumn id="1" xr3:uid="{00000000-0010-0000-0800-000001000000}" name="NOME" totalsRowFunction="count" dataDxfId="623" dataCellStyle="Normal"/>
    <tableColumn id="2" xr3:uid="{00000000-0010-0000-0800-000002000000}" name="IDADE" dataDxfId="622" dataCellStyle="Normal"/>
    <tableColumn id="3" xr3:uid="{00000000-0010-0000-0800-000003000000}" name="EXAME" dataDxfId="621" dataCellStyle="Normal"/>
    <tableColumn id="4" xr3:uid="{00000000-0010-0000-0800-000004000000}" name="CONVÊNIO" dataDxfId="620" dataCellStyle="Normal"/>
    <tableColumn id="10" xr3:uid="{00000000-0010-0000-0800-00000A000000}" name="GUIA CONVÊNIO" dataDxfId="619" dataCellStyle="Normal"/>
    <tableColumn id="9" xr3:uid="{00000000-0010-0000-0800-000009000000}" name="VALOR" totalsRowDxfId="62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calculatedColumnFormula>
    </tableColumn>
    <tableColumn id="12" xr3:uid="{45782C4C-ABF4-4FF2-8964-9E7811380D1D}" name="PAGAMENTO" dataDxfId="618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617" dataCellStyle="Normal"/>
    <tableColumn id="7" xr3:uid="{00000000-0010-0000-0800-000007000000}" name="CONFIRMAÇÃO" dataDxfId="616" dataCellStyle="Normal"/>
    <tableColumn id="11" xr3:uid="{00000000-0010-0000-0800-00000B000000}" name="COMPARECEU?" dataDxfId="615" dataCellStyle="Normal"/>
    <tableColumn id="8" xr3:uid="{00000000-0010-0000-0800-000008000000}" name="FILA DE ESPERA" dataDxfId="614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613" totalsRowDxfId="612">
  <autoFilter ref="C5:N46" xr:uid="{00000000-0009-0000-0100-000012000000}"/>
  <tableColumns count="12">
    <tableColumn id="1" xr3:uid="{00000000-0010-0000-0A00-000001000000}" name="NOME" totalsRowFunction="count" dataDxfId="611" dataCellStyle="Normal"/>
    <tableColumn id="2" xr3:uid="{00000000-0010-0000-0A00-000002000000}" name="IDADE" dataDxfId="610" dataCellStyle="Normal"/>
    <tableColumn id="3" xr3:uid="{00000000-0010-0000-0A00-000003000000}" name="EXAME" dataDxfId="609" dataCellStyle="Normal"/>
    <tableColumn id="4" xr3:uid="{00000000-0010-0000-0A00-000004000000}" name="CONVÊNIO" dataDxfId="608" dataCellStyle="Normal"/>
    <tableColumn id="10" xr3:uid="{00000000-0010-0000-0A00-00000A000000}" name="GUIA CONVÊNIO" dataDxfId="607" dataCellStyle="Normal"/>
    <tableColumn id="9" xr3:uid="{00000000-0010-0000-0A00-000009000000}" name="VALOR" totalsRowDxfId="61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calculatedColumnFormula>
    </tableColumn>
    <tableColumn id="12" xr3:uid="{E4CD6562-39B0-47CE-B9B4-B09B0953622C}" name="PAGAMENTO" dataDxfId="606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605" dataCellStyle="Normal"/>
    <tableColumn id="7" xr3:uid="{00000000-0010-0000-0A00-000007000000}" name="CONFIRMAÇÃO" dataDxfId="604" dataCellStyle="Normal"/>
    <tableColumn id="11" xr3:uid="{00000000-0010-0000-0A00-00000B000000}" name="COMPARECEU?" dataDxfId="603" dataCellStyle="Normal"/>
    <tableColumn id="8" xr3:uid="{00000000-0010-0000-0A00-000008000000}" name="FILA DE ESPERA" dataDxfId="602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601" totalsRowDxfId="600">
  <autoFilter ref="C5:N46" xr:uid="{00000000-0009-0000-0100-000006000000}"/>
  <tableColumns count="12">
    <tableColumn id="1" xr3:uid="{00000000-0010-0000-0700-000001000000}" name="NOME" totalsRowFunction="count" dataDxfId="599" dataCellStyle="Normal"/>
    <tableColumn id="2" xr3:uid="{00000000-0010-0000-0700-000002000000}" name="IDADE" dataDxfId="598" dataCellStyle="Normal"/>
    <tableColumn id="3" xr3:uid="{00000000-0010-0000-0700-000003000000}" name="EXAME" dataDxfId="597" dataCellStyle="Normal"/>
    <tableColumn id="4" xr3:uid="{00000000-0010-0000-0700-000004000000}" name="CONVÊNIO" dataDxfId="596" dataCellStyle="Normal"/>
    <tableColumn id="10" xr3:uid="{00000000-0010-0000-0700-00000A000000}" name="GUIA CONVÊNIO" dataDxfId="595" dataCellStyle="Normal"/>
    <tableColumn id="9" xr3:uid="{00000000-0010-0000-0700-000009000000}" name="VALOR" totalsRowDxfId="60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calculatedColumnFormula>
    </tableColumn>
    <tableColumn id="11" xr3:uid="{0C056BB7-57E9-4ECC-950D-B5F4742A4845}" name="PAGAMENTO" dataDxfId="594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593" dataCellStyle="Normal"/>
    <tableColumn id="7" xr3:uid="{00000000-0010-0000-0700-000007000000}" name="CONFIRMAÇÃO" dataDxfId="592" dataCellStyle="Normal"/>
    <tableColumn id="12" xr3:uid="{00000000-0010-0000-0700-00000C000000}" name="COMPARECEU?" dataDxfId="591" dataCellStyle="Normal"/>
    <tableColumn id="8" xr3:uid="{00000000-0010-0000-0700-000008000000}" name="FILA DE ESPERA" dataDxfId="590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589" totalsRowDxfId="588">
  <autoFilter ref="C5:N46" xr:uid="{00000000-0009-0000-0100-00000E000000}"/>
  <tableColumns count="12">
    <tableColumn id="1" xr3:uid="{00000000-0010-0000-0600-000001000000}" name="NOME" totalsRowFunction="count" dataDxfId="587" dataCellStyle="Normal"/>
    <tableColumn id="2" xr3:uid="{00000000-0010-0000-0600-000002000000}" name="IDADE" dataDxfId="586" dataCellStyle="Normal"/>
    <tableColumn id="3" xr3:uid="{00000000-0010-0000-0600-000003000000}" name="EXAME" dataDxfId="585" dataCellStyle="Normal"/>
    <tableColumn id="4" xr3:uid="{00000000-0010-0000-0600-000004000000}" name="CONVÊNIO" dataDxfId="584" dataCellStyle="Normal"/>
    <tableColumn id="10" xr3:uid="{00000000-0010-0000-0600-00000A000000}" name="GUIA CONVÊNIO" dataDxfId="583" dataCellStyle="Normal"/>
    <tableColumn id="9" xr3:uid="{00000000-0010-0000-0600-000009000000}" name="VALOR" totalsRowDxfId="59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calculatedColumnFormula>
    </tableColumn>
    <tableColumn id="12" xr3:uid="{7607E1E3-EEA9-4BB8-B06B-178D5F2BE0EA}" name="PAGAMENTO" dataDxfId="582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581" dataCellStyle="Normal"/>
    <tableColumn id="7" xr3:uid="{00000000-0010-0000-0600-000007000000}" name="CONFIRMAÇÃO" dataDxfId="580" dataCellStyle="Normal"/>
    <tableColumn id="11" xr3:uid="{00000000-0010-0000-0600-00000B000000}" name="COMPARECEU?" dataDxfId="579" dataCellStyle="Normal"/>
    <tableColumn id="8" xr3:uid="{00000000-0010-0000-0600-000008000000}" name="FILA DE ESPERA" dataDxfId="57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Relationship Id="rId4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/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7" t="s">
        <v>0</v>
      </c>
      <c r="E2" s="6"/>
      <c r="F2" s="6"/>
      <c r="G2" s="13" t="str">
        <f>IF(C5=1,"JANEIRO",IF(C5=2,"FEVEREIRO",IF(C5=3,"MARÇO",IF(C5=4,"ABRIL",IF(C5=5,"MAIO",IF(C5=6,"JUNHO",IF(C5=7,"JULHO",IF(C5=8,"AGOSTO",IF(C5=9,"SETEMBRO",IF(C5=10,"OUTUBRO",IF(C5=11,"NOVEMBRO",IF(C5=12,"DEZEMBRO",""))))))))))))</f>
        <v>OUTUBRO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 x14ac:dyDescent="0.55000000000000004">
      <c r="B5" s="3" t="s">
        <v>1</v>
      </c>
      <c r="C5" s="2">
        <v>10</v>
      </c>
      <c r="D5" s="3" t="s">
        <v>2</v>
      </c>
      <c r="E5" s="25">
        <v>2023</v>
      </c>
      <c r="F5" s="23" t="s">
        <v>3</v>
      </c>
      <c r="G5" s="23"/>
      <c r="H5" s="23" t="str">
        <f>IF(I8=B8,B9,IF(I8=C8,C9,IF(I8=D8,D9,IF(I8=E8,E9,IF(I8=F8,F9,IF(I8=G8,G9,IF(I8=H8,H9,"")))))))</f>
        <v>DOMINGO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1</v>
      </c>
      <c r="J8" s="1">
        <f>DATE(E5,C5,31)</f>
        <v>45230</v>
      </c>
    </row>
    <row r="9" spans="1:16" x14ac:dyDescent="0.25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 x14ac:dyDescent="0.25">
      <c r="B10" s="5">
        <f>IF($I$8=B8,1,IF(A10&lt;&gt;"",A10+1,""))</f>
        <v>1</v>
      </c>
      <c r="C10" s="5">
        <f t="shared" ref="C10:H10" si="0">IF($I$8=C8,1,IF(B10&lt;&gt;"",B10+1,""))</f>
        <v>2</v>
      </c>
      <c r="D10" s="5">
        <f t="shared" si="0"/>
        <v>3</v>
      </c>
      <c r="E10" s="5">
        <f t="shared" si="0"/>
        <v>4</v>
      </c>
      <c r="F10" s="5">
        <f t="shared" si="0"/>
        <v>5</v>
      </c>
      <c r="G10" s="5">
        <f t="shared" si="0"/>
        <v>6</v>
      </c>
      <c r="H10" s="5">
        <f t="shared" si="0"/>
        <v>7</v>
      </c>
    </row>
    <row r="11" spans="1:16" x14ac:dyDescent="0.25">
      <c r="B11" s="18"/>
      <c r="C11" s="37" t="str">
        <f t="shared" ref="C11:E11" si="1">IF(C10="","","Dra. Joizeanne")</f>
        <v>Dra. Joizeanne</v>
      </c>
      <c r="D11" s="38" t="str">
        <f t="shared" si="1"/>
        <v>Dra. Joizeanne</v>
      </c>
      <c r="E11" s="38" t="str">
        <f t="shared" si="1"/>
        <v>Dra. Joizeanne</v>
      </c>
      <c r="F11" s="38" t="str">
        <f>IF(F10="","","Dra. Joizeanne")</f>
        <v>Dra. Joizeanne</v>
      </c>
      <c r="G11" s="37" t="str">
        <f t="shared" ref="G11" si="2">IF(G10="","","Dra. Joizeanne")</f>
        <v>Dra. Joizeanne</v>
      </c>
      <c r="H11" s="18"/>
    </row>
    <row r="12" spans="1:16" x14ac:dyDescent="0.25">
      <c r="B12" s="18"/>
      <c r="C12" s="37" t="str">
        <f t="shared" ref="C12:E12" si="3">IF(C10="","","Dra. Ilca")</f>
        <v>Dra. Ilca</v>
      </c>
      <c r="D12" s="38" t="str">
        <f t="shared" si="3"/>
        <v>Dra. Ilca</v>
      </c>
      <c r="E12" s="38" t="str">
        <f t="shared" si="3"/>
        <v>Dra. Ilca</v>
      </c>
      <c r="F12" s="38" t="str">
        <f>IF(F10="","","Dra. Ilca")</f>
        <v>Dra. Ilca</v>
      </c>
      <c r="G12" s="37" t="str">
        <f t="shared" ref="G12" si="4">IF(G10="","","Dra. Ilca")</f>
        <v>Dra. Ilca</v>
      </c>
      <c r="H12" s="18"/>
    </row>
    <row r="13" spans="1:16" x14ac:dyDescent="0.25">
      <c r="B13" s="19"/>
      <c r="C13" s="19"/>
      <c r="D13" s="19"/>
      <c r="E13" s="19"/>
      <c r="F13" s="19"/>
      <c r="G13" s="19"/>
      <c r="H13" s="19"/>
    </row>
    <row r="14" spans="1:16" x14ac:dyDescent="0.25">
      <c r="B14" s="5">
        <f>IFERROR(IF(H10&gt;=31,"",H10+1),"")</f>
        <v>8</v>
      </c>
      <c r="C14" s="5">
        <f>IFERROR(IF(B14&gt;=31,"",B14+1),"")</f>
        <v>9</v>
      </c>
      <c r="D14" s="5">
        <f t="shared" ref="D14:H14" si="5">IFERROR(IF(C14&gt;=31,"",C14+1),"")</f>
        <v>10</v>
      </c>
      <c r="E14" s="5">
        <f t="shared" si="5"/>
        <v>11</v>
      </c>
      <c r="F14" s="5">
        <f t="shared" si="5"/>
        <v>12</v>
      </c>
      <c r="G14" s="5">
        <f t="shared" si="5"/>
        <v>13</v>
      </c>
      <c r="H14" s="5">
        <f t="shared" si="5"/>
        <v>14</v>
      </c>
    </row>
    <row r="15" spans="1:16" x14ac:dyDescent="0.25">
      <c r="B15" s="18"/>
      <c r="C15" s="37" t="str">
        <f t="shared" ref="C15" si="6">IF(C14="","","Dra. Joizeanne")</f>
        <v>Dra. Joizeanne</v>
      </c>
      <c r="D15" s="38" t="str">
        <f t="shared" ref="D15" si="7">IF(D14="","","Dra. Joizeanne")</f>
        <v>Dra. Joizeanne</v>
      </c>
      <c r="E15" s="40" t="str">
        <f t="shared" ref="E15" si="8">IF(E14="","","Dra. Joizeanne")</f>
        <v>Dra. Joizeanne</v>
      </c>
      <c r="F15" s="38" t="str">
        <f>IF(F14="","","Dra. Joizeanne")</f>
        <v>Dra. Joizeanne</v>
      </c>
      <c r="G15" s="37" t="str">
        <f t="shared" ref="G15" si="9">IF(G14="","","Dra. Joizeanne")</f>
        <v>Dra. Joizeanne</v>
      </c>
      <c r="H15" s="18"/>
    </row>
    <row r="16" spans="1:16" x14ac:dyDescent="0.25">
      <c r="B16" s="18"/>
      <c r="C16" s="37" t="str">
        <f t="shared" ref="C16:E16" si="10">IF(C14="","","Dra. Ilca")</f>
        <v>Dra. Ilca</v>
      </c>
      <c r="D16" s="38" t="str">
        <f t="shared" si="10"/>
        <v>Dra. Ilca</v>
      </c>
      <c r="E16" s="38" t="str">
        <f t="shared" si="10"/>
        <v>Dra. Ilca</v>
      </c>
      <c r="F16" s="38" t="str">
        <f>IF(F14="","","Dra. Ilca")</f>
        <v>Dra. Ilca</v>
      </c>
      <c r="G16" s="37" t="str">
        <f t="shared" ref="G16" si="11">IF(G14="","","Dra. Ilca")</f>
        <v>Dra. Ilca</v>
      </c>
      <c r="H16" s="18"/>
    </row>
    <row r="17" spans="2:8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5">
        <f>IFERROR(IF(H14&gt;=31,"",H14+1),"")</f>
        <v>15</v>
      </c>
      <c r="C18" s="5">
        <f>IFERROR(IF(B18&gt;=31,"",B18+1),"")</f>
        <v>16</v>
      </c>
      <c r="D18" s="5">
        <f t="shared" ref="D18:H18" si="12">IFERROR(IF(C18&gt;=31,"",C18+1),"")</f>
        <v>17</v>
      </c>
      <c r="E18" s="5">
        <f t="shared" si="12"/>
        <v>18</v>
      </c>
      <c r="F18" s="5">
        <f t="shared" si="12"/>
        <v>19</v>
      </c>
      <c r="G18" s="5">
        <f t="shared" si="12"/>
        <v>20</v>
      </c>
      <c r="H18" s="5">
        <f t="shared" si="12"/>
        <v>21</v>
      </c>
    </row>
    <row r="19" spans="2:8" x14ac:dyDescent="0.25">
      <c r="B19" s="18"/>
      <c r="C19" s="37" t="str">
        <f t="shared" ref="C19" si="13">IF(C18="","","Dra. Joizeanne")</f>
        <v>Dra. Joizeanne</v>
      </c>
      <c r="D19" s="38" t="str">
        <f t="shared" ref="D19" si="14">IF(D18="","","Dra. Joizeanne")</f>
        <v>Dra. Joizeanne</v>
      </c>
      <c r="E19" s="38" t="str">
        <f t="shared" ref="E19" si="15">IF(E18="","","Dra. Joizeanne")</f>
        <v>Dra. Joizeanne</v>
      </c>
      <c r="F19" s="38" t="str">
        <f>IF(F18="","","Dra. Joizeanne")</f>
        <v>Dra. Joizeanne</v>
      </c>
      <c r="G19" s="37" t="str">
        <f t="shared" ref="G19" si="16">IF(G18="","","Dra. Joizeanne")</f>
        <v>Dra. Joizeanne</v>
      </c>
      <c r="H19" s="18"/>
    </row>
    <row r="20" spans="2:8" x14ac:dyDescent="0.25">
      <c r="B20" s="18"/>
      <c r="C20" s="37" t="str">
        <f t="shared" ref="C20:E20" si="17">IF(C18="","","Dra. Ilca")</f>
        <v>Dra. Ilca</v>
      </c>
      <c r="D20" s="38" t="str">
        <f t="shared" si="17"/>
        <v>Dra. Ilca</v>
      </c>
      <c r="E20" s="38" t="str">
        <f t="shared" si="17"/>
        <v>Dra. Ilca</v>
      </c>
      <c r="F20" s="38" t="str">
        <f>IF(F18="","","Dra. Ilca")</f>
        <v>Dra. Ilca</v>
      </c>
      <c r="G20" s="37" t="str">
        <f t="shared" ref="G20" si="18">IF(G18="","","Dra. Ilca")</f>
        <v>Dra. Ilca</v>
      </c>
      <c r="H20" s="18"/>
    </row>
    <row r="21" spans="2:8" x14ac:dyDescent="0.25">
      <c r="B21" s="19"/>
      <c r="C21" s="19"/>
      <c r="D21" s="19"/>
      <c r="E21" s="19"/>
      <c r="F21" s="19"/>
      <c r="G21" s="19"/>
      <c r="H21" s="19"/>
    </row>
    <row r="22" spans="2:8" x14ac:dyDescent="0.25">
      <c r="B22" s="5">
        <f>IFERROR(IF(H18&gt;=31,"",H18+1),"")</f>
        <v>22</v>
      </c>
      <c r="C22" s="5">
        <f>IFERROR(IF(B22&gt;=31,"",B22+1),"")</f>
        <v>23</v>
      </c>
      <c r="D22" s="5">
        <f t="shared" ref="D22:H22" si="19">IFERROR(IF(C22&gt;=31,"",C22+1),"")</f>
        <v>24</v>
      </c>
      <c r="E22" s="5">
        <f t="shared" si="19"/>
        <v>25</v>
      </c>
      <c r="F22" s="5">
        <f t="shared" si="19"/>
        <v>26</v>
      </c>
      <c r="G22" s="5">
        <f t="shared" si="19"/>
        <v>27</v>
      </c>
      <c r="H22" s="5">
        <f t="shared" si="19"/>
        <v>28</v>
      </c>
    </row>
    <row r="23" spans="2:8" x14ac:dyDescent="0.25">
      <c r="B23" s="18"/>
      <c r="C23" s="37" t="str">
        <f t="shared" ref="C23" si="20">IF(C22="","","Dra. Joizeanne")</f>
        <v>Dra. Joizeanne</v>
      </c>
      <c r="D23" s="38" t="str">
        <f t="shared" ref="D23" si="21">IF(D22="","","Dra. Joizeanne")</f>
        <v>Dra. Joizeanne</v>
      </c>
      <c r="E23" s="38" t="str">
        <f t="shared" ref="E23" si="22">IF(E22="","","Dra. Joizeanne")</f>
        <v>Dra. Joizeanne</v>
      </c>
      <c r="F23" s="38" t="str">
        <f>IF(F22="","","Dra. Joizeanne")</f>
        <v>Dra. Joizeanne</v>
      </c>
      <c r="G23" s="37" t="str">
        <f t="shared" ref="G23" si="23">IF(G22="","","Dra. Joizeanne")</f>
        <v>Dra. Joizeanne</v>
      </c>
      <c r="H23" s="18"/>
    </row>
    <row r="24" spans="2:8" x14ac:dyDescent="0.25">
      <c r="B24" s="18"/>
      <c r="C24" s="37" t="str">
        <f t="shared" ref="C24:E24" si="24">IF(C22="","","Dra. Ilca")</f>
        <v>Dra. Ilca</v>
      </c>
      <c r="D24" s="38" t="str">
        <f t="shared" si="24"/>
        <v>Dra. Ilca</v>
      </c>
      <c r="E24" s="38" t="str">
        <f t="shared" si="24"/>
        <v>Dra. Ilca</v>
      </c>
      <c r="F24" s="38" t="str">
        <f>IF(F22="","","Dra. Ilca")</f>
        <v>Dra. Ilca</v>
      </c>
      <c r="G24" s="37" t="str">
        <f t="shared" ref="G24" si="25">IF(G22="","","Dra. Ilca")</f>
        <v>Dra. Ilca</v>
      </c>
      <c r="H24" s="18"/>
    </row>
    <row r="25" spans="2:8" x14ac:dyDescent="0.25">
      <c r="B25" s="19"/>
      <c r="C25" s="19"/>
      <c r="D25" s="19"/>
      <c r="E25" s="19"/>
      <c r="F25" s="19"/>
      <c r="G25" s="19"/>
      <c r="H25" s="19"/>
    </row>
    <row r="26" spans="2:8" x14ac:dyDescent="0.25">
      <c r="B26" s="5">
        <f>IFERROR(IF(H22&gt;=31,"",H22+1),"")</f>
        <v>29</v>
      </c>
      <c r="C26" s="5">
        <f>IFERROR(IF(B26&gt;=31,"",B26+1),"")</f>
        <v>30</v>
      </c>
      <c r="D26" s="5">
        <f t="shared" ref="D26:H26" si="26">IFERROR(IF(C26&gt;=31,"",C26+1),"")</f>
        <v>31</v>
      </c>
      <c r="E26" s="5" t="str">
        <f t="shared" si="26"/>
        <v/>
      </c>
      <c r="F26" s="5" t="str">
        <f t="shared" si="26"/>
        <v/>
      </c>
      <c r="G26" s="5" t="str">
        <f t="shared" si="26"/>
        <v/>
      </c>
      <c r="H26" s="5" t="str">
        <f t="shared" si="26"/>
        <v/>
      </c>
    </row>
    <row r="27" spans="2:8" x14ac:dyDescent="0.25">
      <c r="B27" s="18"/>
      <c r="C27" s="37" t="str">
        <f t="shared" ref="C27" si="27">IF(C26="","","Dra. Joizeanne")</f>
        <v>Dra. Joizeanne</v>
      </c>
      <c r="D27" s="38" t="str">
        <f t="shared" ref="D27" si="28">IF(D26="","","Dra. Joizeanne")</f>
        <v>Dra. Joizeanne</v>
      </c>
      <c r="E27" s="24" t="str">
        <f t="shared" ref="E27" si="29">IF(E26="","","Dra. Joizeanne")</f>
        <v/>
      </c>
      <c r="F27" s="24" t="str">
        <f>IF(F26="","","Dra. Joizeanne")</f>
        <v/>
      </c>
      <c r="G27" t="str">
        <f t="shared" ref="G27" si="30">IF(G26="","","Dra. Joizeanne")</f>
        <v/>
      </c>
      <c r="H27" s="18"/>
    </row>
    <row r="28" spans="2:8" x14ac:dyDescent="0.25">
      <c r="B28" s="18"/>
      <c r="C28" s="37" t="str">
        <f t="shared" ref="C28:E28" si="31">IF(C26="","","Dra. Ilca")</f>
        <v>Dra. Ilca</v>
      </c>
      <c r="D28" s="38" t="str">
        <f t="shared" si="31"/>
        <v>Dra. Ilca</v>
      </c>
      <c r="E28" s="24" t="str">
        <f t="shared" si="31"/>
        <v/>
      </c>
      <c r="F28" s="24" t="str">
        <f>IF(F26="","","Dra. Ilca")</f>
        <v/>
      </c>
      <c r="G28" t="str">
        <f t="shared" ref="G28" si="32">IF(G26="","","Dra. Ilca")</f>
        <v/>
      </c>
      <c r="H28" s="18"/>
    </row>
    <row r="29" spans="2:8" x14ac:dyDescent="0.25">
      <c r="B29" s="19"/>
      <c r="C29" s="19"/>
      <c r="D29" s="19"/>
      <c r="E29" s="19"/>
      <c r="F29" s="19"/>
      <c r="G29" s="19"/>
      <c r="H29" s="19"/>
    </row>
    <row r="30" spans="2:8" x14ac:dyDescent="0.25">
      <c r="B30" s="5" t="str">
        <f>IFERROR(IF(H26&gt;=31,"",H26+1),"")</f>
        <v/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 x14ac:dyDescent="0.25">
      <c r="B31" s="18"/>
      <c r="C31" t="str">
        <f t="shared" ref="C31" si="34">IF(C30="","","Dra. Joizeanne")</f>
        <v/>
      </c>
      <c r="D31" s="24" t="str">
        <f t="shared" ref="D31" si="35">IF(D30="","","Dra. Joizeanne")</f>
        <v/>
      </c>
      <c r="E31" s="24" t="str">
        <f t="shared" ref="E31" si="36">IF(E30="","","Dra. Joizeanne")</f>
        <v/>
      </c>
      <c r="F31" s="24" t="str">
        <f>IF(F30="","","Dra. Joizeanne")</f>
        <v/>
      </c>
      <c r="G31" t="str">
        <f t="shared" ref="G31" si="37">IF(G30="","","Dra. Joizeanne")</f>
        <v/>
      </c>
      <c r="H31" s="18"/>
    </row>
    <row r="32" spans="2:8" x14ac:dyDescent="0.25">
      <c r="B32" s="18"/>
      <c r="C32" t="str">
        <f t="shared" ref="C32" si="38">IF(C30="","","Dra. Ilca")</f>
        <v/>
      </c>
      <c r="D32" s="24" t="str">
        <f t="shared" ref="D32:E32" si="39">IF(D30="","","Dra. Ilca")</f>
        <v/>
      </c>
      <c r="E32" s="24" t="str">
        <f t="shared" si="39"/>
        <v/>
      </c>
      <c r="F32" s="24" t="str">
        <f>IF(F30="","","Dra. Ilca")</f>
        <v/>
      </c>
      <c r="G32" t="str">
        <f t="shared" ref="G32" si="40">IF(G30="","","Dra. Ilca")</f>
        <v/>
      </c>
      <c r="H32" s="18"/>
    </row>
    <row r="33" spans="2:8" x14ac:dyDescent="0.25">
      <c r="B33" s="19"/>
      <c r="C33" s="19"/>
      <c r="D33" s="19"/>
      <c r="E33" s="19"/>
      <c r="F33" s="19"/>
      <c r="G33" s="19"/>
      <c r="H33" s="19"/>
    </row>
  </sheetData>
  <sheetProtection sheet="1" objects="1" scenarios="1"/>
  <phoneticPr fontId="4" type="noConversion"/>
  <hyperlinks>
    <hyperlink ref="C11" location="'2J'!A1" display="'2J'!A1" xr:uid="{34BB5ED7-DDFF-458E-9247-0BC59C137927}"/>
    <hyperlink ref="D11" location="'3J'!A1" display="'3J'!A1" xr:uid="{CF58685C-4CF9-4E13-97F6-A5CEDD4BFA55}"/>
    <hyperlink ref="E11" location="'4J'!A1" display="'4J'!A1" xr:uid="{F99199B1-9191-446D-8CC0-2AF1263D3E80}"/>
    <hyperlink ref="F11" location="'5J'!A1" display="'5J'!A1" xr:uid="{9ECF24B7-86A5-4FFE-91EA-FF2CF7679381}"/>
    <hyperlink ref="G11" location="'6J'!A1" display="'6J'!A1" xr:uid="{C10203E7-EC76-4A81-8368-ADE7B66ECE2A}"/>
    <hyperlink ref="C15" location="'9J'!A1" display="'9J'!A1" xr:uid="{71DDFC06-6F8F-4BD8-9E9A-F2481E43E14B}"/>
    <hyperlink ref="D15" location="'10J'!A1" display="'10J'!A1" xr:uid="{565AD68E-DAD5-43E5-8504-82A8B1891823}"/>
    <hyperlink ref="F15" location="'12J'!A1" display="'12J'!A1" xr:uid="{72CCF1DB-57EE-4568-91C6-316840C0434A}"/>
    <hyperlink ref="G15" location="'13J'!A1" display="'13J'!A1" xr:uid="{F0457210-65FB-4BD5-8688-64903101E0B2}"/>
    <hyperlink ref="C19" location="'16J'!A1" display="'16J'!A1" xr:uid="{F3D866A2-BF57-40A5-A239-9BB61F42B461}"/>
    <hyperlink ref="D19" location="'17J'!A1" display="'17J'!A1" xr:uid="{D411BB5D-E548-43EF-97A0-63E6308D72F5}"/>
    <hyperlink ref="E19" location="'18J'!A1" display="'18J'!A1" xr:uid="{10127A24-CD2C-4570-8527-A7C416FDACDC}"/>
    <hyperlink ref="F19" location="'19J'!A1" display="'19J'!A1" xr:uid="{D85A06D6-25EB-4581-A767-AF8067AD95A8}"/>
    <hyperlink ref="G19" location="'20J'!A1" display="'20J'!A1" xr:uid="{B060FB1A-8B9E-4754-A616-9E911EF55877}"/>
    <hyperlink ref="C23" location="'23J'!A1" display="'23J'!A1" xr:uid="{05A6716A-4F5E-4998-82B8-571CFC9AE032}"/>
    <hyperlink ref="D23" location="'24J'!A1" display="'24J'!A1" xr:uid="{482797F5-BAFD-4BB6-815C-3590435E805E}"/>
    <hyperlink ref="E23" location="'25J'!A1" display="'25J'!A1" xr:uid="{F4FCC523-3353-4E59-8698-985B16165C85}"/>
    <hyperlink ref="F23" location="'26J'!A1" display="'26J'!A1" xr:uid="{3B83D99A-EFD0-472D-8C33-9D58D49FDDE8}"/>
    <hyperlink ref="G23" location="'27J'!A1" display="'27J'!A1" xr:uid="{45A10E48-96A2-48EF-9350-9894046B3286}"/>
    <hyperlink ref="C27" location="'30J'!A1" display="'30J'!A1" xr:uid="{6162179B-B5B6-479C-A1D8-06422E8C0793}"/>
    <hyperlink ref="D27" location="'31J'!A1" display="'31J'!A1" xr:uid="{E29B6E1C-7D5A-49D8-AD39-7BA459A20924}"/>
    <hyperlink ref="C12" location="'2I'!A1" display="'2I'!A1" xr:uid="{F9E458A7-A10C-45D2-8091-6A2D9D72FF38}"/>
    <hyperlink ref="D12" location="'3I'!A1" display="'3I'!A1" xr:uid="{E79A2A4F-A83B-4914-8180-E92E711AFB89}"/>
    <hyperlink ref="E12" location="'4I'!A1" display="'4I'!A1" xr:uid="{F2B3E78C-990B-4617-81AF-5E25C1C859A1}"/>
    <hyperlink ref="F12" location="'5I'!A1" display="'5I'!A1" xr:uid="{E8B5CEBD-BB4E-4A51-9DA0-C828D87FEAB1}"/>
    <hyperlink ref="G12" location="'6I'!A1" display="'6I'!A1" xr:uid="{61B61BFE-0A2A-4F3F-83BD-854302A5D762}"/>
    <hyperlink ref="C16" location="'9I'!A1" display="'9I'!A1" xr:uid="{FEB27D62-E827-4DE9-A76E-B0B3B1D1C45F}"/>
    <hyperlink ref="D16" location="'10I'!A1" display="'10I'!A1" xr:uid="{3DD369CF-B01D-4ECD-9777-7F3FFDC1055C}"/>
    <hyperlink ref="E16" location="'11I'!A1" display="'11I'!A1" xr:uid="{56FB79BD-74E6-4CAA-BE03-CC827AB8B338}"/>
    <hyperlink ref="F16" location="'12I'!A1" display="'12I'!A1" xr:uid="{A6B09858-D0A4-4C93-A090-ACEE21D4F531}"/>
    <hyperlink ref="G16" location="'13I'!A1" display="'13I'!A1" xr:uid="{3A98327B-8245-4D67-999C-235AAA8D0866}"/>
    <hyperlink ref="C20" location="'16I'!A1" display="'16I'!A1" xr:uid="{5BCE73B6-E75E-4FFC-9DA4-2B151DF8211E}"/>
    <hyperlink ref="D20" location="'17I'!A1" display="'17I'!A1" xr:uid="{41CD53F0-33F8-4935-BAFF-34B50A6A724F}"/>
    <hyperlink ref="E20" location="'18I'!A1" display="'18I'!A1" xr:uid="{16D1D4B8-A842-47A1-BFE1-9029BC4CFDC4}"/>
    <hyperlink ref="F20" location="'19I'!A1" display="'19I'!A1" xr:uid="{8198AA91-D367-4625-BCF7-1A05FBCCDDBB}"/>
    <hyperlink ref="G20" location="'20I'!A1" display="'20I'!A1" xr:uid="{38E97C99-F0F0-41C1-99B6-B4865520ECB8}"/>
    <hyperlink ref="C24" location="'23I'!A1" display="'23I'!A1" xr:uid="{59FDD28B-CF5E-4670-9656-164BC35ABB95}"/>
    <hyperlink ref="D24" location="'24I'!A1" display="'24I'!A1" xr:uid="{03294E6E-76E2-4904-8F2F-19553F119909}"/>
    <hyperlink ref="E24" location="'25I'!A1" display="'25I'!A1" xr:uid="{A1639086-8736-4C98-A734-A2B28281B36A}"/>
    <hyperlink ref="F24" location="'26I'!A1" display="'26I'!A1" xr:uid="{ADB50B16-6697-4574-8914-211069CDC1C7}"/>
    <hyperlink ref="G24" location="'27I'!A1" display="'27I'!A1" xr:uid="{3843EFAC-925B-4194-8773-5EE1D7981798}"/>
    <hyperlink ref="C28" location="'30I'!A1" display="'30I'!A1" xr:uid="{6AB90A37-0940-42FA-96D2-E060C05426C3}"/>
    <hyperlink ref="D28" location="'31I'!A1" display="'31I'!A1" xr:uid="{81C4B0B4-EB03-42EA-B197-3D3B05EBF3B8}"/>
    <hyperlink ref="E15" location="'11J'!A1" display="'11J'!A1" xr:uid="{D8F72810-560C-4E7F-8EC9-5CC081BCCCB9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3007A087-D2DA-4FBF-A832-104167A164DF}">
            <xm:f>'2J'!$C$47&gt;=10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43" id="{23DC26EF-FFCA-4167-AD11-55E32B3DE14B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42" id="{36912D69-4F22-4F73-A91E-A27D8FBF2133}">
            <xm:f>'4J'!$C$47&gt;=10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41" id="{905E0D26-9E34-4A49-987C-273713C845D7}">
            <xm:f>'5J'!$C$47&gt;=10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0" id="{DCF8D42D-B6FF-45CC-A33B-A9D738FFF390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39" id="{19A5CA8A-E3EC-4539-B647-6511BB1F5177}">
            <xm:f>'9J'!$C$47&gt;=10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38" id="{5798416C-1692-4E3C-9F6A-BD7DE5C0AFB1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7" id="{40D7B305-70F0-4E89-B4D8-84E1FBF4D73D}">
            <xm:f>'11J'!$C$47&gt;=10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6" id="{5DCB9D4C-E260-4BF4-9B2C-70B4E473F1BF}">
            <xm:f>'12J'!$C$47&gt;=10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5" id="{F8D6D191-F38C-4598-8925-407D4611F75B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4" id="{F8FE025E-3134-4A02-BAA2-350EDA149B98}">
            <xm:f>'16J'!$C$47&gt;=10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3" id="{62E77F96-B2AB-4084-B191-A15EA2FD3D69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2" id="{F205CD60-CA33-48C4-9662-ED726A768E23}">
            <xm:f>'18J'!$C$47&gt;=10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1" id="{96CD45FD-1099-4A74-99E8-CFC1714578E4}">
            <xm:f>'19J'!$C$47&gt;=10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30" id="{CBBDB6A1-3635-40B4-8BBB-DA6E57D443AF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" id="{1680D824-6DAC-47C5-B25D-57803FCA86C2}">
            <xm:f>'23J'!$C$47&gt;=10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28" id="{657C9D90-FA83-4349-B67B-93CF0F2C217F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7" id="{534650C7-0ED3-4375-898A-B9EA0C0B5671}">
            <xm:f>'25J'!$C$47&gt;=10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6" id="{9BD359F7-6F01-463D-88DF-FDF2016A62C2}">
            <xm:f>'26J'!$C$47&gt;=10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25" id="{F4B9768F-1B83-4C4B-BAAA-AE5944AB3D64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24" id="{374B857C-2A14-4DED-B6F7-917AFABE068A}">
            <xm:f>'30J'!$C$47&gt;=10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3" id="{1E91841F-5E4A-432B-92C5-4891734B6084}">
            <xm:f>'31J'!$C$47&gt;=10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2" id="{E86F1074-877A-4493-8015-BE6FE16A8A92}">
            <xm:f>'2I'!$C$47&gt;=15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1" id="{DE241043-1E8A-404A-A076-23DA032F415A}">
            <xm:f>'3I'!$C$47&gt;=15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20" id="{2B584F14-E81C-4BE8-B215-066C2B68A7F1}">
            <xm:f>'4I'!$C$47&gt;=15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9" id="{0218D622-049C-4D32-B2AF-58DCA5BA3B99}">
            <xm:f>'5I'!$C$47&gt;=15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8" id="{F9CCAB48-AC77-4D73-8B55-27730A12F785}">
            <xm:f>'6I'!$C$47&gt;=15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7" id="{4953084E-9458-4C81-B2A2-3126A61093A7}">
            <xm:f>'9I'!$C$47&gt;=15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6" id="{EC5904CE-D67C-43D9-B0EA-F022A2F92B40}">
            <xm:f>'10I'!$C$47&gt;=15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5" id="{BF9C3055-0F77-4D33-8107-05CB95B606A5}">
            <xm:f>'11I'!$C$47&gt;=15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4" id="{136FD202-D3C3-4D06-9391-4C46BF221A9C}">
            <xm:f>'12I'!$C$47&gt;=15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3" id="{B3CF8370-E3E2-4BED-B658-9574C277B2DC}">
            <xm:f>'13I'!$C$47&gt;=15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2" id="{1A5DE45C-B103-45C4-871A-BE772CD10333}">
            <xm:f>'16I'!$C$47&gt;=15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1" id="{BBBA8631-0406-4874-A4D0-4DCB7DB809C5}">
            <xm:f>'17I'!$C$47&gt;=15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0" id="{81CE3286-39A8-4551-AE52-42AB9BEC9A95}">
            <xm:f>'18I'!$C$47&gt;=15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9" id="{08EDD81A-97CD-4870-A1EC-0E4CE12303A9}">
            <xm:f>'19I'!$C$47&gt;=15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8" id="{026540FB-0136-4977-AED9-2F19EC6CF059}">
            <xm:f>'20I'!$C$47&gt;=15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7" id="{E228D4EE-28A6-459E-A289-4864CA4CC96F}">
            <xm:f>'23I'!$C$47&gt;=15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6" id="{A73FEF0D-82BC-4AD0-8865-099B8F4BB4A4}">
            <xm:f>'24I'!$C$47&gt;=15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5" id="{E6EE91D6-2093-48D0-980D-B1F2C9AE951A}">
            <xm:f>'25I'!$C$47&gt;=15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4" id="{AE474F97-690B-4C45-991A-A9C69E978821}">
            <xm:f>'26I'!$C$47&gt;=15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3" id="{0FB4FA05-FFD2-4903-925A-B03A81F63C58}">
            <xm:f>'27I'!$C$47&gt;=15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2" id="{EFF27958-3DD6-4B24-AFC0-CC153A679943}">
            <xm:f>'30I'!$C$47&gt;=15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" id="{07B26620-0F36-4627-96CB-AADE2FD6BCBA}">
            <xm:f>'31I'!$C$47&gt;=15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12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45211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6" s="12"/>
      <c r="J6" t="str">
        <f>IF(Tabela8J56789101112131415[[#This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7" s="12"/>
      <c r="J7" t="str">
        <f>IF(Tabela8J56789101112131415[[#This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8" s="12"/>
      <c r="J8" t="str">
        <f>IF(Tabela8J56789101112131415[[#This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9" s="12"/>
      <c r="J9" t="str">
        <f>IF(Tabela8J56789101112131415[[#This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0" s="12"/>
      <c r="J10" t="str">
        <f>IF(Tabela8J56789101112131415[[#This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1" s="12"/>
      <c r="J11" t="str">
        <f>IF(Tabela8J56789101112131415[[#This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2" s="12"/>
      <c r="J12" t="str">
        <f>IF(Tabela8J56789101112131415[[#This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3" s="12"/>
      <c r="J13" t="str">
        <f>IF(Tabela8J56789101112131415[[#This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4" s="12"/>
      <c r="J14" t="str">
        <f>IF(Tabela8J56789101112131415[[#This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5" s="12"/>
      <c r="J15" t="str">
        <f>IF(Tabela8J56789101112131415[[#This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6" s="12"/>
      <c r="J16" t="str">
        <f>IF(Tabela8J56789101112131415[[#This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7" s="12"/>
      <c r="J17" t="str">
        <f>IF(Tabela8J56789101112131415[[#This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8" s="12"/>
      <c r="J18" t="str">
        <f>IF(Tabela8J56789101112131415[[#This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19" s="12"/>
      <c r="J19" t="str">
        <f>IF(Tabela8J56789101112131415[[#This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0" s="12"/>
      <c r="J20" t="str">
        <f>IF(Tabela8J56789101112131415[[#This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1" s="12"/>
      <c r="J21" t="str">
        <f>IF(Tabela8J56789101112131415[[#This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2" s="12"/>
      <c r="J22" t="str">
        <f>IF(Tabela8J56789101112131415[[#This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3" s="12"/>
      <c r="J23" t="str">
        <f>IF(Tabela8J56789101112131415[[#This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4" s="12"/>
      <c r="J24" t="str">
        <f>IF(Tabela8J56789101112131415[[#This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5" s="12"/>
      <c r="J25" t="str">
        <f>IF(Tabela8J56789101112131415[[#This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6" s="12"/>
      <c r="J26" t="str">
        <f>IF(Tabela8J56789101112131415[[#This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7" s="12"/>
      <c r="J27" t="str">
        <f>IF(Tabela8J56789101112131415[[#This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8" s="12"/>
      <c r="J28" t="str">
        <f>IF(Tabela8J56789101112131415[[#This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29" s="12"/>
      <c r="J29" t="str">
        <f>IF(Tabela8J56789101112131415[[#This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0" s="12"/>
      <c r="J30" t="str">
        <f>IF(Tabela8J56789101112131415[[#This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1" s="12"/>
      <c r="J31" t="str">
        <f>IF(Tabela8J56789101112131415[[#This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2" s="12"/>
      <c r="J32" t="str">
        <f>IF(Tabela8J56789101112131415[[#This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3" s="12"/>
      <c r="J33" t="str">
        <f>IF(Tabela8J56789101112131415[[#This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4" s="12"/>
      <c r="J34" t="str">
        <f>IF(Tabela8J56789101112131415[[#This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35"/>
      <c r="D35" s="12"/>
      <c r="E35" s="12"/>
      <c r="F35" s="12"/>
      <c r="G35" s="12"/>
      <c r="H3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5" s="12"/>
      <c r="J35" t="str">
        <f>IF(Tabela8J56789101112131415[[#This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6" s="12"/>
      <c r="J36" t="str">
        <f>IF(Tabela8J56789101112131415[[#This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7" s="12"/>
      <c r="J37" t="str">
        <f>IF(Tabela8J56789101112131415[[#This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8" s="12"/>
      <c r="J38" t="str">
        <f>IF(Tabela8J56789101112131415[[#This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39" s="12"/>
      <c r="J39" t="str">
        <f>IF(Tabela8J56789101112131415[[#This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0" s="12"/>
      <c r="J40" t="str">
        <f>IF(Tabela8J56789101112131415[[#This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1" s="12"/>
      <c r="J41" t="str">
        <f>IF(Tabela8J56789101112131415[[#This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2" s="12"/>
      <c r="J42" t="str">
        <f>IF(Tabela8J56789101112131415[[#This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3" s="12"/>
      <c r="J43" t="str">
        <f>IF(Tabela8J56789101112131415[[#This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4" s="12"/>
      <c r="J44" t="str">
        <f>IF(Tabela8J56789101112131415[[#This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5" s="12"/>
      <c r="J45" t="str">
        <f>IF(Tabela8J56789101112131415[[#This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Preços'!$E$26,IF(AND(Tabela8J56789101112131415[[#This Row],[EXAME]]="US DE MAMAS E AXILAS",Tabela8J56789101112131415[[#This Row],[CONVÊNIO]]="UNIMED"),'Tabela de Preços'!$E$27,""))))))))))</f>
        <v/>
      </c>
      <c r="I46" s="12"/>
      <c r="J46" t="str">
        <f>IF(Tabela8J56789101112131415[[#This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SUBTOTAL(103,Tabela8J56789101112131415[NOME])</f>
        <v>0</v>
      </c>
      <c r="H47" s="31"/>
    </row>
  </sheetData>
  <sheetProtection sheet="1" sort="0" autoFilter="0"/>
  <conditionalFormatting sqref="L6:M46">
    <cfRule type="containsText" dxfId="135" priority="1" operator="containsText" text="Não confirmado">
      <formula>NOT(ISERROR(SEARCH("Não confirmado",L6)))</formula>
    </cfRule>
    <cfRule type="containsText" dxfId="13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13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45212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6" s="12"/>
      <c r="J6" t="str">
        <f>IF(Tabela8J567891011121314151617[[#This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7" s="12"/>
      <c r="J7" t="str">
        <f>IF(Tabela8J567891011121314151617[[#This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8" s="12"/>
      <c r="J8" t="str">
        <f>IF(Tabela8J567891011121314151617[[#This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9" s="12"/>
      <c r="J9" t="str">
        <f>IF(Tabela8J567891011121314151617[[#This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0" s="12"/>
      <c r="J10" t="str">
        <f>IF(Tabela8J567891011121314151617[[#This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1" s="12"/>
      <c r="J11" t="str">
        <f>IF(Tabela8J567891011121314151617[[#This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2" s="12"/>
      <c r="J12" t="str">
        <f>IF(Tabela8J567891011121314151617[[#This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3" s="12"/>
      <c r="J13" t="str">
        <f>IF(Tabela8J567891011121314151617[[#This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4" s="12"/>
      <c r="J14" t="str">
        <f>IF(Tabela8J567891011121314151617[[#This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5" s="12"/>
      <c r="J15" t="str">
        <f>IF(Tabela8J567891011121314151617[[#This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6" s="12"/>
      <c r="J16" t="str">
        <f>IF(Tabela8J567891011121314151617[[#This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7" s="12"/>
      <c r="J17" t="str">
        <f>IF(Tabela8J567891011121314151617[[#This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8" s="12"/>
      <c r="J18" t="str">
        <f>IF(Tabela8J567891011121314151617[[#This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19" s="12"/>
      <c r="J19" t="str">
        <f>IF(Tabela8J567891011121314151617[[#This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0" s="12"/>
      <c r="J20" t="str">
        <f>IF(Tabela8J567891011121314151617[[#This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1" s="12"/>
      <c r="J21" t="str">
        <f>IF(Tabela8J567891011121314151617[[#This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2" s="12"/>
      <c r="J22" t="str">
        <f>IF(Tabela8J567891011121314151617[[#This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3" s="12"/>
      <c r="J23" t="str">
        <f>IF(Tabela8J567891011121314151617[[#This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4" s="12"/>
      <c r="J24" t="str">
        <f>IF(Tabela8J567891011121314151617[[#This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5" s="12"/>
      <c r="J25" t="str">
        <f>IF(Tabela8J567891011121314151617[[#This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6" s="12"/>
      <c r="J26" t="str">
        <f>IF(Tabela8J567891011121314151617[[#This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7" s="12"/>
      <c r="J27" t="str">
        <f>IF(Tabela8J567891011121314151617[[#This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8" s="12"/>
      <c r="J28" t="str">
        <f>IF(Tabela8J567891011121314151617[[#This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29" s="12"/>
      <c r="J29" t="str">
        <f>IF(Tabela8J567891011121314151617[[#This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0" s="12"/>
      <c r="J30" t="str">
        <f>IF(Tabela8J567891011121314151617[[#This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1" s="12"/>
      <c r="J31" t="str">
        <f>IF(Tabela8J567891011121314151617[[#This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2" s="12"/>
      <c r="J32" t="str">
        <f>IF(Tabela8J567891011121314151617[[#This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3" s="12"/>
      <c r="J33" t="str">
        <f>IF(Tabela8J567891011121314151617[[#This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4" s="12"/>
      <c r="J34" t="str">
        <f>IF(Tabela8J567891011121314151617[[#This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5" s="12"/>
      <c r="J35" t="str">
        <f>IF(Tabela8J567891011121314151617[[#This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6" s="12"/>
      <c r="J36" t="str">
        <f>IF(Tabela8J567891011121314151617[[#This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7" s="12"/>
      <c r="J37" t="str">
        <f>IF(Tabela8J567891011121314151617[[#This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8" s="12"/>
      <c r="J38" t="str">
        <f>IF(Tabela8J567891011121314151617[[#This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39" s="12"/>
      <c r="J39" t="str">
        <f>IF(Tabela8J567891011121314151617[[#This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0" s="12"/>
      <c r="J40" t="str">
        <f>IF(Tabela8J567891011121314151617[[#This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1" s="12"/>
      <c r="J41" t="str">
        <f>IF(Tabela8J567891011121314151617[[#This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2" s="12"/>
      <c r="J42" t="str">
        <f>IF(Tabela8J567891011121314151617[[#This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3" s="12"/>
      <c r="J43" t="str">
        <f>IF(Tabela8J567891011121314151617[[#This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4" s="12"/>
      <c r="J44" t="str">
        <f>IF(Tabela8J567891011121314151617[[#This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5" s="12"/>
      <c r="J45" t="str">
        <f>IF(Tabela8J567891011121314151617[[#This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Preços'!$E$26,IF(AND(Tabela8J567891011121314151617[[#This Row],[EXAME]]="US DE MAMAS E AXILAS",Tabela8J567891011121314151617[[#This Row],[CONVÊNIO]]="UNIMED"),'Tabela de Preços'!$E$27,""))))))))))</f>
        <v/>
      </c>
      <c r="I46" s="12"/>
      <c r="J46" t="str">
        <f>IF(Tabela8J567891011121314151617[[#This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SUBTOTAL(103,Tabela8J567891011121314151617[NOME])</f>
        <v>0</v>
      </c>
      <c r="H47" s="31"/>
    </row>
  </sheetData>
  <sheetProtection sheet="1" sort="0" autoFilter="0"/>
  <conditionalFormatting sqref="L6:M46">
    <cfRule type="containsText" dxfId="133" priority="1" operator="containsText" text="Não confirmado">
      <formula>NOT(ISERROR(SEARCH("Não confirmado",L6)))</formula>
    </cfRule>
    <cfRule type="containsText" dxfId="13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16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45215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6" s="12"/>
      <c r="J6" t="str">
        <f>IF(Tabela8J567891011121314151617181920[[#This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7" s="12"/>
      <c r="J7" t="str">
        <f>IF(Tabela8J567891011121314151617181920[[#This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8" s="12"/>
      <c r="J8" t="str">
        <f>IF(Tabela8J567891011121314151617181920[[#This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9" s="12"/>
      <c r="J9" t="str">
        <f>IF(Tabela8J567891011121314151617181920[[#This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0" s="12"/>
      <c r="J10" t="str">
        <f>IF(Tabela8J567891011121314151617181920[[#This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1" s="12"/>
      <c r="J11" t="str">
        <f>IF(Tabela8J567891011121314151617181920[[#This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2" s="12"/>
      <c r="J12" t="str">
        <f>IF(Tabela8J567891011121314151617181920[[#This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3" s="12"/>
      <c r="J13" t="str">
        <f>IF(Tabela8J567891011121314151617181920[[#This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4" s="12"/>
      <c r="J14" t="str">
        <f>IF(Tabela8J567891011121314151617181920[[#This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5" s="12"/>
      <c r="J15" t="str">
        <f>IF(Tabela8J567891011121314151617181920[[#This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6" s="12"/>
      <c r="J16" t="str">
        <f>IF(Tabela8J567891011121314151617181920[[#This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7" s="12"/>
      <c r="J17" t="str">
        <f>IF(Tabela8J567891011121314151617181920[[#This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8" s="12"/>
      <c r="J18" t="str">
        <f>IF(Tabela8J567891011121314151617181920[[#This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19" s="12"/>
      <c r="J19" t="str">
        <f>IF(Tabela8J567891011121314151617181920[[#This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0" s="12"/>
      <c r="J20" t="str">
        <f>IF(Tabela8J567891011121314151617181920[[#This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1" s="12"/>
      <c r="J21" t="str">
        <f>IF(Tabela8J567891011121314151617181920[[#This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2" s="12"/>
      <c r="J22" t="str">
        <f>IF(Tabela8J567891011121314151617181920[[#This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3" s="12"/>
      <c r="J23" t="str">
        <f>IF(Tabela8J567891011121314151617181920[[#This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4" s="12"/>
      <c r="J24" t="str">
        <f>IF(Tabela8J567891011121314151617181920[[#This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5" s="12"/>
      <c r="J25" t="str">
        <f>IF(Tabela8J567891011121314151617181920[[#This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6" s="12"/>
      <c r="J26" t="str">
        <f>IF(Tabela8J567891011121314151617181920[[#This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7" s="12"/>
      <c r="J27" t="str">
        <f>IF(Tabela8J567891011121314151617181920[[#This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8" s="12"/>
      <c r="J28" t="str">
        <f>IF(Tabela8J567891011121314151617181920[[#This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29" s="12"/>
      <c r="J29" t="str">
        <f>IF(Tabela8J567891011121314151617181920[[#This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0" s="12"/>
      <c r="J30" t="str">
        <f>IF(Tabela8J567891011121314151617181920[[#This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1" s="12"/>
      <c r="J31" t="str">
        <f>IF(Tabela8J567891011121314151617181920[[#This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2" s="12"/>
      <c r="J32" t="str">
        <f>IF(Tabela8J567891011121314151617181920[[#This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3" s="12"/>
      <c r="J33" t="str">
        <f>IF(Tabela8J567891011121314151617181920[[#This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4" s="12"/>
      <c r="J34" t="str">
        <f>IF(Tabela8J567891011121314151617181920[[#This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5" s="12"/>
      <c r="J35" t="str">
        <f>IF(Tabela8J567891011121314151617181920[[#This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6" s="12"/>
      <c r="J36" t="str">
        <f>IF(Tabela8J567891011121314151617181920[[#This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7" s="12"/>
      <c r="J37" t="str">
        <f>IF(Tabela8J567891011121314151617181920[[#This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8" s="12"/>
      <c r="J38" t="str">
        <f>IF(Tabela8J567891011121314151617181920[[#This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39" s="12"/>
      <c r="J39" t="str">
        <f>IF(Tabela8J567891011121314151617181920[[#This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0" s="12"/>
      <c r="J40" t="str">
        <f>IF(Tabela8J567891011121314151617181920[[#This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1" s="12"/>
      <c r="J41" t="str">
        <f>IF(Tabela8J567891011121314151617181920[[#This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2" s="12"/>
      <c r="J42" t="str">
        <f>IF(Tabela8J567891011121314151617181920[[#This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3" s="12"/>
      <c r="J43" t="str">
        <f>IF(Tabela8J567891011121314151617181920[[#This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4" s="12"/>
      <c r="J44" t="str">
        <f>IF(Tabela8J567891011121314151617181920[[#This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5" s="12"/>
      <c r="J45" t="str">
        <f>IF(Tabela8J567891011121314151617181920[[#This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Preços'!$E$26,IF(AND(Tabela8J567891011121314151617181920[[#This Row],[EXAME]]="US DE MAMAS E AXILAS",Tabela8J567891011121314151617181920[[#This Row],[CONVÊNIO]]="UNIMED"),'Tabela de Preços'!$E$27,""))))))))))</f>
        <v/>
      </c>
      <c r="I46" s="12"/>
      <c r="J46" t="str">
        <f>IF(Tabela8J567891011121314151617181920[[#This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SUBTOTAL(103,Tabela8J567891011121314151617181920[NOME])</f>
        <v>0</v>
      </c>
      <c r="H47" s="31"/>
    </row>
  </sheetData>
  <sheetProtection sheet="1" sort="0" autoFilter="0"/>
  <conditionalFormatting sqref="L6:M46">
    <cfRule type="containsText" dxfId="131" priority="1" operator="containsText" text="Não confirmado">
      <formula>NOT(ISERROR(SEARCH("Não confirmado",L6)))</formula>
    </cfRule>
    <cfRule type="containsText" dxfId="13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17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45216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6" s="12"/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7" s="12"/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8" s="12"/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9" s="12"/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0" s="12"/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1" s="12"/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2" s="12"/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3" s="12"/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4" s="12"/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5" s="12"/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6" s="12"/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7" s="12"/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8" s="12"/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19" s="12"/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0" s="12"/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1" s="12"/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2" s="12"/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3" s="12"/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4" s="12"/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5" s="12"/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6" s="12"/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7" s="12"/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8" s="12"/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29" s="12"/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0" s="12"/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1" s="12"/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2" s="12"/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3" s="12"/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4" s="12"/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5" s="12"/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6" s="12"/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7" s="12"/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8" s="12"/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39" s="12"/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0" s="12"/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1" s="12"/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2" s="12"/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3" s="12"/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4" s="12"/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5" s="12"/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Preços'!$E$26,IF(AND(Tabela8J5678910[[#This Row],[EXAME]]="US DE MAMAS E AXILAS",Tabela8J5678910[[#This Row],[CONVÊNIO]]="UNIMED"),'Tabela de Preços'!$E$27,""))))))))))</f>
        <v/>
      </c>
      <c r="I46" s="12"/>
      <c r="K46" s="33"/>
      <c r="L46" s="12"/>
      <c r="M46" s="12"/>
      <c r="N46" s="12"/>
    </row>
    <row r="47" spans="2:14" x14ac:dyDescent="0.25">
      <c r="C47">
        <f>SUBTOTAL(103,Tabela8J5678910[NOME])</f>
        <v>0</v>
      </c>
      <c r="H47" s="31"/>
    </row>
  </sheetData>
  <sheetProtection sheet="1" sort="0" autoFilter="0"/>
  <conditionalFormatting sqref="L6:M46">
    <cfRule type="containsText" dxfId="129" priority="1" operator="containsText" text="Não confirmado">
      <formula>NOT(ISERROR(SEARCH("Não confirmado",L6)))</formula>
    </cfRule>
    <cfRule type="containsText" dxfId="12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18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45217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6" s="12"/>
      <c r="J6" t="str">
        <f>IF(Tabela8J56789101112131415161718[[#This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7" s="12"/>
      <c r="J7" t="str">
        <f>IF(Tabela8J56789101112131415161718[[#This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8" s="12"/>
      <c r="J8" t="str">
        <f>IF(Tabela8J56789101112131415161718[[#This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9" s="12"/>
      <c r="J9" t="str">
        <f>IF(Tabela8J56789101112131415161718[[#This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0" s="12"/>
      <c r="J10" t="str">
        <f>IF(Tabela8J56789101112131415161718[[#This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1" s="12"/>
      <c r="J11" t="str">
        <f>IF(Tabela8J56789101112131415161718[[#This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2" s="12"/>
      <c r="J12" t="str">
        <f>IF(Tabela8J56789101112131415161718[[#This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3" s="12"/>
      <c r="J13" t="str">
        <f>IF(Tabela8J56789101112131415161718[[#This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4" s="12"/>
      <c r="J14" t="str">
        <f>IF(Tabela8J56789101112131415161718[[#This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5" s="12"/>
      <c r="J15" t="str">
        <f>IF(Tabela8J56789101112131415161718[[#This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6" s="12"/>
      <c r="J16" t="str">
        <f>IF(Tabela8J56789101112131415161718[[#This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7" s="12"/>
      <c r="J17" t="str">
        <f>IF(Tabela8J56789101112131415161718[[#This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8" s="12"/>
      <c r="J18" t="str">
        <f>IF(Tabela8J56789101112131415161718[[#This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19" s="12"/>
      <c r="J19" t="str">
        <f>IF(Tabela8J56789101112131415161718[[#This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0" s="12"/>
      <c r="J20" t="str">
        <f>IF(Tabela8J56789101112131415161718[[#This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1" s="12"/>
      <c r="J21" t="str">
        <f>IF(Tabela8J56789101112131415161718[[#This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2" s="12"/>
      <c r="J22" t="str">
        <f>IF(Tabela8J56789101112131415161718[[#This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3" s="12"/>
      <c r="J23" t="str">
        <f>IF(Tabela8J56789101112131415161718[[#This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4" s="12"/>
      <c r="J24" t="str">
        <f>IF(Tabela8J56789101112131415161718[[#This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5" s="12"/>
      <c r="J25" t="str">
        <f>IF(Tabela8J56789101112131415161718[[#This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6" s="12"/>
      <c r="J26" t="str">
        <f>IF(Tabela8J56789101112131415161718[[#This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7" s="12"/>
      <c r="J27" t="str">
        <f>IF(Tabela8J56789101112131415161718[[#This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8" s="12"/>
      <c r="J28" t="str">
        <f>IF(Tabela8J56789101112131415161718[[#This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29" s="12"/>
      <c r="J29" t="str">
        <f>IF(Tabela8J56789101112131415161718[[#This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0" s="12"/>
      <c r="J30" t="str">
        <f>IF(Tabela8J56789101112131415161718[[#This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1" s="12"/>
      <c r="J31" t="str">
        <f>IF(Tabela8J56789101112131415161718[[#This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2" s="12"/>
      <c r="J32" t="str">
        <f>IF(Tabela8J56789101112131415161718[[#This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3" s="12"/>
      <c r="J33" t="str">
        <f>IF(Tabela8J56789101112131415161718[[#This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4" s="12"/>
      <c r="J34" t="str">
        <f>IF(Tabela8J56789101112131415161718[[#This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5" s="12"/>
      <c r="J35" t="str">
        <f>IF(Tabela8J56789101112131415161718[[#This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6" s="12"/>
      <c r="J36" t="str">
        <f>IF(Tabela8J56789101112131415161718[[#This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7" s="12"/>
      <c r="J37" t="str">
        <f>IF(Tabela8J56789101112131415161718[[#This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8" s="12"/>
      <c r="J38" t="str">
        <f>IF(Tabela8J56789101112131415161718[[#This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39" s="12"/>
      <c r="J39" t="str">
        <f>IF(Tabela8J56789101112131415161718[[#This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0" s="12"/>
      <c r="J40" t="str">
        <f>IF(Tabela8J56789101112131415161718[[#This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1" s="12"/>
      <c r="J41" t="str">
        <f>IF(Tabela8J56789101112131415161718[[#This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2" s="12"/>
      <c r="J42" t="str">
        <f>IF(Tabela8J56789101112131415161718[[#This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3" s="12"/>
      <c r="J43" t="str">
        <f>IF(Tabela8J56789101112131415161718[[#This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4" s="12"/>
      <c r="J44" t="str">
        <f>IF(Tabela8J56789101112131415161718[[#This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5" s="12"/>
      <c r="J45" t="str">
        <f>IF(Tabela8J56789101112131415161718[[#This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Preços'!$E$26,IF(AND(Tabela8J56789101112131415161718[[#This Row],[EXAME]]="US DE MAMAS E AXILAS",Tabela8J56789101112131415161718[[#This Row],[CONVÊNIO]]="UNIMED"),'Tabela de Preços'!$E$27,""))))))))))</f>
        <v/>
      </c>
      <c r="I46" s="12"/>
      <c r="J46" t="str">
        <f>IF(Tabela8J56789101112131415161718[[#This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SUBTOTAL(103,Tabela8J56789101112131415161718[NOME])</f>
        <v>0</v>
      </c>
      <c r="H47" s="31"/>
    </row>
  </sheetData>
  <sheetProtection sheet="1" sort="0" autoFilter="0"/>
  <conditionalFormatting sqref="L6:M46">
    <cfRule type="containsText" dxfId="127" priority="1" operator="containsText" text="Não confirmado">
      <formula>NOT(ISERROR(SEARCH("Não confirmado",L6)))</formula>
    </cfRule>
    <cfRule type="containsText" dxfId="12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19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45218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6" s="12"/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7" s="12"/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8" s="12"/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9" s="12"/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0" s="12"/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1" s="12"/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2" s="12"/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3" s="12"/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4" s="12"/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5" s="12"/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6" s="12"/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7" s="12"/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8" s="12"/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19" s="12"/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0" s="12"/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1" s="12"/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2" s="12"/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3" s="12"/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4" s="12"/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5" s="12"/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6" s="12"/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7" s="12"/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8" s="12"/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29" s="12"/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0" s="12"/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1" s="12"/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2" s="12"/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3" s="12"/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4" s="12"/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5" s="12"/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6" s="12"/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7" s="12"/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8" s="12"/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39" s="12"/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0" s="12"/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1" s="12"/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2" s="12"/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3" s="12"/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4" s="12"/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5" s="12"/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Preços'!$E$26,IF(AND(Tabela8J567891011121314151617181936[[#This Row],[EXAME]]="US DE MAMAS E AXILAS",Tabela8J567891011121314151617181936[[#This Row],[CONVÊNIO]]="UNIMED"),'Tabela de Preços'!$E$27,""))))))))))</f>
        <v/>
      </c>
      <c r="I46" s="12"/>
      <c r="K46" s="33"/>
      <c r="L46" s="12"/>
      <c r="M46" s="12"/>
      <c r="N46" s="12"/>
    </row>
    <row r="47" spans="2:14" x14ac:dyDescent="0.25">
      <c r="C47">
        <f>SUBTOTAL(103,Tabela8J567891011121314151617181936[NOME])</f>
        <v>0</v>
      </c>
      <c r="H47" s="31"/>
    </row>
  </sheetData>
  <sheetProtection sheet="1" sort="0" autoFilter="0"/>
  <conditionalFormatting sqref="L6:M46">
    <cfRule type="containsText" dxfId="125" priority="1" operator="containsText" text="Não confirmado">
      <formula>NOT(ISERROR(SEARCH("Não confirmado",L6)))</formula>
    </cfRule>
    <cfRule type="containsText" dxfId="12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20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45219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6" s="12"/>
      <c r="J6" t="str">
        <f>IF(Tabela8J56[[#This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7" s="12"/>
      <c r="J7" t="str">
        <f>IF(Tabela8J56[[#This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8" s="12"/>
      <c r="J8" t="str">
        <f>IF(Tabela8J56[[#This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9" s="12"/>
      <c r="J9" t="str">
        <f>IF(Tabela8J56[[#This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0" s="12"/>
      <c r="J10" t="str">
        <f>IF(Tabela8J56[[#This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1" s="12"/>
      <c r="J11" t="str">
        <f>IF(Tabela8J56[[#This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2" s="12"/>
      <c r="J12" t="str">
        <f>IF(Tabela8J56[[#This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3" s="12"/>
      <c r="J13" t="str">
        <f>IF(Tabela8J56[[#This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4" s="12"/>
      <c r="J14" t="str">
        <f>IF(Tabela8J56[[#This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5" s="12"/>
      <c r="J15" t="str">
        <f>IF(Tabela8J56[[#This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6" s="12"/>
      <c r="J16" t="str">
        <f>IF(Tabela8J56[[#This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7" s="12"/>
      <c r="J17" t="str">
        <f>IF(Tabela8J56[[#This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8" s="12"/>
      <c r="J18" t="str">
        <f>IF(Tabela8J56[[#This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19" s="12"/>
      <c r="J19" t="str">
        <f>IF(Tabela8J56[[#This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0" s="12"/>
      <c r="J20" t="str">
        <f>IF(Tabela8J56[[#This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1" s="12"/>
      <c r="J21" t="str">
        <f>IF(Tabela8J56[[#This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2" s="12"/>
      <c r="J22" t="str">
        <f>IF(Tabela8J56[[#This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3" s="12"/>
      <c r="J23" t="str">
        <f>IF(Tabela8J56[[#This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4" s="12"/>
      <c r="J24" t="str">
        <f>IF(Tabela8J56[[#This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5" s="12"/>
      <c r="J25" t="str">
        <f>IF(Tabela8J56[[#This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6" s="12"/>
      <c r="J26" t="str">
        <f>IF(Tabela8J56[[#This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7" s="12"/>
      <c r="J27" t="str">
        <f>IF(Tabela8J56[[#This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8" s="12"/>
      <c r="J28" t="str">
        <f>IF(Tabela8J56[[#This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29" s="12"/>
      <c r="J29" t="str">
        <f>IF(Tabela8J56[[#This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0" s="12"/>
      <c r="J30" t="str">
        <f>IF(Tabela8J56[[#This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1" s="12"/>
      <c r="J31" t="str">
        <f>IF(Tabela8J56[[#This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2" s="12"/>
      <c r="J32" t="str">
        <f>IF(Tabela8J56[[#This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3" s="12"/>
      <c r="J33" t="str">
        <f>IF(Tabela8J56[[#This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4" s="12"/>
      <c r="J34" t="str">
        <f>IF(Tabela8J56[[#This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5" s="12"/>
      <c r="J35" t="str">
        <f>IF(Tabela8J56[[#This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6" s="12"/>
      <c r="J36" t="str">
        <f>IF(Tabela8J56[[#This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7" s="12"/>
      <c r="J37" t="str">
        <f>IF(Tabela8J56[[#This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8" s="12"/>
      <c r="J38" t="str">
        <f>IF(Tabela8J56[[#This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39" s="12"/>
      <c r="J39" t="str">
        <f>IF(Tabela8J56[[#This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0" s="12"/>
      <c r="J40" t="str">
        <f>IF(Tabela8J56[[#This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1" s="12"/>
      <c r="J41" t="str">
        <f>IF(Tabela8J56[[#This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2" s="12"/>
      <c r="J42" t="str">
        <f>IF(Tabela8J56[[#This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3" s="12"/>
      <c r="J43" t="str">
        <f>IF(Tabela8J56[[#This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4" s="12"/>
      <c r="J44" t="str">
        <f>IF(Tabela8J56[[#This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5" s="12"/>
      <c r="J45" t="str">
        <f>IF(Tabela8J56[[#This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Preços'!$E$26,IF(AND(Tabela8J56[[#This Row],[EXAME]]="US DE MAMAS E AXILAS",Tabela8J56[[#This Row],[CONVÊNIO]]="UNIMED"),'Tabela de Preços'!$E$27,""))))))))))</f>
        <v/>
      </c>
      <c r="I46" s="12"/>
      <c r="J46" t="str">
        <f>IF(Tabela8J56[[#This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SUBTOTAL(103,Tabela8J56[NOME])</f>
        <v>0</v>
      </c>
      <c r="H47" s="31"/>
    </row>
  </sheetData>
  <sheetProtection sheet="1" sort="0" autoFilter="0"/>
  <conditionalFormatting sqref="L6:M46">
    <cfRule type="containsText" dxfId="123" priority="1" operator="containsText" text="Não confirmado">
      <formula>NOT(ISERROR(SEARCH("Não confirmado",L6)))</formula>
    </cfRule>
    <cfRule type="containsText" dxfId="12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45222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6" s="12"/>
      <c r="J6" t="str">
        <f>IF(Tabela8J567891011[[#This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7" s="12"/>
      <c r="J7" t="str">
        <f>IF(Tabela8J567891011[[#This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8" s="12"/>
      <c r="J8" t="str">
        <f>IF(Tabela8J567891011[[#This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9" s="12"/>
      <c r="J9" t="str">
        <f>IF(Tabela8J567891011[[#This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0" s="12"/>
      <c r="J10" t="str">
        <f>IF(Tabela8J567891011[[#This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1" s="12"/>
      <c r="J11" t="str">
        <f>IF(Tabela8J567891011[[#This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2" s="12"/>
      <c r="J12" t="str">
        <f>IF(Tabela8J567891011[[#This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3" s="12"/>
      <c r="J13" t="str">
        <f>IF(Tabela8J567891011[[#This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4" s="12"/>
      <c r="J14" t="str">
        <f>IF(Tabela8J567891011[[#This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5" s="12"/>
      <c r="J15" t="str">
        <f>IF(Tabela8J567891011[[#This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6" s="12"/>
      <c r="J16" t="str">
        <f>IF(Tabela8J567891011[[#This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7" s="12"/>
      <c r="J17" t="str">
        <f>IF(Tabela8J567891011[[#This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8" s="12"/>
      <c r="J18" t="str">
        <f>IF(Tabela8J567891011[[#This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19" s="12"/>
      <c r="J19" t="str">
        <f>IF(Tabela8J567891011[[#This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0" s="12"/>
      <c r="J20" t="str">
        <f>IF(Tabela8J567891011[[#This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1" s="12"/>
      <c r="J21" t="str">
        <f>IF(Tabela8J567891011[[#This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2" s="12"/>
      <c r="J22" t="str">
        <f>IF(Tabela8J567891011[[#This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3" s="12"/>
      <c r="J23" t="str">
        <f>IF(Tabela8J567891011[[#This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4" s="12"/>
      <c r="J24" t="str">
        <f>IF(Tabela8J567891011[[#This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5" s="12"/>
      <c r="J25" t="str">
        <f>IF(Tabela8J567891011[[#This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6" s="12"/>
      <c r="J26" t="str">
        <f>IF(Tabela8J567891011[[#This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7" s="12"/>
      <c r="J27" t="str">
        <f>IF(Tabela8J567891011[[#This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8" s="12"/>
      <c r="J28" t="str">
        <f>IF(Tabela8J567891011[[#This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29" s="12"/>
      <c r="J29" t="str">
        <f>IF(Tabela8J567891011[[#This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0" s="12"/>
      <c r="J30" t="str">
        <f>IF(Tabela8J567891011[[#This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1" s="12"/>
      <c r="J31" t="str">
        <f>IF(Tabela8J567891011[[#This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2" s="12"/>
      <c r="J32" t="str">
        <f>IF(Tabela8J567891011[[#This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3" s="12"/>
      <c r="J33" t="str">
        <f>IF(Tabela8J567891011[[#This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4" s="12"/>
      <c r="J34" t="str">
        <f>IF(Tabela8J567891011[[#This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5" s="12"/>
      <c r="J35" t="str">
        <f>IF(Tabela8J567891011[[#This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6" s="12"/>
      <c r="J36" t="str">
        <f>IF(Tabela8J567891011[[#This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7" s="12"/>
      <c r="J37" t="str">
        <f>IF(Tabela8J567891011[[#This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8" s="12"/>
      <c r="J38" t="str">
        <f>IF(Tabela8J567891011[[#This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39" s="12"/>
      <c r="J39" t="str">
        <f>IF(Tabela8J567891011[[#This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0" s="12"/>
      <c r="J40" t="str">
        <f>IF(Tabela8J567891011[[#This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1" s="12"/>
      <c r="J41" t="str">
        <f>IF(Tabela8J567891011[[#This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2" s="12"/>
      <c r="J42" t="str">
        <f>IF(Tabela8J567891011[[#This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3" s="12"/>
      <c r="J43" t="str">
        <f>IF(Tabela8J567891011[[#This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4" s="12"/>
      <c r="J44" t="str">
        <f>IF(Tabela8J567891011[[#This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5" s="12"/>
      <c r="J45" t="str">
        <f>IF(Tabela8J567891011[[#This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Preços'!$E$26,IF(AND(Tabela8J567891011[[#This Row],[EXAME]]="US DE MAMAS E AXILAS",Tabela8J567891011[[#This Row],[CONVÊNIO]]="UNIMED"),'Tabela de Preços'!$E$27,""))))))))))</f>
        <v/>
      </c>
      <c r="I46" s="12"/>
      <c r="J46" t="str">
        <f>IF(Tabela8J567891011[[#This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SUBTOTAL(103,Tabela8J567891011[NOME])</f>
        <v>0</v>
      </c>
      <c r="H47" s="31"/>
    </row>
  </sheetData>
  <sheetProtection sheet="1" sort="0" autoFilter="0"/>
  <conditionalFormatting sqref="L6:M46">
    <cfRule type="containsText" dxfId="121" priority="1" operator="containsText" text="Não confirmado">
      <formula>NOT(ISERROR(SEARCH("Não confirmado",L6)))</formula>
    </cfRule>
    <cfRule type="containsText" dxfId="12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45223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6" s="12"/>
      <c r="J6" t="str">
        <f>IF(Tabela8J567891011122[[#This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7" s="12"/>
      <c r="J7" t="str">
        <f>IF(Tabela8J567891011122[[#This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8" s="12"/>
      <c r="J8" t="str">
        <f>IF(Tabela8J567891011122[[#This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9" s="12"/>
      <c r="J9" t="str">
        <f>IF(Tabela8J567891011122[[#This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0" s="12"/>
      <c r="J10" t="str">
        <f>IF(Tabela8J567891011122[[#This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1" s="12"/>
      <c r="J11" t="str">
        <f>IF(Tabela8J567891011122[[#This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2" s="12"/>
      <c r="J12" t="str">
        <f>IF(Tabela8J567891011122[[#This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3" s="12"/>
      <c r="J13" t="str">
        <f>IF(Tabela8J567891011122[[#This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4" s="12"/>
      <c r="J14" t="str">
        <f>IF(Tabela8J567891011122[[#This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5" s="12"/>
      <c r="J15" t="str">
        <f>IF(Tabela8J567891011122[[#This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6" s="12"/>
      <c r="J16" t="str">
        <f>IF(Tabela8J567891011122[[#This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7" s="12"/>
      <c r="J17" t="str">
        <f>IF(Tabela8J567891011122[[#This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8" s="12"/>
      <c r="J18" t="str">
        <f>IF(Tabela8J567891011122[[#This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19" s="12"/>
      <c r="J19" t="str">
        <f>IF(Tabela8J567891011122[[#This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0" s="12"/>
      <c r="J20" t="str">
        <f>IF(Tabela8J567891011122[[#This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1" s="12"/>
      <c r="J21" t="str">
        <f>IF(Tabela8J567891011122[[#This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2" s="12"/>
      <c r="J22" t="str">
        <f>IF(Tabela8J567891011122[[#This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3" s="12"/>
      <c r="J23" t="str">
        <f>IF(Tabela8J567891011122[[#This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4" s="12"/>
      <c r="J24" t="str">
        <f>IF(Tabela8J567891011122[[#This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5" s="12"/>
      <c r="J25" t="str">
        <f>IF(Tabela8J567891011122[[#This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6" s="12"/>
      <c r="J26" t="str">
        <f>IF(Tabela8J567891011122[[#This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7" s="12"/>
      <c r="J27" t="str">
        <f>IF(Tabela8J567891011122[[#This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8" s="12"/>
      <c r="J28" t="str">
        <f>IF(Tabela8J567891011122[[#This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29" s="12"/>
      <c r="J29" t="str">
        <f>IF(Tabela8J567891011122[[#This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0" s="12"/>
      <c r="J30" t="str">
        <f>IF(Tabela8J567891011122[[#This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1" s="12"/>
      <c r="J31" t="str">
        <f>IF(Tabela8J567891011122[[#This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2" s="12"/>
      <c r="J32" t="str">
        <f>IF(Tabela8J567891011122[[#This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3" s="12"/>
      <c r="J33" t="str">
        <f>IF(Tabela8J567891011122[[#This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4" s="12"/>
      <c r="J34" t="str">
        <f>IF(Tabela8J567891011122[[#This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5" s="12"/>
      <c r="J35" t="str">
        <f>IF(Tabela8J567891011122[[#This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6" s="12"/>
      <c r="J36" t="str">
        <f>IF(Tabela8J567891011122[[#This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7" s="12"/>
      <c r="J37" t="str">
        <f>IF(Tabela8J567891011122[[#This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8" s="12"/>
      <c r="J38" t="str">
        <f>IF(Tabela8J567891011122[[#This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39" s="12"/>
      <c r="J39" t="str">
        <f>IF(Tabela8J567891011122[[#This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0" s="12"/>
      <c r="J40" t="str">
        <f>IF(Tabela8J567891011122[[#This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1" s="12"/>
      <c r="J41" t="str">
        <f>IF(Tabela8J567891011122[[#This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2" s="12"/>
      <c r="J42" t="str">
        <f>IF(Tabela8J567891011122[[#This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3" s="12"/>
      <c r="J43" t="str">
        <f>IF(Tabela8J567891011122[[#This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4" s="12"/>
      <c r="J44" t="str">
        <f>IF(Tabela8J567891011122[[#This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5" s="12"/>
      <c r="J45" t="str">
        <f>IF(Tabela8J567891011122[[#This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Preços'!$E$26,IF(AND(Tabela8J567891011122[[#This Row],[EXAME]]="US DE MAMAS E AXILAS",Tabela8J567891011122[[#This Row],[CONVÊNIO]]="UNIMED"),'Tabela de Preços'!$E$27,""))))))))))</f>
        <v/>
      </c>
      <c r="I46" s="12"/>
      <c r="J46" t="str">
        <f>IF(Tabela8J567891011122[[#This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SUBTOTAL(103,Tabela8J567891011122[NOME])</f>
        <v>0</v>
      </c>
      <c r="H47" s="31"/>
    </row>
  </sheetData>
  <sheetProtection sheet="1" sort="0" autoFilter="0"/>
  <conditionalFormatting sqref="L6:M46">
    <cfRule type="containsText" dxfId="119" priority="1" operator="containsText" text="Não confirmado">
      <formula>NOT(ISERROR(SEARCH("Não confirmado",L6)))</formula>
    </cfRule>
    <cfRule type="containsText" dxfId="11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45224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6" s="12"/>
      <c r="J6" t="str">
        <f>IF(Tabela8J56789[[#This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7" s="12"/>
      <c r="J7" t="str">
        <f>IF(Tabela8J56789[[#This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8" s="12"/>
      <c r="J8" t="str">
        <f>IF(Tabela8J56789[[#This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9" s="12"/>
      <c r="J9" t="str">
        <f>IF(Tabela8J56789[[#This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0" s="12"/>
      <c r="J10" t="str">
        <f>IF(Tabela8J56789[[#This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1" s="12"/>
      <c r="J11" t="str">
        <f>IF(Tabela8J56789[[#This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2" s="12"/>
      <c r="J12" t="str">
        <f>IF(Tabela8J56789[[#This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3" s="12"/>
      <c r="J13" t="str">
        <f>IF(Tabela8J56789[[#This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4" s="12"/>
      <c r="J14" t="str">
        <f>IF(Tabela8J56789[[#This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5" s="12"/>
      <c r="J15" t="str">
        <f>IF(Tabela8J56789[[#This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6" s="12"/>
      <c r="J16" t="str">
        <f>IF(Tabela8J56789[[#This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7" s="12"/>
      <c r="J17" t="str">
        <f>IF(Tabela8J56789[[#This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8" s="12"/>
      <c r="J18" t="str">
        <f>IF(Tabela8J56789[[#This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19" s="12"/>
      <c r="J19" t="str">
        <f>IF(Tabela8J56789[[#This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0" s="12"/>
      <c r="J20" t="str">
        <f>IF(Tabela8J56789[[#This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1" s="12"/>
      <c r="J21" t="str">
        <f>IF(Tabela8J56789[[#This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2" s="12"/>
      <c r="J22" t="str">
        <f>IF(Tabela8J56789[[#This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3" s="12"/>
      <c r="J23" t="str">
        <f>IF(Tabela8J56789[[#This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4" s="12"/>
      <c r="J24" t="str">
        <f>IF(Tabela8J56789[[#This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5" s="12"/>
      <c r="J25" t="str">
        <f>IF(Tabela8J56789[[#This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6" s="12"/>
      <c r="J26" t="str">
        <f>IF(Tabela8J56789[[#This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7" s="12"/>
      <c r="J27" t="str">
        <f>IF(Tabela8J56789[[#This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8" s="12"/>
      <c r="J28" t="str">
        <f>IF(Tabela8J56789[[#This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29" s="12"/>
      <c r="J29" t="str">
        <f>IF(Tabela8J56789[[#This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0" s="12"/>
      <c r="J30" t="str">
        <f>IF(Tabela8J56789[[#This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1" s="12"/>
      <c r="J31" t="str">
        <f>IF(Tabela8J56789[[#This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2" s="12"/>
      <c r="J32" t="str">
        <f>IF(Tabela8J56789[[#This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3" s="12"/>
      <c r="J33" t="str">
        <f>IF(Tabela8J56789[[#This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4" s="12"/>
      <c r="J34" t="str">
        <f>IF(Tabela8J56789[[#This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5" s="12"/>
      <c r="J35" t="str">
        <f>IF(Tabela8J56789[[#This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6" s="12"/>
      <c r="J36" t="str">
        <f>IF(Tabela8J56789[[#This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7" s="12"/>
      <c r="J37" t="str">
        <f>IF(Tabela8J56789[[#This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8" s="12"/>
      <c r="J38" t="str">
        <f>IF(Tabela8J56789[[#This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39" s="12"/>
      <c r="J39" t="str">
        <f>IF(Tabela8J56789[[#This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0" s="12"/>
      <c r="J40" t="str">
        <f>IF(Tabela8J56789[[#This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1" s="12"/>
      <c r="J41" t="str">
        <f>IF(Tabela8J56789[[#This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2" s="12"/>
      <c r="J42" t="str">
        <f>IF(Tabela8J56789[[#This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3" s="12"/>
      <c r="J43" t="str">
        <f>IF(Tabela8J56789[[#This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4" s="12"/>
      <c r="J44" t="str">
        <f>IF(Tabela8J56789[[#This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5" s="12"/>
      <c r="J45" t="str">
        <f>IF(Tabela8J56789[[#This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Preços'!$E$26,IF(AND(Tabela8J56789[[#This Row],[EXAME]]="US DE MAMAS E AXILAS",Tabela8J56789[[#This Row],[CONVÊNIO]]="UNIMED"),'Tabela de Preços'!$E$27,""))))))))))</f>
        <v/>
      </c>
      <c r="I46" s="12"/>
      <c r="J46" t="str">
        <f>IF(Tabela8J56789[[#This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SUBTOTAL(103,Tabela8J56789[NOME])</f>
        <v>0</v>
      </c>
      <c r="H47" s="31"/>
    </row>
  </sheetData>
  <sheetProtection sheet="1" sort="0" autoFilter="0"/>
  <conditionalFormatting sqref="L6:M46">
    <cfRule type="containsText" dxfId="117" priority="1" operator="containsText" text="Não confirmado">
      <formula>NOT(ISERROR(SEARCH("Não confirmado",L6)))</formula>
    </cfRule>
    <cfRule type="containsText" dxfId="11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45201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6" s="12"/>
      <c r="J6" t="str">
        <f>IF(Tabela8J1438394041[[#This Row],[EXAME]]&lt;&gt;"","Dra. Joizeanne","")</f>
        <v/>
      </c>
      <c r="K6" s="33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7" s="12"/>
      <c r="J7" t="str">
        <f>IF(Tabela8J1438394041[[#This Row],[EXAME]]&lt;&gt;"","Dra. Joizeanne","")</f>
        <v/>
      </c>
      <c r="K7" s="33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8" s="12"/>
      <c r="J8" t="str">
        <f>IF(Tabela8J1438394041[[#This Row],[EXAME]]&lt;&gt;"","Dra. Joizeanne","")</f>
        <v/>
      </c>
      <c r="K8" s="33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9" s="12"/>
      <c r="J9" t="str">
        <f>IF(Tabela8J1438394041[[#This Row],[EXAME]]&lt;&gt;"","Dra. Joizeanne","")</f>
        <v/>
      </c>
      <c r="K9" s="33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0" s="12"/>
      <c r="J10" t="str">
        <f>IF(Tabela8J1438394041[[#This Row],[EXAME]]&lt;&gt;"","Dra. Joizeanne","")</f>
        <v/>
      </c>
      <c r="K10" s="33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1" s="12"/>
      <c r="J11" t="str">
        <f>IF(Tabela8J1438394041[[#This Row],[EXAME]]&lt;&gt;"","Dra. Joizeanne","")</f>
        <v/>
      </c>
      <c r="K11" s="33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2" s="12"/>
      <c r="J12" t="str">
        <f>IF(Tabela8J1438394041[[#This Row],[EXAME]]&lt;&gt;"","Dra. Joizeanne","")</f>
        <v/>
      </c>
      <c r="K12" s="33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3" s="12"/>
      <c r="J13" t="str">
        <f>IF(Tabela8J1438394041[[#This Row],[EXAME]]&lt;&gt;"","Dra. Joizeanne","")</f>
        <v/>
      </c>
      <c r="K13" s="33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4" s="12"/>
      <c r="J14" t="str">
        <f>IF(Tabela8J1438394041[[#This Row],[EXAME]]&lt;&gt;"","Dra. Joizeanne","")</f>
        <v/>
      </c>
      <c r="K14" s="33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5" s="12"/>
      <c r="J15" t="str">
        <f>IF(Tabela8J1438394041[[#This Row],[EXAME]]&lt;&gt;"","Dra. Joizeanne","")</f>
        <v/>
      </c>
      <c r="K15" s="33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6" s="12"/>
      <c r="J16" t="str">
        <f>IF(Tabela8J1438394041[[#This Row],[EXAME]]&lt;&gt;"","Dra. Joizeanne","")</f>
        <v/>
      </c>
      <c r="K16" s="33"/>
    </row>
    <row r="17" spans="2:1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7" s="12"/>
      <c r="J17" t="str">
        <f>IF(Tabela8J1438394041[[#This Row],[EXAME]]&lt;&gt;"","Dra. Joizeanne","")</f>
        <v/>
      </c>
      <c r="K17" s="33"/>
    </row>
    <row r="18" spans="2:1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8" s="12"/>
      <c r="J18" t="str">
        <f>IF(Tabela8J1438394041[[#This Row],[EXAME]]&lt;&gt;"","Dra. Joizeanne","")</f>
        <v/>
      </c>
      <c r="K18" s="33"/>
    </row>
    <row r="19" spans="2:11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19" s="12"/>
      <c r="J19" t="str">
        <f>IF(Tabela8J1438394041[[#This Row],[EXAME]]&lt;&gt;"","Dra. Joizeanne","")</f>
        <v/>
      </c>
      <c r="K19" s="33"/>
    </row>
    <row r="20" spans="2:11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0" s="12"/>
      <c r="J20" t="str">
        <f>IF(Tabela8J1438394041[[#This Row],[EXAME]]&lt;&gt;"","Dra. Joizeanne","")</f>
        <v/>
      </c>
      <c r="K20" s="33"/>
    </row>
    <row r="21" spans="2:11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1" s="12"/>
      <c r="J21" t="str">
        <f>IF(Tabela8J1438394041[[#This Row],[EXAME]]&lt;&gt;"","Dra. Joizeanne","")</f>
        <v/>
      </c>
      <c r="K21" s="33"/>
    </row>
    <row r="22" spans="2:11" x14ac:dyDescent="0.25">
      <c r="B22" s="8">
        <v>0.5</v>
      </c>
      <c r="C22" s="12"/>
      <c r="D22" s="12"/>
      <c r="E22" s="12"/>
      <c r="F22" s="12"/>
      <c r="G22" s="12"/>
      <c r="H2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2" s="12"/>
      <c r="J22" t="str">
        <f>IF(Tabela8J1438394041[[#This Row],[EXAME]]&lt;&gt;"","Dra. Joizeanne","")</f>
        <v/>
      </c>
      <c r="K22" s="33"/>
    </row>
    <row r="23" spans="2:11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3" s="12"/>
      <c r="J23" t="str">
        <f>IF(Tabela8J1438394041[[#This Row],[EXAME]]&lt;&gt;"","Dra. Joizeanne","")</f>
        <v/>
      </c>
      <c r="K23" s="33"/>
    </row>
    <row r="24" spans="2:11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4" s="12"/>
      <c r="J24" t="str">
        <f>IF(Tabela8J1438394041[[#This Row],[EXAME]]&lt;&gt;"","Dra. Joizeanne","")</f>
        <v/>
      </c>
      <c r="K24" s="33"/>
    </row>
    <row r="25" spans="2:11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5" s="12"/>
      <c r="J25" t="str">
        <f>IF(Tabela8J1438394041[[#This Row],[EXAME]]&lt;&gt;"","Dra. Joizeanne","")</f>
        <v/>
      </c>
      <c r="K25" s="33"/>
    </row>
    <row r="26" spans="2:11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6" s="12"/>
      <c r="J26" t="str">
        <f>IF(Tabela8J1438394041[[#This Row],[EXAME]]&lt;&gt;"","Dra. Joizeanne","")</f>
        <v/>
      </c>
      <c r="K26" s="33"/>
    </row>
    <row r="27" spans="2:11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7" s="12"/>
      <c r="J27" t="str">
        <f>IF(Tabela8J1438394041[[#This Row],[EXAME]]&lt;&gt;"","Dra. Joizeanne","")</f>
        <v/>
      </c>
      <c r="K27" s="33"/>
    </row>
    <row r="28" spans="2:11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8" s="12"/>
      <c r="J28" t="str">
        <f>IF(Tabela8J1438394041[[#This Row],[EXAME]]&lt;&gt;"","Dra. Joizeanne","")</f>
        <v/>
      </c>
      <c r="K28" s="33"/>
    </row>
    <row r="29" spans="2:11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29" s="12"/>
      <c r="J29" t="str">
        <f>IF(Tabela8J1438394041[[#This Row],[EXAME]]&lt;&gt;"","Dra. Joizeanne","")</f>
        <v/>
      </c>
      <c r="K29" s="33"/>
    </row>
    <row r="30" spans="2:11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0" s="12"/>
      <c r="J30" t="str">
        <f>IF(Tabela8J1438394041[[#This Row],[EXAME]]&lt;&gt;"","Dra. Joizeanne","")</f>
        <v/>
      </c>
      <c r="K30" s="33"/>
    </row>
    <row r="31" spans="2:11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1" s="12"/>
      <c r="J31" t="str">
        <f>IF(Tabela8J1438394041[[#This Row],[EXAME]]&lt;&gt;"","Dra. Joizeanne","")</f>
        <v/>
      </c>
      <c r="K31" s="33"/>
    </row>
    <row r="32" spans="2:11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2" s="12"/>
      <c r="J32" t="str">
        <f>IF(Tabela8J1438394041[[#This Row],[EXAME]]&lt;&gt;"","Dra. Joizeanne","")</f>
        <v/>
      </c>
      <c r="K32" s="33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3" s="12"/>
      <c r="J33" t="str">
        <f>IF(Tabela8J1438394041[[#This Row],[EXAME]]&lt;&gt;"","Dra. Joizeanne","")</f>
        <v/>
      </c>
      <c r="K33" s="33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4" s="12"/>
      <c r="J34" t="str">
        <f>IF(Tabela8J1438394041[[#This Row],[EXAME]]&lt;&gt;"","Dra. Joizeanne","")</f>
        <v/>
      </c>
      <c r="K34" s="33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5" s="12"/>
      <c r="J35" t="str">
        <f>IF(Tabela8J1438394041[[#This Row],[EXAME]]&lt;&gt;"","Dra. Joizeanne","")</f>
        <v/>
      </c>
      <c r="K35" s="33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6" s="12"/>
      <c r="J36" t="str">
        <f>IF(Tabela8J1438394041[[#This Row],[EXAME]]&lt;&gt;"","Dra. Joizeanne","")</f>
        <v/>
      </c>
      <c r="K36" s="33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7" s="12"/>
      <c r="J37" t="str">
        <f>IF(Tabela8J1438394041[[#This Row],[EXAME]]&lt;&gt;"","Dra. Joizeanne","")</f>
        <v/>
      </c>
      <c r="K37" s="33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8" s="12"/>
      <c r="J38" t="str">
        <f>IF(Tabela8J1438394041[[#This Row],[EXAME]]&lt;&gt;"","Dra. Joizeanne","")</f>
        <v/>
      </c>
      <c r="K38" s="33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39" s="12"/>
      <c r="J39" t="str">
        <f>IF(Tabela8J1438394041[[#This Row],[EXAME]]&lt;&gt;"","Dra. Joizeanne","")</f>
        <v/>
      </c>
      <c r="K39" s="33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0" s="12"/>
      <c r="J40" t="str">
        <f>IF(Tabela8J1438394041[[#This Row],[EXAME]]&lt;&gt;"","Dra. Joizeanne","")</f>
        <v/>
      </c>
      <c r="K40" s="33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1" s="12"/>
      <c r="J41" t="str">
        <f>IF(Tabela8J1438394041[[#This Row],[EXAME]]&lt;&gt;"","Dra. Joizeanne","")</f>
        <v/>
      </c>
      <c r="K41" s="33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2" s="12"/>
      <c r="J42" t="str">
        <f>IF(Tabela8J1438394041[[#This Row],[EXAME]]&lt;&gt;"","Dra. Joizeanne","")</f>
        <v/>
      </c>
      <c r="K42" s="33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3" s="12"/>
      <c r="J43" t="str">
        <f>IF(Tabela8J1438394041[[#This Row],[EXAME]]&lt;&gt;"","Dra. Joizeanne","")</f>
        <v/>
      </c>
      <c r="K43" s="33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4" s="12"/>
      <c r="J44" t="str">
        <f>IF(Tabela8J1438394041[[#This Row],[EXAME]]&lt;&gt;"","Dra. Joizeanne","")</f>
        <v/>
      </c>
      <c r="K44" s="33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5" s="12"/>
      <c r="J45" t="str">
        <f>IF(Tabela8J1438394041[[#This Row],[EXAME]]&lt;&gt;"","Dra. Joizeanne","")</f>
        <v/>
      </c>
      <c r="K45" s="33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Preços'!$E$26,IF(AND(Tabela8J1438394041[[#This Row],[EXAME]]="US DE MAMAS E AXILAS",Tabela8J1438394041[[#This Row],[CONVÊNIO]]="UNIMED"),'Tabela de Preços'!$E$27,""))))))))))</f>
        <v/>
      </c>
      <c r="I46" s="12"/>
      <c r="J46" t="str">
        <f>IF(Tabela8J1438394041[[#This Row],[EXAME]]&lt;&gt;"","Dra. Joizeanne","")</f>
        <v/>
      </c>
      <c r="K46" s="33"/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heet="1" sort="0" autoFilter="0"/>
  <conditionalFormatting sqref="L6:M46">
    <cfRule type="containsText" dxfId="151" priority="1" operator="containsText" text="Não confirmado">
      <formula>NOT(ISERROR(SEARCH("Não confirmado",L6)))</formula>
    </cfRule>
    <cfRule type="containsText" dxfId="15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26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45225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6" s="12"/>
      <c r="J6" t="str">
        <f>IF(Tabela8J56789101112[[#This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7" s="12"/>
      <c r="J7" t="str">
        <f>IF(Tabela8J56789101112[[#This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8" s="12"/>
      <c r="J8" t="str">
        <f>IF(Tabela8J56789101112[[#This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9" s="12"/>
      <c r="J9" t="str">
        <f>IF(Tabela8J56789101112[[#This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0" s="12"/>
      <c r="J10" t="str">
        <f>IF(Tabela8J56789101112[[#This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1" s="12"/>
      <c r="J11" t="str">
        <f>IF(Tabela8J56789101112[[#This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2" s="12"/>
      <c r="J12" t="str">
        <f>IF(Tabela8J56789101112[[#This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3" s="12"/>
      <c r="J13" t="str">
        <f>IF(Tabela8J56789101112[[#This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4" s="12"/>
      <c r="J14" t="str">
        <f>IF(Tabela8J56789101112[[#This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5" s="12"/>
      <c r="J15" t="str">
        <f>IF(Tabela8J56789101112[[#This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6" s="12"/>
      <c r="J16" t="str">
        <f>IF(Tabela8J56789101112[[#This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7" s="12"/>
      <c r="J17" t="str">
        <f>IF(Tabela8J56789101112[[#This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8" s="12"/>
      <c r="J18" t="str">
        <f>IF(Tabela8J56789101112[[#This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19" s="12"/>
      <c r="J19" t="str">
        <f>IF(Tabela8J56789101112[[#This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0" s="12"/>
      <c r="J20" t="str">
        <f>IF(Tabela8J56789101112[[#This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1" s="12"/>
      <c r="J21" t="str">
        <f>IF(Tabela8J56789101112[[#This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2" s="12"/>
      <c r="J22" t="str">
        <f>IF(Tabela8J56789101112[[#This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3" s="12"/>
      <c r="J23" t="str">
        <f>IF(Tabela8J56789101112[[#This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4" s="12"/>
      <c r="J24" t="str">
        <f>IF(Tabela8J56789101112[[#This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5" s="12"/>
      <c r="J25" t="str">
        <f>IF(Tabela8J56789101112[[#This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6" s="12"/>
      <c r="J26" t="str">
        <f>IF(Tabela8J56789101112[[#This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7" s="12"/>
      <c r="J27" t="str">
        <f>IF(Tabela8J56789101112[[#This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8" s="12"/>
      <c r="J28" t="str">
        <f>IF(Tabela8J56789101112[[#This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29" s="12"/>
      <c r="J29" t="str">
        <f>IF(Tabela8J56789101112[[#This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0" s="12"/>
      <c r="J30" t="str">
        <f>IF(Tabela8J56789101112[[#This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1" s="12"/>
      <c r="J31" t="str">
        <f>IF(Tabela8J56789101112[[#This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2" s="12"/>
      <c r="J32" t="str">
        <f>IF(Tabela8J56789101112[[#This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3" s="12"/>
      <c r="J33" t="str">
        <f>IF(Tabela8J56789101112[[#This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4" s="12"/>
      <c r="J34" t="str">
        <f>IF(Tabela8J56789101112[[#This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5" s="12"/>
      <c r="J35" t="str">
        <f>IF(Tabela8J56789101112[[#This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6" s="12"/>
      <c r="J36" t="str">
        <f>IF(Tabela8J56789101112[[#This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7" s="12"/>
      <c r="J37" t="str">
        <f>IF(Tabela8J56789101112[[#This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8" s="12"/>
      <c r="J38" t="str">
        <f>IF(Tabela8J56789101112[[#This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39" s="12"/>
      <c r="J39" t="str">
        <f>IF(Tabela8J56789101112[[#This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0" s="12"/>
      <c r="J40" t="str">
        <f>IF(Tabela8J56789101112[[#This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1" s="12"/>
      <c r="J41" t="str">
        <f>IF(Tabela8J56789101112[[#This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2" s="12"/>
      <c r="J42" t="str">
        <f>IF(Tabela8J56789101112[[#This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3" s="12"/>
      <c r="J43" t="str">
        <f>IF(Tabela8J56789101112[[#This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4" s="12"/>
      <c r="J44" t="str">
        <f>IF(Tabela8J56789101112[[#This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5" s="12"/>
      <c r="J45" t="str">
        <f>IF(Tabela8J56789101112[[#This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Preços'!$E$26,IF(AND(Tabela8J56789101112[[#This Row],[EXAME]]="US DE MAMAS E AXILAS",Tabela8J56789101112[[#This Row],[CONVÊNIO]]="UNIMED"),'Tabela de Preços'!$E$27,""))))))))))</f>
        <v/>
      </c>
      <c r="I46" s="12"/>
      <c r="J46" t="str">
        <f>IF(Tabela8J56789101112[[#This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SUBTOTAL(103,Tabela8J56789101112[NOME])</f>
        <v>0</v>
      </c>
      <c r="H47" s="31"/>
    </row>
  </sheetData>
  <sheetProtection sheet="1" sort="0" autoFilter="0"/>
  <conditionalFormatting sqref="L6:M46">
    <cfRule type="containsText" dxfId="115" priority="1" operator="containsText" text="Não confirmado">
      <formula>NOT(ISERROR(SEARCH("Não confirmado",L6)))</formula>
    </cfRule>
    <cfRule type="containsText" dxfId="11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I4" sqref="I4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27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45226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6" s="12"/>
      <c r="J6" t="str">
        <f>IF(Tabela8J5678[[#This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7" s="12"/>
      <c r="J7" t="str">
        <f>IF(Tabela8J5678[[#This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8" s="12"/>
      <c r="J8" t="str">
        <f>IF(Tabela8J5678[[#This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9" s="12"/>
      <c r="J9" t="str">
        <f>IF(Tabela8J5678[[#This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0" s="12"/>
      <c r="J10" t="str">
        <f>IF(Tabela8J5678[[#This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1" s="12"/>
      <c r="J11" t="str">
        <f>IF(Tabela8J5678[[#This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2" s="12"/>
      <c r="J12" t="str">
        <f>IF(Tabela8J5678[[#This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3" s="12"/>
      <c r="J13" t="str">
        <f>IF(Tabela8J5678[[#This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4" s="12"/>
      <c r="J14" t="str">
        <f>IF(Tabela8J5678[[#This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5" s="12"/>
      <c r="J15" t="str">
        <f>IF(Tabela8J5678[[#This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6" s="12"/>
      <c r="J16" t="str">
        <f>IF(Tabela8J5678[[#This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7" s="12"/>
      <c r="J17" t="str">
        <f>IF(Tabela8J5678[[#This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8" s="12"/>
      <c r="J18" t="str">
        <f>IF(Tabela8J5678[[#This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19" s="12"/>
      <c r="J19" t="str">
        <f>IF(Tabela8J5678[[#This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0" s="12"/>
      <c r="J20" t="str">
        <f>IF(Tabela8J5678[[#This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1" s="12"/>
      <c r="J21" t="str">
        <f>IF(Tabela8J5678[[#This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2" s="12"/>
      <c r="J22" t="str">
        <f>IF(Tabela8J5678[[#This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3" s="12"/>
      <c r="J23" t="str">
        <f>IF(Tabela8J5678[[#This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4" s="12"/>
      <c r="J24" t="str">
        <f>IF(Tabela8J5678[[#This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5" s="12"/>
      <c r="J25" t="str">
        <f>IF(Tabela8J5678[[#This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6" s="12"/>
      <c r="J26" t="str">
        <f>IF(Tabela8J5678[[#This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7" s="12"/>
      <c r="J27" t="str">
        <f>IF(Tabela8J5678[[#This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8" s="12"/>
      <c r="J28" t="str">
        <f>IF(Tabela8J5678[[#This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29" s="12"/>
      <c r="J29" t="str">
        <f>IF(Tabela8J5678[[#This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0" s="12"/>
      <c r="J30" t="str">
        <f>IF(Tabela8J5678[[#This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1" s="12"/>
      <c r="J31" t="str">
        <f>IF(Tabela8J5678[[#This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2" s="12"/>
      <c r="J32" t="str">
        <f>IF(Tabela8J5678[[#This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3" s="12"/>
      <c r="J33" t="str">
        <f>IF(Tabela8J5678[[#This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4" s="12"/>
      <c r="J34" t="str">
        <f>IF(Tabela8J5678[[#This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5" s="12"/>
      <c r="J35" t="str">
        <f>IF(Tabela8J5678[[#This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6" s="12"/>
      <c r="J36" t="str">
        <f>IF(Tabela8J5678[[#This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7" s="12"/>
      <c r="J37" t="str">
        <f>IF(Tabela8J5678[[#This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8" s="12"/>
      <c r="J38" t="str">
        <f>IF(Tabela8J5678[[#This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39" s="12"/>
      <c r="J39" t="str">
        <f>IF(Tabela8J5678[[#This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0" s="12"/>
      <c r="J40" t="str">
        <f>IF(Tabela8J5678[[#This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1" s="12"/>
      <c r="J41" t="str">
        <f>IF(Tabela8J5678[[#This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2" s="12"/>
      <c r="J42" t="str">
        <f>IF(Tabela8J5678[[#This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3" s="12"/>
      <c r="J43" t="str">
        <f>IF(Tabela8J5678[[#This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4" s="12"/>
      <c r="J44" t="str">
        <f>IF(Tabela8J5678[[#This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5" s="12"/>
      <c r="J45" t="str">
        <f>IF(Tabela8J5678[[#This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Preços'!$E$26,IF(AND(Tabela8J5678[[#This Row],[EXAME]]="US DE MAMAS E AXILAS",Tabela8J5678[[#This Row],[CONVÊNIO]]="UNIMED"),'Tabela de Preços'!$E$27,""))))))))))</f>
        <v/>
      </c>
      <c r="I46" s="12"/>
      <c r="J46" t="str">
        <f>IF(Tabela8J5678[[#This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SUBTOTAL(103,Tabela8J5678[NOME])</f>
        <v>0</v>
      </c>
      <c r="H47" s="31"/>
    </row>
  </sheetData>
  <sheetProtection sheet="1" sort="0" autoFilter="0"/>
  <conditionalFormatting sqref="L6:M46">
    <cfRule type="containsText" dxfId="113" priority="1" operator="containsText" text="Não confirmado">
      <formula>NOT(ISERROR(SEARCH("Não confirmado",L6)))</formula>
    </cfRule>
    <cfRule type="containsText" dxfId="11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DAC-DE09-473E-80C1-79C7FEAFC2DE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30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45229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6" s="12"/>
      <c r="J6" t="str">
        <f>IF(Tabela8J5678910111221437[[#This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7" s="12"/>
      <c r="J7" t="str">
        <f>IF(Tabela8J5678910111221437[[#This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8" s="12"/>
      <c r="J8" t="str">
        <f>IF(Tabela8J5678910111221437[[#This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9" s="12"/>
      <c r="J9" t="str">
        <f>IF(Tabela8J5678910111221437[[#This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0" s="12"/>
      <c r="J10" t="str">
        <f>IF(Tabela8J5678910111221437[[#This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1" s="12"/>
      <c r="J11" t="str">
        <f>IF(Tabela8J5678910111221437[[#This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2" s="12"/>
      <c r="J12" t="str">
        <f>IF(Tabela8J5678910111221437[[#This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3" s="12"/>
      <c r="J13" t="str">
        <f>IF(Tabela8J5678910111221437[[#This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4" s="12"/>
      <c r="J14" t="str">
        <f>IF(Tabela8J5678910111221437[[#This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5" s="12"/>
      <c r="J15" t="str">
        <f>IF(Tabela8J5678910111221437[[#This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6" s="12"/>
      <c r="J16" t="str">
        <f>IF(Tabela8J5678910111221437[[#This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7" s="12"/>
      <c r="J17" t="str">
        <f>IF(Tabela8J5678910111221437[[#This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8" s="12"/>
      <c r="J18" t="str">
        <f>IF(Tabela8J5678910111221437[[#This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19" s="12"/>
      <c r="J19" t="str">
        <f>IF(Tabela8J5678910111221437[[#This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0" s="12"/>
      <c r="J20" t="str">
        <f>IF(Tabela8J5678910111221437[[#This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1" s="12"/>
      <c r="J21" t="str">
        <f>IF(Tabela8J5678910111221437[[#This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2" s="12"/>
      <c r="J22" t="str">
        <f>IF(Tabela8J5678910111221437[[#This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3" s="12"/>
      <c r="J23" t="str">
        <f>IF(Tabela8J5678910111221437[[#This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4" s="12"/>
      <c r="J24" t="str">
        <f>IF(Tabela8J5678910111221437[[#This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5" s="12"/>
      <c r="J25" t="str">
        <f>IF(Tabela8J5678910111221437[[#This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6" s="12"/>
      <c r="J26" t="str">
        <f>IF(Tabela8J5678910111221437[[#This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7" s="12"/>
      <c r="J27" t="str">
        <f>IF(Tabela8J5678910111221437[[#This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8" s="12"/>
      <c r="J28" t="str">
        <f>IF(Tabela8J5678910111221437[[#This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29" s="12"/>
      <c r="J29" t="str">
        <f>IF(Tabela8J5678910111221437[[#This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0" s="12"/>
      <c r="J30" t="str">
        <f>IF(Tabela8J5678910111221437[[#This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1" s="12"/>
      <c r="J31" t="str">
        <f>IF(Tabela8J5678910111221437[[#This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2" s="12"/>
      <c r="J32" t="str">
        <f>IF(Tabela8J5678910111221437[[#This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3" s="12"/>
      <c r="J33" t="str">
        <f>IF(Tabela8J5678910111221437[[#This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4" s="12"/>
      <c r="J34" t="str">
        <f>IF(Tabela8J5678910111221437[[#This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5" s="12"/>
      <c r="J35" t="str">
        <f>IF(Tabela8J5678910111221437[[#This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6" s="12"/>
      <c r="J36" t="str">
        <f>IF(Tabela8J5678910111221437[[#This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7" s="12"/>
      <c r="J37" t="str">
        <f>IF(Tabela8J5678910111221437[[#This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8" s="12"/>
      <c r="J38" t="str">
        <f>IF(Tabela8J5678910111221437[[#This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39" s="12"/>
      <c r="J39" t="str">
        <f>IF(Tabela8J5678910111221437[[#This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0" s="12"/>
      <c r="J40" t="str">
        <f>IF(Tabela8J5678910111221437[[#This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1" s="12"/>
      <c r="J41" t="str">
        <f>IF(Tabela8J5678910111221437[[#This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2" s="12"/>
      <c r="J42" t="str">
        <f>IF(Tabela8J5678910111221437[[#This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3" s="12"/>
      <c r="J43" t="str">
        <f>IF(Tabela8J5678910111221437[[#This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4" s="12"/>
      <c r="J44" t="str">
        <f>IF(Tabela8J5678910111221437[[#This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5" s="12"/>
      <c r="J45" t="str">
        <f>IF(Tabela8J5678910111221437[[#This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Preços'!$E$26,IF(AND(Tabela8J5678910111221437[[#This Row],[EXAME]]="US DE MAMAS E AXILAS",Tabela8J5678910111221437[[#This Row],[CONVÊNIO]]="UNIMED"),'Tabela de Preços'!$E$27,""))))))))))</f>
        <v/>
      </c>
      <c r="I46" s="12"/>
      <c r="J46" t="str">
        <f>IF(Tabela8J5678910111221437[[#This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SUBTOTAL(103,Tabela8J5678910111221437[NOME])</f>
        <v>0</v>
      </c>
      <c r="H47" s="31"/>
    </row>
  </sheetData>
  <sheetProtection sheet="1" sort="0" autoFilter="0"/>
  <conditionalFormatting sqref="L6:M46">
    <cfRule type="containsText" dxfId="111" priority="1" operator="containsText" text="Não confirmado">
      <formula>NOT(ISERROR(SEARCH("Não confirmado",L6)))</formula>
    </cfRule>
    <cfRule type="containsText" dxfId="11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581BE635-B885-4F2B-B40D-0E544B57A55D}">
      <formula1>"Sim, Não"</formula1>
    </dataValidation>
    <dataValidation type="list" allowBlank="1" showInputMessage="1" showErrorMessage="1" sqref="N6:N44" xr:uid="{50EFCE15-F481-4003-8A79-5339CAA1C997}">
      <formula1>"Sim"</formula1>
    </dataValidation>
    <dataValidation type="list" allowBlank="1" showInputMessage="1" showErrorMessage="1" sqref="L6:L46" xr:uid="{4F03F703-45E9-4C05-9878-9854980BFD58}">
      <formula1>"Confirmado, Não confirmado"</formula1>
    </dataValidation>
    <dataValidation type="list" allowBlank="1" showInputMessage="1" showErrorMessage="1" sqref="I6:I46" xr:uid="{FAA76DB6-9C51-4BA4-96CE-95A3293FFE40}">
      <formula1>"PAGO"</formula1>
    </dataValidation>
    <dataValidation type="list" allowBlank="1" showInputMessage="1" showErrorMessage="1" sqref="F6:F46" xr:uid="{441E3A3B-85D4-4CB2-9E7D-6E035F50559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0FD498-1F42-49D1-93AD-F6A070071E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213F-1553-4BEC-B59D-0E4408A966F7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31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45230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6" s="12"/>
      <c r="J6" t="str">
        <f>IF(Tabela8J567891011122143714[[#This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Preços'!E23,IF(AND(Tabela8J567891011122143714[[#This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7" s="12"/>
      <c r="J7" t="str">
        <f>IF(Tabela8J567891011122143714[[#This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Preços'!E24,IF(AND(Tabela8J567891011122143714[[#This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8" s="12"/>
      <c r="J8" t="str">
        <f>IF(Tabela8J567891011122143714[[#This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Preços'!E25,IF(AND(Tabela8J567891011122143714[[#This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9" s="12"/>
      <c r="J9" t="str">
        <f>IF(Tabela8J567891011122143714[[#This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Preços'!E26,IF(AND(Tabela8J567891011122143714[[#This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0" s="12"/>
      <c r="J10" t="str">
        <f>IF(Tabela8J567891011122143714[[#This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Preços'!E27,IF(AND(Tabela8J567891011122143714[[#This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1" s="12"/>
      <c r="J11" t="str">
        <f>IF(Tabela8J567891011122143714[[#This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Preços'!E28,IF(AND(Tabela8J567891011122143714[[#This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2" s="12"/>
      <c r="J12" t="str">
        <f>IF(Tabela8J567891011122143714[[#This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Preços'!E29,IF(AND(Tabela8J567891011122143714[[#This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3" s="12"/>
      <c r="J13" t="str">
        <f>IF(Tabela8J567891011122143714[[#This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Preços'!E30,IF(AND(Tabela8J567891011122143714[[#This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4" s="12"/>
      <c r="J14" t="str">
        <f>IF(Tabela8J567891011122143714[[#This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Preços'!E31,IF(AND(Tabela8J567891011122143714[[#This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5" s="12"/>
      <c r="J15" t="str">
        <f>IF(Tabela8J567891011122143714[[#This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6" s="12"/>
      <c r="J16" t="str">
        <f>IF(Tabela8J567891011122143714[[#This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Preços'!E33,IF(AND(Tabela8J567891011122143714[[#This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7" s="12"/>
      <c r="J17" t="str">
        <f>IF(Tabela8J567891011122143714[[#This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Preços'!E34,IF(AND(Tabela8J567891011122143714[[#This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8" s="12"/>
      <c r="J18" t="str">
        <f>IF(Tabela8J567891011122143714[[#This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Preços'!E35,IF(AND(Tabela8J567891011122143714[[#This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19" s="12"/>
      <c r="J19" t="str">
        <f>IF(Tabela8J567891011122143714[[#This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Preços'!E36,IF(AND(Tabela8J567891011122143714[[#This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0" s="12"/>
      <c r="J20" t="str">
        <f>IF(Tabela8J567891011122143714[[#This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Preços'!E37,IF(AND(Tabela8J567891011122143714[[#This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1" s="12"/>
      <c r="J21" t="str">
        <f>IF(Tabela8J567891011122143714[[#This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Preços'!E38,IF(AND(Tabela8J567891011122143714[[#This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2" s="12"/>
      <c r="J22" t="str">
        <f>IF(Tabela8J567891011122143714[[#This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Preços'!E39,IF(AND(Tabela8J567891011122143714[[#This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3" s="12"/>
      <c r="J23" t="str">
        <f>IF(Tabela8J567891011122143714[[#This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Preços'!E40,IF(AND(Tabela8J567891011122143714[[#This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4" s="12"/>
      <c r="J24" t="str">
        <f>IF(Tabela8J567891011122143714[[#This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Preços'!E41,IF(AND(Tabela8J567891011122143714[[#This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5" s="12"/>
      <c r="J25" t="str">
        <f>IF(Tabela8J567891011122143714[[#This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6" s="12"/>
      <c r="J26" t="str">
        <f>IF(Tabela8J567891011122143714[[#This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Preços'!E43,IF(AND(Tabela8J567891011122143714[[#This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7" s="12"/>
      <c r="J27" t="str">
        <f>IF(Tabela8J567891011122143714[[#This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Preços'!E44,IF(AND(Tabela8J567891011122143714[[#This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8" s="12"/>
      <c r="J28" t="str">
        <f>IF(Tabela8J567891011122143714[[#This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Preços'!E45,IF(AND(Tabela8J567891011122143714[[#This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29" s="12"/>
      <c r="J29" t="str">
        <f>IF(Tabela8J567891011122143714[[#This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Preços'!E46,IF(AND(Tabela8J567891011122143714[[#This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0" s="12"/>
      <c r="J30" t="str">
        <f>IF(Tabela8J567891011122143714[[#This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Preços'!E47,IF(AND(Tabela8J567891011122143714[[#This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1" s="12"/>
      <c r="J31" t="str">
        <f>IF(Tabela8J567891011122143714[[#This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Preços'!E48,IF(AND(Tabela8J567891011122143714[[#This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2" s="12"/>
      <c r="J32" t="str">
        <f>IF(Tabela8J567891011122143714[[#This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Preços'!E49,IF(AND(Tabela8J567891011122143714[[#This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3" s="12"/>
      <c r="J33" t="str">
        <f>IF(Tabela8J567891011122143714[[#This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Preços'!E50,IF(AND(Tabela8J567891011122143714[[#This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4" s="12"/>
      <c r="J34" t="str">
        <f>IF(Tabela8J567891011122143714[[#This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Preços'!E51,IF(AND(Tabela8J567891011122143714[[#This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5" s="12"/>
      <c r="J35" t="str">
        <f>IF(Tabela8J567891011122143714[[#This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6" s="12"/>
      <c r="J36" t="str">
        <f>IF(Tabela8J567891011122143714[[#This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Preços'!E53,IF(AND(Tabela8J567891011122143714[[#This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7" s="12"/>
      <c r="J37" t="str">
        <f>IF(Tabela8J567891011122143714[[#This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Preços'!E54,IF(AND(Tabela8J567891011122143714[[#This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8" s="12"/>
      <c r="J38" t="str">
        <f>IF(Tabela8J567891011122143714[[#This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Preços'!E55,IF(AND(Tabela8J567891011122143714[[#This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39" s="12"/>
      <c r="J39" t="str">
        <f>IF(Tabela8J567891011122143714[[#This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Preços'!E56,IF(AND(Tabela8J567891011122143714[[#This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0" s="12"/>
      <c r="J40" t="str">
        <f>IF(Tabela8J567891011122143714[[#This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Preços'!E57,IF(AND(Tabela8J567891011122143714[[#This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1" s="12"/>
      <c r="J41" t="str">
        <f>IF(Tabela8J567891011122143714[[#This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Preços'!E58,IF(AND(Tabela8J567891011122143714[[#This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2" s="12"/>
      <c r="J42" t="str">
        <f>IF(Tabela8J567891011122143714[[#This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Preços'!E59,IF(AND(Tabela8J567891011122143714[[#This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3" s="12"/>
      <c r="J43" t="str">
        <f>IF(Tabela8J567891011122143714[[#This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Preços'!E60,IF(AND(Tabela8J567891011122143714[[#This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4" s="12"/>
      <c r="J44" t="str">
        <f>IF(Tabela8J567891011122143714[[#This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Preços'!E61,IF(AND(Tabela8J567891011122143714[[#This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5" s="12"/>
      <c r="J45" t="str">
        <f>IF(Tabela8J567891011122143714[[#This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IF(AND(Tabela8J567891011122143714[[#This Row],[EXAME]]="US DE MAMAS E AXILAS",Tabela8J567891011122143714[[#This Row],[CONVÊNIO]]="PARTICULAR"),'Tabela de Preços'!$C$21,IF(AND(Tabela8J567891011122143714[[#This Row],[EXAME]]="US DE MAMAS E AXILAS",Tabela8J567891011122143714[[#This Row],[CONVÊNIO]]="AMOR SAÚDE"),'Tabela de Preços'!$E$21,IF(AND(Tabela8J567891011122143714[[#This Row],[EXAME]]="PAAF DE MAMAS",Tabela8J567891011122143714[[#This Row],[CONVÊNIO]]="PARTICULAR"),'Tabela de Preços'!$C$22,IF(AND(Tabela8J567891011122143714[[#This Row],[EXAME]]="PAAF DE MAMAS",Tabela8J567891011122143714[[#This Row],[CONVÊNIO]]="SUS"),'Tabela de Preços'!E62,IF(AND(Tabela8J567891011122143714[[#This Row],[EXAME]]="CORE BIOPSY",Tabela8J567891011122143714[[#This Row],[CONVÊNIO]]="PARTICULAR"),'Tabela de Preços'!$C$23,IF(AND(Tabela8J567891011122143714[[#This Row],[EXAME]]="CORE BIOPSY",Tabela8J567891011122143714[[#This Row],[CONVÊNIO]]="SUS"),'Tabela de Preços'!$E$23,IF(AND(Tabela8J567891011122143714[[#This Row],[EXAME]]="US DE MAMAS",Tabela8J567891011122143714[[#This Row],[CONVÊNIO]]="TOPSAÚDE"),'Tabela de Preços'!$E$24,IF(AND(Tabela8J567891011122143714[[#This Row],[EXAME]]="US DE AXILAS",Tabela8J567891011122143714[[#This Row],[CONVÊNIO]]="TOPSAÚDE"),'Tabela de Preços'!$E$25,IF(AND(Tabela8J567891011122143714[[#This Row],[EXAME]]="US DE MAMAS E AXILAS",Tabela8J567891011122143714[[#This Row],[CONVÊNIO]]="PAX"),'Tabela de Preços'!$E$26,IF(AND(Tabela8J567891011122143714[[#This Row],[EXAME]]="US DE MAMAS E AXILAS",Tabela8J567891011122143714[[#This Row],[CONVÊNIO]]="UNIMED"),'Tabela de Preços'!$E$27,""))))))))))</f>
        <v/>
      </c>
      <c r="I46" s="12"/>
      <c r="J46" t="str">
        <f>IF(Tabela8J567891011122143714[[#This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SUBTOTAL(103,Tabela8J567891011122143714[NOME])</f>
        <v>0</v>
      </c>
      <c r="H47" s="31"/>
    </row>
  </sheetData>
  <sheetProtection sheet="1" sort="0" autoFilter="0"/>
  <conditionalFormatting sqref="L6:M46">
    <cfRule type="containsText" dxfId="109" priority="1" operator="containsText" text="Não confirmado">
      <formula>NOT(ISERROR(SEARCH("Não confirmado",L6)))</formula>
    </cfRule>
    <cfRule type="containsText" dxfId="10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13AF2019-DBD7-4102-81A4-BD68724F1D4F}">
      <formula1>"UNIMED, PARTICULAR, FUSEX, AMOR SAÚDE, SUS, CORTESIA,TOPSAÚDE,PAX,"</formula1>
    </dataValidation>
    <dataValidation type="list" allowBlank="1" showInputMessage="1" showErrorMessage="1" sqref="I6:I46" xr:uid="{335E6561-FEA0-49D9-B1A8-9964F091D3F7}">
      <formula1>"PAGO"</formula1>
    </dataValidation>
    <dataValidation type="list" allowBlank="1" showInputMessage="1" showErrorMessage="1" sqref="L6:L46" xr:uid="{9FF46329-C440-4216-ACEC-C37F99708A5F}">
      <formula1>"Confirmado, Não confirmado"</formula1>
    </dataValidation>
    <dataValidation type="list" allowBlank="1" showInputMessage="1" showErrorMessage="1" sqref="N6:N44" xr:uid="{16BCAC9B-D639-4CE6-B601-AE4E81AE9EE7}">
      <formula1>"Sim"</formula1>
    </dataValidation>
    <dataValidation type="list" allowBlank="1" showInputMessage="1" showErrorMessage="1" sqref="M6:M46" xr:uid="{4ED557AC-F77B-49A4-81C1-0098B001E2D3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FE9B72-A2C1-42D3-A40C-FD6B89E851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F6" sqref="F6"/>
      <selection pane="bottomLeft" activeCell="F6" sqref="F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45201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35"/>
      <c r="D6" s="12"/>
      <c r="E6" s="12"/>
      <c r="F6" s="12"/>
      <c r="G6" s="12"/>
      <c r="H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2"/>
      <c r="J6" t="str">
        <f>IF(Tabela8I444546[[#This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39"/>
      <c r="D7" s="12"/>
      <c r="E7" s="12"/>
      <c r="F7" s="12"/>
      <c r="G7" s="12"/>
      <c r="H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2"/>
      <c r="J7" t="str">
        <f>IF(Tabela8I444546[[#This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39"/>
      <c r="D8" s="12"/>
      <c r="E8" s="12"/>
      <c r="F8" s="12"/>
      <c r="G8" s="12"/>
      <c r="H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2"/>
      <c r="J8" t="str">
        <f>IF(Tabela8I444546[[#This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39"/>
      <c r="D9" s="12"/>
      <c r="E9" s="12"/>
      <c r="F9" s="12"/>
      <c r="G9" s="12"/>
      <c r="H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2"/>
      <c r="J9" t="str">
        <f>IF(Tabela8I444546[[#This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39"/>
      <c r="D10" s="12"/>
      <c r="E10" s="12"/>
      <c r="F10" s="12"/>
      <c r="G10" s="12"/>
      <c r="H1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2"/>
      <c r="J10" t="str">
        <f>IF(Tabela8I444546[[#This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39"/>
      <c r="D11" s="12"/>
      <c r="E11" s="12"/>
      <c r="F11" s="12"/>
      <c r="G11" s="12"/>
      <c r="H1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2"/>
      <c r="J11" t="str">
        <f>IF(Tabela8I444546[[#This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39"/>
      <c r="D12" s="12"/>
      <c r="E12" s="12"/>
      <c r="F12" s="12"/>
      <c r="G12" s="12"/>
      <c r="H1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2"/>
      <c r="J12" t="str">
        <f>IF(Tabela8I444546[[#This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39"/>
      <c r="D13" s="12"/>
      <c r="E13" s="12"/>
      <c r="F13" s="12"/>
      <c r="G13" s="12"/>
      <c r="H1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2"/>
      <c r="J13" t="str">
        <f>IF(Tabela8I444546[[#This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39"/>
      <c r="D14" s="12"/>
      <c r="E14" s="12"/>
      <c r="F14" s="12"/>
      <c r="G14" s="12"/>
      <c r="H1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2"/>
      <c r="J14" t="str">
        <f>IF(Tabela8I444546[[#This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39"/>
      <c r="D15" s="12"/>
      <c r="E15" s="12"/>
      <c r="F15" s="12"/>
      <c r="G15" s="12"/>
      <c r="H1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2"/>
      <c r="J15" t="str">
        <f>IF(Tabela8I444546[[#This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39"/>
      <c r="D16" s="12"/>
      <c r="E16" s="12"/>
      <c r="F16" s="12"/>
      <c r="G16" s="12"/>
      <c r="H1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2"/>
      <c r="J16" t="str">
        <f>IF(Tabela8I444546[[#This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39"/>
      <c r="D17" s="12"/>
      <c r="E17" s="12"/>
      <c r="F17" s="12"/>
      <c r="G17" s="12"/>
      <c r="H1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2"/>
      <c r="J17" t="str">
        <f>IF(Tabela8I444546[[#This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39"/>
      <c r="D18" s="12"/>
      <c r="E18" s="12"/>
      <c r="F18" s="12"/>
      <c r="G18" s="12"/>
      <c r="H1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2"/>
      <c r="J18" t="str">
        <f>IF(Tabela8I444546[[#This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39"/>
      <c r="D19" s="12"/>
      <c r="E19" s="12"/>
      <c r="F19" s="12"/>
      <c r="G19" s="12"/>
      <c r="H1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2"/>
      <c r="J19" t="str">
        <f>IF(Tabela8I444546[[#This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39"/>
      <c r="D20" s="12"/>
      <c r="E20" s="12"/>
      <c r="F20" s="12"/>
      <c r="G20" s="12"/>
      <c r="H2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2"/>
      <c r="J20" t="str">
        <f>IF(Tabela8I444546[[#This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39"/>
      <c r="D21" s="12"/>
      <c r="E21" s="12"/>
      <c r="F21" s="12"/>
      <c r="G21" s="12"/>
      <c r="H2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2"/>
      <c r="J21" t="str">
        <f>IF(Tabela8I444546[[#This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39"/>
      <c r="D22" s="12"/>
      <c r="E22" s="12"/>
      <c r="F22" s="12"/>
      <c r="G22" s="12"/>
      <c r="H2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2"/>
      <c r="J22" t="str">
        <f>IF(Tabela8I444546[[#This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39"/>
      <c r="D23" s="12"/>
      <c r="E23" s="12"/>
      <c r="F23" s="12"/>
      <c r="G23" s="12"/>
      <c r="H2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2"/>
      <c r="J23" t="str">
        <f>IF(Tabela8I444546[[#This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39"/>
      <c r="D24" s="12"/>
      <c r="E24" s="12"/>
      <c r="F24" s="12"/>
      <c r="G24" s="12"/>
      <c r="H2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2"/>
      <c r="J24" t="str">
        <f>IF(Tabela8I444546[[#This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39"/>
      <c r="D25" s="12"/>
      <c r="E25" s="12"/>
      <c r="F25" s="12"/>
      <c r="G25" s="12"/>
      <c r="H2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2"/>
      <c r="J25" t="str">
        <f>IF(Tabela8I444546[[#This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39"/>
      <c r="D26" s="12"/>
      <c r="E26" s="12"/>
      <c r="F26" s="12"/>
      <c r="G26" s="12"/>
      <c r="H2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2"/>
      <c r="J26" t="str">
        <f>IF(Tabela8I444546[[#This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39"/>
      <c r="D27" s="12"/>
      <c r="E27" s="12"/>
      <c r="F27" s="12"/>
      <c r="G27" s="12"/>
      <c r="H2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2"/>
      <c r="J27" t="str">
        <f>IF(Tabela8I444546[[#This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39"/>
      <c r="D28" s="12"/>
      <c r="E28" s="12"/>
      <c r="F28" s="12"/>
      <c r="G28" s="12"/>
      <c r="H2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2"/>
      <c r="J28" t="str">
        <f>IF(Tabela8I444546[[#This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2"/>
      <c r="J29" t="str">
        <f>IF(Tabela8I444546[[#This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2"/>
      <c r="J30" t="str">
        <f>IF(Tabela8I444546[[#This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2"/>
      <c r="J31" t="str">
        <f>IF(Tabela8I444546[[#This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2"/>
      <c r="J32" t="str">
        <f>IF(Tabela8I444546[[#This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2"/>
      <c r="J33" t="str">
        <f>IF(Tabela8I444546[[#This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2"/>
      <c r="J34" t="str">
        <f>IF(Tabela8I444546[[#This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2"/>
      <c r="J35" t="str">
        <f>IF(Tabela8I444546[[#This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2"/>
      <c r="J36" t="str">
        <f>IF(Tabela8I444546[[#This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2"/>
      <c r="J37" t="str">
        <f>IF(Tabela8I444546[[#This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2"/>
      <c r="J38" t="str">
        <f>IF(Tabela8I444546[[#This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2"/>
      <c r="J39" t="str">
        <f>IF(Tabela8I444546[[#This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2"/>
      <c r="J40" t="str">
        <f>IF(Tabela8I444546[[#This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2"/>
      <c r="J41" t="str">
        <f>IF(Tabela8I444546[[#This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2"/>
      <c r="J42" t="str">
        <f>IF(Tabela8I444546[[#This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2"/>
      <c r="J43" t="str">
        <f>IF(Tabela8I444546[[#This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2"/>
      <c r="J44" t="str">
        <f>IF(Tabela8I444546[[#This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2"/>
      <c r="J45" t="str">
        <f>IF(Tabela8I444546[[#This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2"/>
      <c r="J46" t="str">
        <f>IF(Tabela8I444546[[#This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SUBTOTAL(103,Tabela8I444546[NOME])</f>
        <v>0</v>
      </c>
      <c r="H47" s="31"/>
    </row>
  </sheetData>
  <sheetProtection sheet="1" sort="0" autoFilter="0"/>
  <conditionalFormatting sqref="L6:M46">
    <cfRule type="containsText" dxfId="107" priority="1" operator="containsText" text="Não confirmado">
      <formula>NOT(ISERROR(SEARCH("Não confirmado",L6)))</formula>
    </cfRule>
    <cfRule type="containsText" dxfId="10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8 F10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3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45202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2"/>
      <c r="J6" t="str">
        <f>IF(Tabela8I444546474849[[#This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2"/>
      <c r="J7" t="str">
        <f>IF(Tabela8I444546474849[[#This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2"/>
      <c r="J8" t="str">
        <f>IF(Tabela8I444546474849[[#This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2"/>
      <c r="J9" t="str">
        <f>IF(Tabela8I444546474849[[#This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2"/>
      <c r="J10" t="str">
        <f>IF(Tabela8I444546474849[[#This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2"/>
      <c r="J11" t="str">
        <f>IF(Tabela8I444546474849[[#This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2"/>
      <c r="J12" t="str">
        <f>IF(Tabela8I444546474849[[#This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2"/>
      <c r="J13" t="str">
        <f>IF(Tabela8I444546474849[[#This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2"/>
      <c r="J14" t="str">
        <f>IF(Tabela8I444546474849[[#This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2"/>
      <c r="J15" t="str">
        <f>IF(Tabela8I444546474849[[#This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2"/>
      <c r="J16" t="str">
        <f>IF(Tabela8I444546474849[[#This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2"/>
      <c r="J17" t="str">
        <f>IF(Tabela8I444546474849[[#This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2"/>
      <c r="J18" t="str">
        <f>IF(Tabela8I444546474849[[#This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2"/>
      <c r="J19" t="str">
        <f>IF(Tabela8I444546474849[[#This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2"/>
      <c r="J20" t="str">
        <f>IF(Tabela8I444546474849[[#This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2"/>
      <c r="J21" t="str">
        <f>IF(Tabela8I444546474849[[#This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2"/>
      <c r="J22" t="str">
        <f>IF(Tabela8I444546474849[[#This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2"/>
      <c r="J23" t="str">
        <f>IF(Tabela8I444546474849[[#This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2"/>
      <c r="J24" t="str">
        <f>IF(Tabela8I444546474849[[#This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2"/>
      <c r="J25" t="str">
        <f>IF(Tabela8I444546474849[[#This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2"/>
      <c r="J26" t="str">
        <f>IF(Tabela8I444546474849[[#This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2"/>
      <c r="J27" t="str">
        <f>IF(Tabela8I444546474849[[#This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2"/>
      <c r="J28" t="str">
        <f>IF(Tabela8I444546474849[[#This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2"/>
      <c r="J29" t="str">
        <f>IF(Tabela8I444546474849[[#This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2"/>
      <c r="J30" t="str">
        <f>IF(Tabela8I444546474849[[#This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2"/>
      <c r="J31" t="str">
        <f>IF(Tabela8I444546474849[[#This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2"/>
      <c r="J32" t="str">
        <f>IF(Tabela8I444546474849[[#This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2"/>
      <c r="J33" t="str">
        <f>IF(Tabela8I444546474849[[#This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2"/>
      <c r="J34" t="str">
        <f>IF(Tabela8I444546474849[[#This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2"/>
      <c r="J35" t="str">
        <f>IF(Tabela8I444546474849[[#This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2"/>
      <c r="J36" t="str">
        <f>IF(Tabela8I444546474849[[#This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2"/>
      <c r="J37" t="str">
        <f>IF(Tabela8I444546474849[[#This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2"/>
      <c r="J38" t="str">
        <f>IF(Tabela8I444546474849[[#This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2"/>
      <c r="J39" t="str">
        <f>IF(Tabela8I444546474849[[#This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2"/>
      <c r="J40" t="str">
        <f>IF(Tabela8I444546474849[[#This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2"/>
      <c r="J41" t="str">
        <f>IF(Tabela8I444546474849[[#This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2"/>
      <c r="J42" t="str">
        <f>IF(Tabela8I444546474849[[#This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2"/>
      <c r="J43" t="str">
        <f>IF(Tabela8I444546474849[[#This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2"/>
      <c r="J44" t="str">
        <f>IF(Tabela8I444546474849[[#This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2"/>
      <c r="J45" t="str">
        <f>IF(Tabela8I444546474849[[#This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2"/>
      <c r="J46" t="str">
        <f>IF(Tabela8I444546474849[[#This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SUBTOTAL(103,Tabela8I444546474849[NOME])</f>
        <v>0</v>
      </c>
    </row>
  </sheetData>
  <sheetProtection sheet="1" sort="0" autoFilter="0"/>
  <conditionalFormatting sqref="L6:M46">
    <cfRule type="containsText" dxfId="99" priority="1" operator="containsText" text="Não confirmado">
      <formula>NOT(ISERROR(SEARCH("Não confirmado",L6)))</formula>
    </cfRule>
    <cfRule type="containsText" dxfId="9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45203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2"/>
      <c r="J6" t="str">
        <f>IF(Tabela8I4445[[#This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2"/>
      <c r="J7" t="str">
        <f>IF(Tabela8I4445[[#This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2"/>
      <c r="J8" t="str">
        <f>IF(Tabela8I4445[[#This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2"/>
      <c r="J9" t="str">
        <f>IF(Tabela8I4445[[#This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2"/>
      <c r="J10" t="str">
        <f>IF(Tabela8I4445[[#This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2"/>
      <c r="J11" t="str">
        <f>IF(Tabela8I4445[[#This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2"/>
      <c r="J12" t="str">
        <f>IF(Tabela8I4445[[#This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2"/>
      <c r="J13" t="str">
        <f>IF(Tabela8I4445[[#This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2"/>
      <c r="J14" t="str">
        <f>IF(Tabela8I4445[[#This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2"/>
      <c r="J15" t="str">
        <f>IF(Tabela8I4445[[#This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2"/>
      <c r="J16" t="str">
        <f>IF(Tabela8I4445[[#This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2"/>
      <c r="J17" t="str">
        <f>IF(Tabela8I4445[[#This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2"/>
      <c r="J18" t="str">
        <f>IF(Tabela8I4445[[#This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2"/>
      <c r="J19" t="str">
        <f>IF(Tabela8I4445[[#This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2"/>
      <c r="J20" t="str">
        <f>IF(Tabela8I4445[[#This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2"/>
      <c r="J21" t="str">
        <f>IF(Tabela8I4445[[#This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2"/>
      <c r="J22" t="str">
        <f>IF(Tabela8I4445[[#This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2"/>
      <c r="J23" t="str">
        <f>IF(Tabela8I4445[[#This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2"/>
      <c r="J24" t="str">
        <f>IF(Tabela8I4445[[#This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2"/>
      <c r="J25" t="str">
        <f>IF(Tabela8I4445[[#This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2"/>
      <c r="J26" t="str">
        <f>IF(Tabela8I4445[[#This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2"/>
      <c r="J27" t="str">
        <f>IF(Tabela8I4445[[#This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2"/>
      <c r="J28" t="str">
        <f>IF(Tabela8I4445[[#This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2"/>
      <c r="J29" t="str">
        <f>IF(Tabela8I4445[[#This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2"/>
      <c r="J30" t="str">
        <f>IF(Tabela8I4445[[#This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2"/>
      <c r="J31" t="str">
        <f>IF(Tabela8I4445[[#This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2"/>
      <c r="J32" t="str">
        <f>IF(Tabela8I4445[[#This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2"/>
      <c r="J33" t="str">
        <f>IF(Tabela8I4445[[#This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2"/>
      <c r="J34" t="str">
        <f>IF(Tabela8I4445[[#This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2"/>
      <c r="J35" t="str">
        <f>IF(Tabela8I4445[[#This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2"/>
      <c r="J36" t="str">
        <f>IF(Tabela8I4445[[#This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2"/>
      <c r="J37" t="str">
        <f>IF(Tabela8I4445[[#This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2"/>
      <c r="J38" t="str">
        <f>IF(Tabela8I4445[[#This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2"/>
      <c r="J39" t="str">
        <f>IF(Tabela8I4445[[#This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2"/>
      <c r="J40" t="str">
        <f>IF(Tabela8I4445[[#This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2"/>
      <c r="J41" t="str">
        <f>IF(Tabela8I4445[[#This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2"/>
      <c r="J42" t="str">
        <f>IF(Tabela8I4445[[#This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2"/>
      <c r="J43" t="str">
        <f>IF(Tabela8I4445[[#This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2"/>
      <c r="J44" t="str">
        <f>IF(Tabela8I4445[[#This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2"/>
      <c r="J45" t="str">
        <f>IF(Tabela8I4445[[#This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2"/>
      <c r="J46" t="str">
        <f>IF(Tabela8I4445[[#This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SUBTOTAL(103,Tabela8I4445[NOME])</f>
        <v>0</v>
      </c>
      <c r="H47" s="31"/>
    </row>
  </sheetData>
  <sheetProtection sheet="1" sort="0" autoFilter="0"/>
  <conditionalFormatting sqref="L6:M35 M36 L37:M46">
    <cfRule type="containsText" dxfId="105" priority="1" operator="containsText" text="Não confirmado">
      <formula>NOT(ISERROR(SEARCH("Não confirmado",L6)))</formula>
    </cfRule>
    <cfRule type="containsText" dxfId="10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5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45204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2"/>
      <c r="J6" t="str">
        <f>IF(Tabela8I4445464748[[#This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2"/>
      <c r="J7" t="str">
        <f>IF(Tabela8I4445464748[[#This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2"/>
      <c r="J8" t="str">
        <f>IF(Tabela8I4445464748[[#This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2"/>
      <c r="J9" t="str">
        <f>IF(Tabela8I4445464748[[#This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2"/>
      <c r="J10" t="str">
        <f>IF(Tabela8I4445464748[[#This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2"/>
      <c r="J11" t="str">
        <f>IF(Tabela8I4445464748[[#This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2"/>
      <c r="J12" t="str">
        <f>IF(Tabela8I4445464748[[#This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2"/>
      <c r="J13" t="str">
        <f>IF(Tabela8I4445464748[[#This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35"/>
      <c r="D14" s="12"/>
      <c r="E14" s="12"/>
      <c r="F14" s="12"/>
      <c r="G14" s="12"/>
      <c r="H1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2"/>
      <c r="J14" t="str">
        <f>IF(Tabela8I4445464748[[#This Row],[EXAME]]&lt;&gt;"","Dra. Ilca","")</f>
        <v/>
      </c>
      <c r="K14" s="36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2"/>
      <c r="J15" t="str">
        <f>IF(Tabela8I4445464748[[#This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2"/>
      <c r="J16" t="str">
        <f>IF(Tabela8I4445464748[[#This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2"/>
      <c r="J17" t="str">
        <f>IF(Tabela8I4445464748[[#This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2"/>
      <c r="J18" t="str">
        <f>IF(Tabela8I4445464748[[#This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2"/>
      <c r="J19" t="str">
        <f>IF(Tabela8I4445464748[[#This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2"/>
      <c r="J20" t="str">
        <f>IF(Tabela8I4445464748[[#This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2"/>
      <c r="J21" t="str">
        <f>IF(Tabela8I4445464748[[#This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2"/>
      <c r="J22" t="str">
        <f>IF(Tabela8I4445464748[[#This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2"/>
      <c r="J23" t="str">
        <f>IF(Tabela8I4445464748[[#This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2"/>
      <c r="J24" t="str">
        <f>IF(Tabela8I4445464748[[#This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2"/>
      <c r="J25" t="str">
        <f>IF(Tabela8I4445464748[[#This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2"/>
      <c r="J26" t="str">
        <f>IF(Tabela8I4445464748[[#This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2"/>
      <c r="J27" t="str">
        <f>IF(Tabela8I4445464748[[#This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2"/>
      <c r="J28" t="str">
        <f>IF(Tabela8I4445464748[[#This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2"/>
      <c r="J29" t="str">
        <f>IF(Tabela8I4445464748[[#This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2"/>
      <c r="J30" t="str">
        <f>IF(Tabela8I4445464748[[#This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2"/>
      <c r="J31" t="str">
        <f>IF(Tabela8I4445464748[[#This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2"/>
      <c r="J32" t="str">
        <f>IF(Tabela8I4445464748[[#This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2"/>
      <c r="J33" t="str">
        <f>IF(Tabela8I4445464748[[#This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2"/>
      <c r="J34" t="str">
        <f>IF(Tabela8I4445464748[[#This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2"/>
      <c r="J35" t="str">
        <f>IF(Tabela8I4445464748[[#This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2"/>
      <c r="J36" t="str">
        <f>IF(Tabela8I4445464748[[#This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2"/>
      <c r="J37" t="str">
        <f>IF(Tabela8I4445464748[[#This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2"/>
      <c r="J38" t="str">
        <f>IF(Tabela8I4445464748[[#This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2"/>
      <c r="J39" t="str">
        <f>IF(Tabela8I4445464748[[#This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2"/>
      <c r="J40" t="str">
        <f>IF(Tabela8I4445464748[[#This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2"/>
      <c r="J41" t="str">
        <f>IF(Tabela8I4445464748[[#This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2"/>
      <c r="J42" t="str">
        <f>IF(Tabela8I4445464748[[#This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2"/>
      <c r="J43" t="str">
        <f>IF(Tabela8I4445464748[[#This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2"/>
      <c r="J44" t="str">
        <f>IF(Tabela8I4445464748[[#This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2"/>
      <c r="J45" t="str">
        <f>IF(Tabela8I4445464748[[#This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2"/>
      <c r="J46" t="str">
        <f>IF(Tabela8I4445464748[[#This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SUBTOTAL(103,Tabela8I4445464748[NOME])</f>
        <v>0</v>
      </c>
    </row>
  </sheetData>
  <sheetProtection sheet="1" sort="0" autoFilter="0"/>
  <conditionalFormatting sqref="L6:M46">
    <cfRule type="containsText" dxfId="103" priority="1" operator="containsText" text="Não confirmado">
      <formula>NOT(ISERROR(SEARCH("Não confirmado",L6)))</formula>
    </cfRule>
    <cfRule type="containsText" dxfId="10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6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45205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2"/>
      <c r="J6" t="str">
        <f>IF(Tabela8I44454647[[#This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2"/>
      <c r="J7" t="str">
        <f>IF(Tabela8I44454647[[#This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2"/>
      <c r="J8" t="str">
        <f>IF(Tabela8I44454647[[#This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2"/>
      <c r="J9" t="str">
        <f>IF(Tabela8I44454647[[#This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2"/>
      <c r="J10" t="str">
        <f>IF(Tabela8I44454647[[#This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2"/>
      <c r="J11" t="str">
        <f>IF(Tabela8I44454647[[#This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2"/>
      <c r="J12" t="str">
        <f>IF(Tabela8I44454647[[#This Row],[EXAME]]&lt;&gt;"","Dra. Ilca","")</f>
        <v/>
      </c>
      <c r="K12" s="33"/>
      <c r="L12" s="12"/>
      <c r="M12" s="12"/>
      <c r="N12" s="12"/>
    </row>
    <row r="13" spans="1:31" ht="15" customHeight="1" x14ac:dyDescent="0.25">
      <c r="B13" s="28">
        <v>0.406249999999999</v>
      </c>
      <c r="C13" s="12"/>
      <c r="D13" s="12"/>
      <c r="E13" s="12"/>
      <c r="F13" s="12"/>
      <c r="G13" s="12"/>
      <c r="H1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2"/>
      <c r="J13" t="str">
        <f>IF(Tabela8I44454647[[#This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2"/>
      <c r="J14" t="str">
        <f>IF(Tabela8I44454647[[#This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2"/>
      <c r="J15" t="str">
        <f>IF(Tabela8I44454647[[#This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2"/>
      <c r="J16" t="str">
        <f>IF(Tabela8I44454647[[#This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2"/>
      <c r="J17" t="str">
        <f>IF(Tabela8I44454647[[#This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2"/>
      <c r="J18" t="str">
        <f>IF(Tabela8I44454647[[#This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2"/>
      <c r="J19" t="str">
        <f>IF(Tabela8I44454647[[#This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2"/>
      <c r="J20" t="str">
        <f>IF(Tabela8I44454647[[#This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2"/>
      <c r="J21" t="str">
        <f>IF(Tabela8I44454647[[#This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2"/>
      <c r="J22" t="str">
        <f>IF(Tabela8I44454647[[#This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2"/>
      <c r="J23" t="str">
        <f>IF(Tabela8I44454647[[#This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2"/>
      <c r="J24" t="str">
        <f>IF(Tabela8I44454647[[#This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2"/>
      <c r="J25" t="str">
        <f>IF(Tabela8I44454647[[#This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2"/>
      <c r="J26" t="str">
        <f>IF(Tabela8I44454647[[#This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2"/>
      <c r="J27" t="str">
        <f>IF(Tabela8I44454647[[#This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2"/>
      <c r="J28" t="str">
        <f>IF(Tabela8I44454647[[#This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2"/>
      <c r="J29" t="str">
        <f>IF(Tabela8I44454647[[#This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2"/>
      <c r="J30" t="str">
        <f>IF(Tabela8I44454647[[#This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2"/>
      <c r="J31" t="str">
        <f>IF(Tabela8I44454647[[#This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2"/>
      <c r="J32" t="str">
        <f>IF(Tabela8I44454647[[#This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2"/>
      <c r="J33" t="str">
        <f>IF(Tabela8I44454647[[#This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2"/>
      <c r="J34" t="str">
        <f>IF(Tabela8I44454647[[#This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2"/>
      <c r="J35" t="str">
        <f>IF(Tabela8I44454647[[#This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2"/>
      <c r="J36" t="str">
        <f>IF(Tabela8I44454647[[#This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2"/>
      <c r="J37" t="str">
        <f>IF(Tabela8I44454647[[#This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2"/>
      <c r="J38" t="str">
        <f>IF(Tabela8I44454647[[#This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2"/>
      <c r="J39" t="str">
        <f>IF(Tabela8I44454647[[#This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2"/>
      <c r="J40" t="str">
        <f>IF(Tabela8I44454647[[#This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2"/>
      <c r="J41" t="str">
        <f>IF(Tabela8I44454647[[#This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2"/>
      <c r="J42" t="str">
        <f>IF(Tabela8I44454647[[#This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2"/>
      <c r="J43" t="str">
        <f>IF(Tabela8I44454647[[#This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2"/>
      <c r="J44" t="str">
        <f>IF(Tabela8I44454647[[#This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2"/>
      <c r="J45" t="str">
        <f>IF(Tabela8I44454647[[#This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2"/>
      <c r="J46" t="str">
        <f>IF(Tabela8I44454647[[#This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SUBTOTAL(103,Tabela8I44454647[NOME])</f>
        <v>0</v>
      </c>
    </row>
  </sheetData>
  <sheetProtection sheet="1" sort="0" autoFilter="0"/>
  <conditionalFormatting sqref="L6:M16 L17 L18:M46">
    <cfRule type="containsText" dxfId="101" priority="1" operator="containsText" text="Não confirmado">
      <formula>NOT(ISERROR(SEARCH("Não confirmado",L6)))</formula>
    </cfRule>
    <cfRule type="containsText" dxfId="10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9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45208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2"/>
      <c r="J6" t="str">
        <f>IF(Tabela8I2122[[#This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2"/>
      <c r="J7" t="str">
        <f>IF(Tabela8I2122[[#This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2"/>
      <c r="J8" t="str">
        <f>IF(Tabela8I2122[[#This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2"/>
      <c r="J9" t="str">
        <f>IF(Tabela8I2122[[#This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2"/>
      <c r="J10" t="str">
        <f>IF(Tabela8I2122[[#This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2"/>
      <c r="J11" t="str">
        <f>IF(Tabela8I2122[[#This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2"/>
      <c r="J12" t="str">
        <f>IF(Tabela8I2122[[#This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2"/>
      <c r="J13" t="str">
        <f>IF(Tabela8I2122[[#This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2"/>
      <c r="J14" t="str">
        <f>IF(Tabela8I2122[[#This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2"/>
      <c r="J15" t="str">
        <f>IF(Tabela8I2122[[#This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2"/>
      <c r="J16" t="str">
        <f>IF(Tabela8I2122[[#This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2"/>
      <c r="J17" t="str">
        <f>IF(Tabela8I2122[[#This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2"/>
      <c r="J18" t="str">
        <f>IF(Tabela8I2122[[#This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2"/>
      <c r="J19" t="str">
        <f>IF(Tabela8I2122[[#This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2"/>
      <c r="J20" t="str">
        <f>IF(Tabela8I2122[[#This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2"/>
      <c r="J21" t="str">
        <f>IF(Tabela8I2122[[#This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2"/>
      <c r="J22" t="str">
        <f>IF(Tabela8I2122[[#This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2"/>
      <c r="J23" t="str">
        <f>IF(Tabela8I2122[[#This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2"/>
      <c r="J24" t="str">
        <f>IF(Tabela8I2122[[#This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2"/>
      <c r="J25" t="str">
        <f>IF(Tabela8I2122[[#This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2"/>
      <c r="J26" t="str">
        <f>IF(Tabela8I2122[[#This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2"/>
      <c r="J27" t="str">
        <f>IF(Tabela8I2122[[#This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2"/>
      <c r="J28" t="str">
        <f>IF(Tabela8I2122[[#This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2"/>
      <c r="J29" t="str">
        <f>IF(Tabela8I2122[[#This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2"/>
      <c r="J30" t="str">
        <f>IF(Tabela8I2122[[#This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2"/>
      <c r="J31" t="str">
        <f>IF(Tabela8I2122[[#This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2"/>
      <c r="J32" t="str">
        <f>IF(Tabela8I2122[[#This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2"/>
      <c r="J33" t="str">
        <f>IF(Tabela8I2122[[#This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2"/>
      <c r="J34" t="str">
        <f>IF(Tabela8I2122[[#This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2"/>
      <c r="J35" t="str">
        <f>IF(Tabela8I2122[[#This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2"/>
      <c r="J36" t="str">
        <f>IF(Tabela8I2122[[#This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2"/>
      <c r="J37" t="str">
        <f>IF(Tabela8I2122[[#This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2"/>
      <c r="J38" t="str">
        <f>IF(Tabela8I2122[[#This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2"/>
      <c r="J39" t="str">
        <f>IF(Tabela8I2122[[#This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2"/>
      <c r="J40" t="str">
        <f>IF(Tabela8I2122[[#This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2"/>
      <c r="J41" t="str">
        <f>IF(Tabela8I2122[[#This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2"/>
      <c r="J42" t="str">
        <f>IF(Tabela8I2122[[#This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2"/>
      <c r="J43" t="str">
        <f>IF(Tabela8I2122[[#This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2"/>
      <c r="J44" t="str">
        <f>IF(Tabela8I2122[[#This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2"/>
      <c r="J45" t="str">
        <f>IF(Tabela8I2122[[#This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2"/>
      <c r="J46" t="str">
        <f>IF(Tabela8I2122[[#This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SUBTOTAL(103,Tabela8I2122[NOME])</f>
        <v>0</v>
      </c>
    </row>
  </sheetData>
  <sheetProtection sheet="1" sort="0" autoFilter="0"/>
  <conditionalFormatting sqref="L6:M46">
    <cfRule type="containsText" dxfId="97" priority="1" operator="containsText" text="Não confirmado">
      <formula>NOT(ISERROR(SEARCH("Não confirmado",L6)))</formula>
    </cfRule>
    <cfRule type="containsText" dxfId="9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3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45202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6" s="12"/>
      <c r="J6" t="str">
        <f>IF(Tabela8J5[[#This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7" s="12"/>
      <c r="J7" t="str">
        <f>IF(Tabela8J5[[#This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8" s="12"/>
      <c r="J8" t="str">
        <f>IF(Tabela8J5[[#This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9" s="12"/>
      <c r="J9" t="str">
        <f>IF(Tabela8J5[[#This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0" s="12"/>
      <c r="J10" t="str">
        <f>IF(Tabela8J5[[#This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1" s="12"/>
      <c r="J11" t="str">
        <f>IF(Tabela8J5[[#This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2" s="12"/>
      <c r="J12" t="str">
        <f>IF(Tabela8J5[[#This Row],[EXAME]]&lt;&gt;"","Dra. Joizeanne","")</f>
        <v/>
      </c>
      <c r="K12" s="33"/>
      <c r="L12" s="12"/>
      <c r="M12" s="12"/>
      <c r="N12" s="12"/>
    </row>
    <row r="13" spans="1:31" ht="15" customHeight="1" x14ac:dyDescent="0.25">
      <c r="B13" s="9">
        <v>0.40625</v>
      </c>
      <c r="C13" s="12"/>
      <c r="D13" s="12"/>
      <c r="E13" s="12"/>
      <c r="F13" s="12"/>
      <c r="G13" s="12"/>
      <c r="H1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3" s="12"/>
      <c r="J13" t="str">
        <f>IF(Tabela8J5[[#This Row],[EXAME]]&lt;&gt;"","Dra. Joizeanne","")</f>
        <v/>
      </c>
      <c r="K13" s="33"/>
      <c r="L13" s="12"/>
      <c r="M13" s="12"/>
      <c r="N13" s="12"/>
    </row>
    <row r="14" spans="1:31" ht="15" customHeight="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4" s="12"/>
      <c r="J14" t="str">
        <f>IF(Tabela8J5[[#This Row],[EXAME]]&lt;&gt;"","Dra. Joizeanne","")</f>
        <v/>
      </c>
      <c r="K14" s="33"/>
      <c r="L14" s="12"/>
      <c r="M14" s="12"/>
      <c r="N14" s="12"/>
    </row>
    <row r="15" spans="1:31" ht="15" customHeight="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5" s="12"/>
      <c r="J15" t="str">
        <f>IF(Tabela8J5[[#This Row],[EXAME]]&lt;&gt;"","Dra. Joizeanne","")</f>
        <v/>
      </c>
      <c r="K15" s="33"/>
      <c r="L15" s="12"/>
      <c r="M15" s="12"/>
      <c r="N15" s="12"/>
    </row>
    <row r="16" spans="1:31" ht="15" customHeight="1" x14ac:dyDescent="0.25">
      <c r="B16" s="8">
        <v>0.4375</v>
      </c>
      <c r="C16" s="12"/>
      <c r="D16" s="12"/>
      <c r="E16" s="12"/>
      <c r="F16" s="12"/>
      <c r="G16" s="12"/>
      <c r="H1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6" s="12"/>
      <c r="J16" t="str">
        <f>IF(Tabela8J5[[#This Row],[EXAME]]&lt;&gt;"","Dra. Joizeanne","")</f>
        <v/>
      </c>
      <c r="K16" s="33"/>
      <c r="L16" s="12"/>
      <c r="M16" s="12"/>
      <c r="N16" s="12"/>
    </row>
    <row r="17" spans="2:14" ht="15" customHeight="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7" s="12"/>
      <c r="J17" t="str">
        <f>IF(Tabela8J5[[#This Row],[EXAME]]&lt;&gt;"","Dra. Joizeanne","")</f>
        <v/>
      </c>
      <c r="K17" s="33"/>
      <c r="L17" s="12"/>
      <c r="M17" s="12"/>
      <c r="N17" s="12"/>
    </row>
    <row r="18" spans="2:14" ht="15" customHeight="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8" s="12"/>
      <c r="J18" t="str">
        <f>IF(Tabela8J5[[#This Row],[EXAME]]&lt;&gt;"","Dra. Joizeanne","")</f>
        <v/>
      </c>
      <c r="K18" s="33"/>
      <c r="L18" s="12"/>
      <c r="M18" s="12"/>
      <c r="N18" s="12"/>
    </row>
    <row r="19" spans="2:14" ht="15" customHeight="1" x14ac:dyDescent="0.25">
      <c r="B19" s="9">
        <v>0.46875</v>
      </c>
      <c r="C19" s="12"/>
      <c r="D19" s="12"/>
      <c r="E19" s="12"/>
      <c r="F19" s="12"/>
      <c r="G19" s="12"/>
      <c r="H1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19" s="12"/>
      <c r="J19" t="str">
        <f>IF(Tabela8J5[[#This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0" s="12"/>
      <c r="J20" t="str">
        <f>IF(Tabela8J5[[#This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1" s="12"/>
      <c r="J21" t="str">
        <f>IF(Tabela8J5[[#This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2" s="12"/>
      <c r="J22" t="str">
        <f>IF(Tabela8J5[[#This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3" s="12"/>
      <c r="J23" t="str">
        <f>IF(Tabela8J5[[#This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4" s="12"/>
      <c r="J24" t="str">
        <f>IF(Tabela8J5[[#This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5" s="12"/>
      <c r="J25" t="str">
        <f>IF(Tabela8J5[[#This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6" s="12"/>
      <c r="J26" t="str">
        <f>IF(Tabela8J5[[#This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7" s="12"/>
      <c r="J27" t="str">
        <f>IF(Tabela8J5[[#This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8" s="12"/>
      <c r="J28" t="str">
        <f>IF(Tabela8J5[[#This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29" s="12"/>
      <c r="J29" t="str">
        <f>IF(Tabela8J5[[#This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0" s="12"/>
      <c r="J30" t="str">
        <f>IF(Tabela8J5[[#This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1" s="12"/>
      <c r="J31" t="str">
        <f>IF(Tabela8J5[[#This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2" s="12"/>
      <c r="J32" t="str">
        <f>IF(Tabela8J5[[#This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3" s="12"/>
      <c r="J33" t="str">
        <f>IF(Tabela8J5[[#This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4" s="12"/>
      <c r="J34" t="str">
        <f>IF(Tabela8J5[[#This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5" s="12"/>
      <c r="J35" t="str">
        <f>IF(Tabela8J5[[#This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6" s="12"/>
      <c r="J36" t="str">
        <f>IF(Tabela8J5[[#This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7" s="12"/>
      <c r="J37" t="str">
        <f>IF(Tabela8J5[[#This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8" s="12"/>
      <c r="J38" t="str">
        <f>IF(Tabela8J5[[#This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39" s="12"/>
      <c r="J39" t="str">
        <f>IF(Tabela8J5[[#This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0" s="12"/>
      <c r="J40" t="str">
        <f>IF(Tabela8J5[[#This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1" s="12"/>
      <c r="J41" t="str">
        <f>IF(Tabela8J5[[#This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2" s="12"/>
      <c r="J42" t="str">
        <f>IF(Tabela8J5[[#This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3" s="12"/>
      <c r="J43" t="str">
        <f>IF(Tabela8J5[[#This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4" s="12"/>
      <c r="J44" t="str">
        <f>IF(Tabela8J5[[#This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5" s="12"/>
      <c r="J45" t="str">
        <f>IF(Tabela8J5[[#This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Preços'!$E$26,IF(AND(Tabela8J5[[#This Row],[EXAME]]="US DE MAMAS E AXILAS",Tabela8J5[[#This Row],[CONVÊNIO]]="UNIMED"),'Tabela de Preços'!$E$27,""))))))))))</f>
        <v/>
      </c>
      <c r="I46" s="12"/>
      <c r="J46" t="str">
        <f>IF(Tabela8J5[[#This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SUBTOTAL(103,Tabela8J5[NOME])</f>
        <v>0</v>
      </c>
      <c r="H47" s="31"/>
    </row>
  </sheetData>
  <sheetProtection sheet="1" sort="0" autoFilter="0"/>
  <conditionalFormatting sqref="L6:M46">
    <cfRule type="containsText" dxfId="149" priority="1" operator="containsText" text="Não confirmado">
      <formula>NOT(ISERROR(SEARCH("Não confirmado",L6)))</formula>
    </cfRule>
    <cfRule type="containsText" dxfId="14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10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45209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2"/>
      <c r="J6" t="str">
        <f>IF(Tabela8I2122232425[[#This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2"/>
      <c r="J7" t="str">
        <f>IF(Tabela8I2122232425[[#This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2"/>
      <c r="J8" t="str">
        <f>IF(Tabela8I2122232425[[#This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2"/>
      <c r="J9" t="str">
        <f>IF(Tabela8I2122232425[[#This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2"/>
      <c r="J10" t="str">
        <f>IF(Tabela8I2122232425[[#This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2"/>
      <c r="J11" t="str">
        <f>IF(Tabela8I2122232425[[#This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2"/>
      <c r="J12" t="str">
        <f>IF(Tabela8I2122232425[[#This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2"/>
      <c r="J13" t="str">
        <f>IF(Tabela8I2122232425[[#This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2"/>
      <c r="J14" t="str">
        <f>IF(Tabela8I2122232425[[#This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2"/>
      <c r="J15" t="str">
        <f>IF(Tabela8I2122232425[[#This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2"/>
      <c r="J16" t="str">
        <f>IF(Tabela8I2122232425[[#This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2"/>
      <c r="J17" t="str">
        <f>IF(Tabela8I2122232425[[#This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2"/>
      <c r="J18" t="str">
        <f>IF(Tabela8I2122232425[[#This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2"/>
      <c r="J19" t="str">
        <f>IF(Tabela8I2122232425[[#This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2"/>
      <c r="J20" t="str">
        <f>IF(Tabela8I2122232425[[#This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2"/>
      <c r="J21" t="str">
        <f>IF(Tabela8I2122232425[[#This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2"/>
      <c r="J22" t="str">
        <f>IF(Tabela8I2122232425[[#This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2"/>
      <c r="J23" t="str">
        <f>IF(Tabela8I2122232425[[#This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2"/>
      <c r="J24" t="str">
        <f>IF(Tabela8I2122232425[[#This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2"/>
      <c r="J25" t="str">
        <f>IF(Tabela8I2122232425[[#This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2"/>
      <c r="J26" t="str">
        <f>IF(Tabela8I2122232425[[#This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2"/>
      <c r="J27" t="str">
        <f>IF(Tabela8I2122232425[[#This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2"/>
      <c r="J28" t="str">
        <f>IF(Tabela8I2122232425[[#This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2"/>
      <c r="J29" t="str">
        <f>IF(Tabela8I2122232425[[#This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2"/>
      <c r="J30" t="str">
        <f>IF(Tabela8I2122232425[[#This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2"/>
      <c r="J31" t="str">
        <f>IF(Tabela8I2122232425[[#This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2"/>
      <c r="J32" t="str">
        <f>IF(Tabela8I2122232425[[#This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2"/>
      <c r="J33" t="str">
        <f>IF(Tabela8I2122232425[[#This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2"/>
      <c r="J34" t="str">
        <f>IF(Tabela8I2122232425[[#This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2"/>
      <c r="J35" t="str">
        <f>IF(Tabela8I2122232425[[#This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2"/>
      <c r="J36" t="str">
        <f>IF(Tabela8I2122232425[[#This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2"/>
      <c r="J37" t="str">
        <f>IF(Tabela8I2122232425[[#This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2"/>
      <c r="J38" t="str">
        <f>IF(Tabela8I2122232425[[#This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2"/>
      <c r="J39" t="str">
        <f>IF(Tabela8I2122232425[[#This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2"/>
      <c r="J40" t="str">
        <f>IF(Tabela8I2122232425[[#This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2"/>
      <c r="J41" t="str">
        <f>IF(Tabela8I2122232425[[#This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2"/>
      <c r="J42" t="str">
        <f>IF(Tabela8I2122232425[[#This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2"/>
      <c r="J43" t="str">
        <f>IF(Tabela8I2122232425[[#This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2"/>
      <c r="J44" t="str">
        <f>IF(Tabela8I2122232425[[#This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2"/>
      <c r="J45" t="str">
        <f>IF(Tabela8I2122232425[[#This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2"/>
      <c r="J46" t="str">
        <f>IF(Tabela8I2122232425[[#This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SUBTOTAL(103,Tabela8I2122232425[NOME])</f>
        <v>0</v>
      </c>
    </row>
  </sheetData>
  <sheetProtection sheet="1" sort="0" autoFilter="0"/>
  <conditionalFormatting sqref="L6:M46">
    <cfRule type="containsText" dxfId="95" priority="1" operator="containsText" text="Não confirmado">
      <formula>NOT(ISERROR(SEARCH("Não confirmado",L6)))</formula>
    </cfRule>
    <cfRule type="containsText" dxfId="9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11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45210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2"/>
      <c r="J6" t="str">
        <f>IF(Tabela8I21[[#This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2"/>
      <c r="J7" t="str">
        <f>IF(Tabela8I21[[#This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2"/>
      <c r="J8" t="str">
        <f>IF(Tabela8I21[[#This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2"/>
      <c r="J9" t="str">
        <f>IF(Tabela8I21[[#This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2"/>
      <c r="J10" t="str">
        <f>IF(Tabela8I21[[#This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2"/>
      <c r="J11" t="str">
        <f>IF(Tabela8I21[[#This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2"/>
      <c r="J12" t="str">
        <f>IF(Tabela8I21[[#This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2"/>
      <c r="J13" t="str">
        <f>IF(Tabela8I21[[#This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2"/>
      <c r="J14" t="str">
        <f>IF(Tabela8I21[[#This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2"/>
      <c r="J15" t="str">
        <f>IF(Tabela8I21[[#This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2"/>
      <c r="J16" t="str">
        <f>IF(Tabela8I21[[#This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2"/>
      <c r="J17" t="str">
        <f>IF(Tabela8I21[[#This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2"/>
      <c r="J18" t="str">
        <f>IF(Tabela8I21[[#This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2"/>
      <c r="J19" t="str">
        <f>IF(Tabela8I21[[#This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2"/>
      <c r="J20" t="str">
        <f>IF(Tabela8I21[[#This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2"/>
      <c r="J21" t="str">
        <f>IF(Tabela8I21[[#This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2"/>
      <c r="J22" t="str">
        <f>IF(Tabela8I21[[#This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2"/>
      <c r="J23" t="str">
        <f>IF(Tabela8I21[[#This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2"/>
      <c r="J24" t="str">
        <f>IF(Tabela8I21[[#This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2"/>
      <c r="J25" t="str">
        <f>IF(Tabela8I21[[#This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2"/>
      <c r="J26" t="str">
        <f>IF(Tabela8I21[[#This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2"/>
      <c r="J27" t="str">
        <f>IF(Tabela8I21[[#This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2"/>
      <c r="J28" t="str">
        <f>IF(Tabela8I21[[#This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2"/>
      <c r="J29" t="str">
        <f>IF(Tabela8I21[[#This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2"/>
      <c r="J30" t="str">
        <f>IF(Tabela8I21[[#This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2"/>
      <c r="J31" t="str">
        <f>IF(Tabela8I21[[#This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2"/>
      <c r="J32" t="str">
        <f>IF(Tabela8I21[[#This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2"/>
      <c r="J33" t="str">
        <f>IF(Tabela8I21[[#This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2"/>
      <c r="J34" t="str">
        <f>IF(Tabela8I21[[#This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2"/>
      <c r="J35" t="str">
        <f>IF(Tabela8I21[[#This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2"/>
      <c r="J36" t="str">
        <f>IF(Tabela8I21[[#This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2"/>
      <c r="J37" t="str">
        <f>IF(Tabela8I21[[#This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2"/>
      <c r="J38" t="str">
        <f>IF(Tabela8I21[[#This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2"/>
      <c r="J39" t="str">
        <f>IF(Tabela8I21[[#This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2"/>
      <c r="J40" t="str">
        <f>IF(Tabela8I21[[#This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2"/>
      <c r="J41" t="str">
        <f>IF(Tabela8I21[[#This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2"/>
      <c r="J42" t="str">
        <f>IF(Tabela8I21[[#This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2"/>
      <c r="J43" t="str">
        <f>IF(Tabela8I21[[#This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2"/>
      <c r="J44" t="str">
        <f>IF(Tabela8I21[[#This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2"/>
      <c r="J45" t="str">
        <f>IF(Tabela8I21[[#This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2"/>
      <c r="J46" t="str">
        <f>IF(Tabela8I21[[#This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SUBTOTAL(103,Tabela8I21[NOME])</f>
        <v>0</v>
      </c>
    </row>
  </sheetData>
  <sheetProtection sheet="1" sort="0" autoFilter="0"/>
  <conditionalFormatting sqref="L6:M46">
    <cfRule type="containsText" dxfId="93" priority="1" operator="containsText" text="Não confirmado">
      <formula>NOT(ISERROR(SEARCH("Não confirmado",L6)))</formula>
    </cfRule>
    <cfRule type="containsText" dxfId="9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6:F46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12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45211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2"/>
      <c r="J6" t="str">
        <f>IF(Tabela8I21222324[[#This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2"/>
      <c r="J7" t="str">
        <f>IF(Tabela8I21222324[[#This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35"/>
      <c r="D8" s="12"/>
      <c r="E8" s="12"/>
      <c r="F8" s="12"/>
      <c r="G8" s="12"/>
      <c r="H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2"/>
      <c r="J8" t="str">
        <f>IF(Tabela8I21222324[[#This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2"/>
      <c r="J9" t="str">
        <f>IF(Tabela8I21222324[[#This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2"/>
      <c r="J10" t="str">
        <f>IF(Tabela8I21222324[[#This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2"/>
      <c r="J11" t="str">
        <f>IF(Tabela8I21222324[[#This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2"/>
      <c r="J12" t="str">
        <f>IF(Tabela8I21222324[[#This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2"/>
      <c r="J13" t="str">
        <f>IF(Tabela8I21222324[[#This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2"/>
      <c r="J14" t="str">
        <f>IF(Tabela8I21222324[[#This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2"/>
      <c r="J15" t="str">
        <f>IF(Tabela8I21222324[[#This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2"/>
      <c r="J16" t="str">
        <f>IF(Tabela8I21222324[[#This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2"/>
      <c r="J17" t="str">
        <f>IF(Tabela8I21222324[[#This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2"/>
      <c r="J18" t="str">
        <f>IF(Tabela8I21222324[[#This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2"/>
      <c r="J19" t="str">
        <f>IF(Tabela8I21222324[[#This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2"/>
      <c r="J20" t="str">
        <f>IF(Tabela8I21222324[[#This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2"/>
      <c r="J21" t="str">
        <f>IF(Tabela8I21222324[[#This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2"/>
      <c r="J22" t="str">
        <f>IF(Tabela8I21222324[[#This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2"/>
      <c r="J23" t="str">
        <f>IF(Tabela8I21222324[[#This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2"/>
      <c r="J24" t="str">
        <f>IF(Tabela8I21222324[[#This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2"/>
      <c r="J25" t="str">
        <f>IF(Tabela8I21222324[[#This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2"/>
      <c r="J26" t="str">
        <f>IF(Tabela8I21222324[[#This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2"/>
      <c r="J27" t="str">
        <f>IF(Tabela8I21222324[[#This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2"/>
      <c r="J28" t="str">
        <f>IF(Tabela8I21222324[[#This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2"/>
      <c r="J29" t="str">
        <f>IF(Tabela8I21222324[[#This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2"/>
      <c r="J30" t="str">
        <f>IF(Tabela8I21222324[[#This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2"/>
      <c r="J31" t="str">
        <f>IF(Tabela8I21222324[[#This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2"/>
      <c r="J32" t="str">
        <f>IF(Tabela8I21222324[[#This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2"/>
      <c r="J33" t="str">
        <f>IF(Tabela8I21222324[[#This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2"/>
      <c r="J34" t="str">
        <f>IF(Tabela8I21222324[[#This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2"/>
      <c r="J35" t="str">
        <f>IF(Tabela8I21222324[[#This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2"/>
      <c r="J36" t="str">
        <f>IF(Tabela8I21222324[[#This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2"/>
      <c r="J37" t="str">
        <f>IF(Tabela8I21222324[[#This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2"/>
      <c r="J38" t="str">
        <f>IF(Tabela8I21222324[[#This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2"/>
      <c r="J39" t="str">
        <f>IF(Tabela8I21222324[[#This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2"/>
      <c r="J40" t="str">
        <f>IF(Tabela8I21222324[[#This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2"/>
      <c r="J41" t="str">
        <f>IF(Tabela8I21222324[[#This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2"/>
      <c r="J42" t="str">
        <f>IF(Tabela8I21222324[[#This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2"/>
      <c r="J43" t="str">
        <f>IF(Tabela8I21222324[[#This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2"/>
      <c r="J44" t="str">
        <f>IF(Tabela8I21222324[[#This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2"/>
      <c r="J45" t="str">
        <f>IF(Tabela8I21222324[[#This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2"/>
      <c r="J46" t="str">
        <f>IF(Tabela8I21222324[[#This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SUBTOTAL(103,Tabela8I21222324[NOME])</f>
        <v>0</v>
      </c>
    </row>
  </sheetData>
  <sheetProtection sheet="1" sort="0" autoFilter="0"/>
  <conditionalFormatting sqref="L6:M46">
    <cfRule type="containsText" dxfId="91" priority="1" operator="containsText" text="Não confirmado">
      <formula>NOT(ISERROR(SEARCH("Não confirmado",L6)))</formula>
    </cfRule>
    <cfRule type="containsText" dxfId="9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3" sqref="E3"/>
      <selection pane="bottomLeft" activeCell="E3" sqref="E3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13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45212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2"/>
      <c r="J6" t="str">
        <f>IF(Tabela8I212223[[#This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2"/>
      <c r="J7" t="str">
        <f>IF(Tabela8I212223[[#This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2"/>
      <c r="J8" t="str">
        <f>IF(Tabela8I212223[[#This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2"/>
      <c r="J9" t="str">
        <f>IF(Tabela8I212223[[#This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2"/>
      <c r="J10" t="str">
        <f>IF(Tabela8I212223[[#This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2"/>
      <c r="J11" t="str">
        <f>IF(Tabela8I212223[[#This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2"/>
      <c r="J12" t="str">
        <f>IF(Tabela8I212223[[#This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2"/>
      <c r="J13" t="str">
        <f>IF(Tabela8I212223[[#This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2"/>
      <c r="J14" t="str">
        <f>IF(Tabela8I212223[[#This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2"/>
      <c r="J15" t="str">
        <f>IF(Tabela8I212223[[#This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2"/>
      <c r="J16" t="str">
        <f>IF(Tabela8I212223[[#This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2"/>
      <c r="J17" t="str">
        <f>IF(Tabela8I212223[[#This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2"/>
      <c r="J18" t="str">
        <f>IF(Tabela8I212223[[#This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2"/>
      <c r="J19" t="str">
        <f>IF(Tabela8I212223[[#This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2"/>
      <c r="J20" t="str">
        <f>IF(Tabela8I212223[[#This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2"/>
      <c r="J21" t="str">
        <f>IF(Tabela8I212223[[#This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2"/>
      <c r="J22" t="str">
        <f>IF(Tabela8I212223[[#This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2"/>
      <c r="J23" t="str">
        <f>IF(Tabela8I212223[[#This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2"/>
      <c r="J24" t="str">
        <f>IF(Tabela8I212223[[#This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2"/>
      <c r="J25" t="str">
        <f>IF(Tabela8I212223[[#This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2"/>
      <c r="J26" t="str">
        <f>IF(Tabela8I212223[[#This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2"/>
      <c r="J27" t="str">
        <f>IF(Tabela8I212223[[#This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2"/>
      <c r="J28" t="str">
        <f>IF(Tabela8I212223[[#This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2"/>
      <c r="J29" t="str">
        <f>IF(Tabela8I212223[[#This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2"/>
      <c r="J30" t="str">
        <f>IF(Tabela8I212223[[#This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2"/>
      <c r="J31" t="str">
        <f>IF(Tabela8I212223[[#This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2"/>
      <c r="J32" t="str">
        <f>IF(Tabela8I212223[[#This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2"/>
      <c r="J33" t="str">
        <f>IF(Tabela8I212223[[#This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2"/>
      <c r="J34" t="str">
        <f>IF(Tabela8I212223[[#This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2"/>
      <c r="J35" t="str">
        <f>IF(Tabela8I212223[[#This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2"/>
      <c r="J36" t="str">
        <f>IF(Tabela8I212223[[#This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2"/>
      <c r="J37" t="str">
        <f>IF(Tabela8I212223[[#This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2"/>
      <c r="J38" t="str">
        <f>IF(Tabela8I212223[[#This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2"/>
      <c r="J39" t="str">
        <f>IF(Tabela8I212223[[#This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2"/>
      <c r="J40" t="str">
        <f>IF(Tabela8I212223[[#This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2"/>
      <c r="J41" t="str">
        <f>IF(Tabela8I212223[[#This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2"/>
      <c r="J42" t="str">
        <f>IF(Tabela8I212223[[#This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2"/>
      <c r="J43" t="str">
        <f>IF(Tabela8I212223[[#This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2"/>
      <c r="J44" t="str">
        <f>IF(Tabela8I212223[[#This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2"/>
      <c r="J45" t="str">
        <f>IF(Tabela8I212223[[#This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2"/>
      <c r="J46" t="str">
        <f>IF(Tabela8I212223[[#This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SUBTOTAL(103,Tabela8I212223[NOME])</f>
        <v>0</v>
      </c>
    </row>
  </sheetData>
  <sheetProtection sheet="1" sort="0" autoFilter="0"/>
  <conditionalFormatting sqref="L6:M46">
    <cfRule type="containsText" dxfId="89" priority="1" operator="containsText" text="Não confirmado">
      <formula>NOT(ISERROR(SEARCH("Não confirmado",L6)))</formula>
    </cfRule>
    <cfRule type="containsText" dxfId="8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16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45215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2"/>
      <c r="J6" t="str">
        <f>IF(Tabela8I21222324252627[[#This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34"/>
      <c r="D7" s="12"/>
      <c r="E7" s="12"/>
      <c r="F7" s="12"/>
      <c r="G7" s="12"/>
      <c r="H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2"/>
      <c r="J7" t="str">
        <f>IF(Tabela8I21222324252627[[#This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2"/>
      <c r="J8" t="str">
        <f>IF(Tabela8I21222324252627[[#This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2"/>
      <c r="J9" t="str">
        <f>IF(Tabela8I21222324252627[[#This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2"/>
      <c r="J10" t="str">
        <f>IF(Tabela8I21222324252627[[#This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2"/>
      <c r="J11" t="str">
        <f>IF(Tabela8I21222324252627[[#This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2"/>
      <c r="J12" t="str">
        <f>IF(Tabela8I21222324252627[[#This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2"/>
      <c r="J13" t="str">
        <f>IF(Tabela8I21222324252627[[#This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2"/>
      <c r="J14" t="str">
        <f>IF(Tabela8I21222324252627[[#This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2"/>
      <c r="J15" t="str">
        <f>IF(Tabela8I21222324252627[[#This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2"/>
      <c r="J16" t="str">
        <f>IF(Tabela8I21222324252627[[#This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2"/>
      <c r="J17" t="str">
        <f>IF(Tabela8I21222324252627[[#This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2"/>
      <c r="J18" t="str">
        <f>IF(Tabela8I21222324252627[[#This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2"/>
      <c r="J19" t="str">
        <f>IF(Tabela8I21222324252627[[#This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2"/>
      <c r="J20" t="str">
        <f>IF(Tabela8I21222324252627[[#This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2"/>
      <c r="J21" t="str">
        <f>IF(Tabela8I21222324252627[[#This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2"/>
      <c r="J22" t="str">
        <f>IF(Tabela8I21222324252627[[#This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2"/>
      <c r="J23" t="str">
        <f>IF(Tabela8I21222324252627[[#This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2"/>
      <c r="J24" t="str">
        <f>IF(Tabela8I21222324252627[[#This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2"/>
      <c r="J25" t="str">
        <f>IF(Tabela8I21222324252627[[#This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2"/>
      <c r="J26" t="str">
        <f>IF(Tabela8I21222324252627[[#This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2"/>
      <c r="J27" t="str">
        <f>IF(Tabela8I21222324252627[[#This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2"/>
      <c r="J28" t="str">
        <f>IF(Tabela8I21222324252627[[#This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2"/>
      <c r="J29" t="str">
        <f>IF(Tabela8I21222324252627[[#This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2"/>
      <c r="J30" t="str">
        <f>IF(Tabela8I21222324252627[[#This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2"/>
      <c r="J31" t="str">
        <f>IF(Tabela8I21222324252627[[#This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2"/>
      <c r="J32" t="str">
        <f>IF(Tabela8I21222324252627[[#This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2"/>
      <c r="J33" t="str">
        <f>IF(Tabela8I21222324252627[[#This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2"/>
      <c r="J34" t="str">
        <f>IF(Tabela8I21222324252627[[#This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2"/>
      <c r="J35" t="str">
        <f>IF(Tabela8I21222324252627[[#This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2"/>
      <c r="J36" t="str">
        <f>IF(Tabela8I21222324252627[[#This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2"/>
      <c r="J37" t="str">
        <f>IF(Tabela8I21222324252627[[#This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2"/>
      <c r="J38" t="str">
        <f>IF(Tabela8I21222324252627[[#This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2"/>
      <c r="J39" t="str">
        <f>IF(Tabela8I21222324252627[[#This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2"/>
      <c r="J40" t="str">
        <f>IF(Tabela8I21222324252627[[#This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2"/>
      <c r="J41" t="str">
        <f>IF(Tabela8I21222324252627[[#This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2"/>
      <c r="J42" t="str">
        <f>IF(Tabela8I21222324252627[[#This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2"/>
      <c r="J43" t="str">
        <f>IF(Tabela8I21222324252627[[#This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2"/>
      <c r="J44" t="str">
        <f>IF(Tabela8I21222324252627[[#This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2"/>
      <c r="J45" t="str">
        <f>IF(Tabela8I21222324252627[[#This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2"/>
      <c r="J46" t="str">
        <f>IF(Tabela8I21222324252627[[#This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SUBTOTAL(103,Tabela8I21222324252627[NOME])</f>
        <v>0</v>
      </c>
    </row>
  </sheetData>
  <sheetProtection sheet="1" sort="0" autoFilter="0"/>
  <conditionalFormatting sqref="L6:M46">
    <cfRule type="containsText" dxfId="87" priority="1" operator="containsText" text="Não confirmado">
      <formula>NOT(ISERROR(SEARCH("Não confirmado",L6)))</formula>
    </cfRule>
    <cfRule type="containsText" dxfId="8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6" sqref="E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17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45216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2"/>
      <c r="J6" t="str">
        <f>IF(Tabela8I21222324252627282930[[#This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2"/>
      <c r="J7" t="str">
        <f>IF(Tabela8I21222324252627282930[[#This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2"/>
      <c r="J8" t="str">
        <f>IF(Tabela8I21222324252627282930[[#This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2"/>
      <c r="J9" t="str">
        <f>IF(Tabela8I21222324252627282930[[#This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2"/>
      <c r="J10" t="str">
        <f>IF(Tabela8I21222324252627282930[[#This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2"/>
      <c r="J11" t="str">
        <f>IF(Tabela8I21222324252627282930[[#This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2"/>
      <c r="J12" t="str">
        <f>IF(Tabela8I21222324252627282930[[#This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2"/>
      <c r="J13" t="str">
        <f>IF(Tabela8I21222324252627282930[[#This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2"/>
      <c r="J14" t="str">
        <f>IF(Tabela8I21222324252627282930[[#This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2"/>
      <c r="J15" t="str">
        <f>IF(Tabela8I21222324252627282930[[#This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2"/>
      <c r="J16" t="str">
        <f>IF(Tabela8I21222324252627282930[[#This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2"/>
      <c r="J17" t="str">
        <f>IF(Tabela8I21222324252627282930[[#This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2"/>
      <c r="J18" t="str">
        <f>IF(Tabela8I21222324252627282930[[#This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2"/>
      <c r="J19" t="str">
        <f>IF(Tabela8I21222324252627282930[[#This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2"/>
      <c r="J20" t="str">
        <f>IF(Tabela8I21222324252627282930[[#This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2"/>
      <c r="J21" t="str">
        <f>IF(Tabela8I21222324252627282930[[#This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2"/>
      <c r="J22" t="str">
        <f>IF(Tabela8I21222324252627282930[[#This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2"/>
      <c r="J23" t="str">
        <f>IF(Tabela8I21222324252627282930[[#This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2"/>
      <c r="J24" t="str">
        <f>IF(Tabela8I21222324252627282930[[#This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2"/>
      <c r="J25" t="str">
        <f>IF(Tabela8I21222324252627282930[[#This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2"/>
      <c r="J26" t="str">
        <f>IF(Tabela8I21222324252627282930[[#This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2"/>
      <c r="J27" t="str">
        <f>IF(Tabela8I21222324252627282930[[#This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2"/>
      <c r="J28" t="str">
        <f>IF(Tabela8I21222324252627282930[[#This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2"/>
      <c r="J29" t="str">
        <f>IF(Tabela8I21222324252627282930[[#This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2"/>
      <c r="J30" t="str">
        <f>IF(Tabela8I21222324252627282930[[#This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2"/>
      <c r="J31" t="str">
        <f>IF(Tabela8I21222324252627282930[[#This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2"/>
      <c r="J32" t="str">
        <f>IF(Tabela8I21222324252627282930[[#This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2"/>
      <c r="J33" t="str">
        <f>IF(Tabela8I21222324252627282930[[#This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2"/>
      <c r="J34" t="str">
        <f>IF(Tabela8I21222324252627282930[[#This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2"/>
      <c r="J35" t="str">
        <f>IF(Tabela8I21222324252627282930[[#This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2"/>
      <c r="J36" t="str">
        <f>IF(Tabela8I21222324252627282930[[#This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2"/>
      <c r="J37" t="str">
        <f>IF(Tabela8I21222324252627282930[[#This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2"/>
      <c r="J38" t="str">
        <f>IF(Tabela8I21222324252627282930[[#This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2"/>
      <c r="J39" t="str">
        <f>IF(Tabela8I21222324252627282930[[#This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2"/>
      <c r="J40" t="str">
        <f>IF(Tabela8I21222324252627282930[[#This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2"/>
      <c r="J41" t="str">
        <f>IF(Tabela8I21222324252627282930[[#This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2"/>
      <c r="J42" t="str">
        <f>IF(Tabela8I21222324252627282930[[#This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2"/>
      <c r="J43" t="str">
        <f>IF(Tabela8I21222324252627282930[[#This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2"/>
      <c r="J44" t="str">
        <f>IF(Tabela8I21222324252627282930[[#This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2"/>
      <c r="J45" t="str">
        <f>IF(Tabela8I21222324252627282930[[#This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2"/>
      <c r="J46" t="str">
        <f>IF(Tabela8I21222324252627282930[[#This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SUBTOTAL(103,Tabela8I21222324252627282930[NOME])</f>
        <v>0</v>
      </c>
    </row>
  </sheetData>
  <sheetProtection sheet="1" sort="0" autoFilter="0"/>
  <conditionalFormatting sqref="L6:M46">
    <cfRule type="containsText" dxfId="85" priority="1" operator="containsText" text="Não confirmado">
      <formula>NOT(ISERROR(SEARCH("Não confirmado",L6)))</formula>
    </cfRule>
    <cfRule type="containsText" dxfId="8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18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45217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2"/>
      <c r="J6" t="str">
        <f>IF(Tabela8I212223242526[[#This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2"/>
      <c r="J7" t="str">
        <f>IF(Tabela8I212223242526[[#This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2"/>
      <c r="J8" t="str">
        <f>IF(Tabela8I212223242526[[#This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2"/>
      <c r="J9" t="str">
        <f>IF(Tabela8I212223242526[[#This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2"/>
      <c r="J10" t="str">
        <f>IF(Tabela8I212223242526[[#This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2"/>
      <c r="J11" t="str">
        <f>IF(Tabela8I212223242526[[#This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2"/>
      <c r="J12" t="str">
        <f>IF(Tabela8I212223242526[[#This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2"/>
      <c r="J13" t="str">
        <f>IF(Tabela8I212223242526[[#This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2"/>
      <c r="J14" t="str">
        <f>IF(Tabela8I212223242526[[#This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2"/>
      <c r="J15" t="str">
        <f>IF(Tabela8I212223242526[[#This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2"/>
      <c r="J16" t="str">
        <f>IF(Tabela8I212223242526[[#This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2"/>
      <c r="J17" t="str">
        <f>IF(Tabela8I212223242526[[#This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2"/>
      <c r="J18" t="str">
        <f>IF(Tabela8I212223242526[[#This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2"/>
      <c r="J19" t="str">
        <f>IF(Tabela8I212223242526[[#This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2"/>
      <c r="J20" t="str">
        <f>IF(Tabela8I212223242526[[#This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2"/>
      <c r="J21" t="str">
        <f>IF(Tabela8I212223242526[[#This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2"/>
      <c r="J22" t="str">
        <f>IF(Tabela8I212223242526[[#This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2"/>
      <c r="J23" t="str">
        <f>IF(Tabela8I212223242526[[#This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2"/>
      <c r="J24" t="str">
        <f>IF(Tabela8I212223242526[[#This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2"/>
      <c r="J25" t="str">
        <f>IF(Tabela8I212223242526[[#This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2"/>
      <c r="J26" t="str">
        <f>IF(Tabela8I212223242526[[#This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2"/>
      <c r="J27" t="str">
        <f>IF(Tabela8I212223242526[[#This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2"/>
      <c r="J28" t="str">
        <f>IF(Tabela8I212223242526[[#This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2"/>
      <c r="J29" t="str">
        <f>IF(Tabela8I212223242526[[#This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2"/>
      <c r="J30" t="str">
        <f>IF(Tabela8I212223242526[[#This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2"/>
      <c r="J31" t="str">
        <f>IF(Tabela8I212223242526[[#This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2"/>
      <c r="J32" t="str">
        <f>IF(Tabela8I212223242526[[#This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2"/>
      <c r="J33" t="str">
        <f>IF(Tabela8I212223242526[[#This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2"/>
      <c r="J34" t="str">
        <f>IF(Tabela8I212223242526[[#This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2"/>
      <c r="J35" t="str">
        <f>IF(Tabela8I212223242526[[#This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2"/>
      <c r="J36" t="str">
        <f>IF(Tabela8I212223242526[[#This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2"/>
      <c r="J37" t="str">
        <f>IF(Tabela8I212223242526[[#This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2"/>
      <c r="J38" t="str">
        <f>IF(Tabela8I212223242526[[#This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2"/>
      <c r="J39" t="str">
        <f>IF(Tabela8I212223242526[[#This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2"/>
      <c r="J40" t="str">
        <f>IF(Tabela8I212223242526[[#This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2"/>
      <c r="J41" t="str">
        <f>IF(Tabela8I212223242526[[#This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2"/>
      <c r="J42" t="str">
        <f>IF(Tabela8I212223242526[[#This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2"/>
      <c r="J43" t="str">
        <f>IF(Tabela8I212223242526[[#This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2"/>
      <c r="J44" t="str">
        <f>IF(Tabela8I212223242526[[#This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2"/>
      <c r="J45" t="str">
        <f>IF(Tabela8I212223242526[[#This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2"/>
      <c r="J46" t="str">
        <f>IF(Tabela8I212223242526[[#This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SUBTOTAL(103,Tabela8I212223242526[NOME])</f>
        <v>0</v>
      </c>
    </row>
  </sheetData>
  <sheetProtection sheet="1" sort="0" autoFilter="0"/>
  <conditionalFormatting sqref="L6:M46">
    <cfRule type="containsText" dxfId="83" priority="1" operator="containsText" text="Não confirmado">
      <formula>NOT(ISERROR(SEARCH("Não confirmado",L6)))</formula>
    </cfRule>
    <cfRule type="containsText" dxfId="8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19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45218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35"/>
      <c r="D6" s="12"/>
      <c r="E6" s="12"/>
      <c r="F6" s="12"/>
      <c r="G6" s="12"/>
      <c r="H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2"/>
      <c r="J6" t="str">
        <f>IF(Tabela8I212223242526272829[[#This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2"/>
      <c r="J7" t="str">
        <f>IF(Tabela8I212223242526272829[[#This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2"/>
      <c r="J8" t="str">
        <f>IF(Tabela8I212223242526272829[[#This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2"/>
      <c r="J9" t="str">
        <f>IF(Tabela8I212223242526272829[[#This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2"/>
      <c r="J10" t="str">
        <f>IF(Tabela8I212223242526272829[[#This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2"/>
      <c r="J11" t="str">
        <f>IF(Tabela8I212223242526272829[[#This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2"/>
      <c r="J12" t="str">
        <f>IF(Tabela8I212223242526272829[[#This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2"/>
      <c r="J13" t="str">
        <f>IF(Tabela8I212223242526272829[[#This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2"/>
      <c r="J14" t="str">
        <f>IF(Tabela8I212223242526272829[[#This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2"/>
      <c r="J15" t="str">
        <f>IF(Tabela8I212223242526272829[[#This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2"/>
      <c r="J16" t="str">
        <f>IF(Tabela8I212223242526272829[[#This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2"/>
      <c r="J17" t="str">
        <f>IF(Tabela8I212223242526272829[[#This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2"/>
      <c r="J18" t="str">
        <f>IF(Tabela8I212223242526272829[[#This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2"/>
      <c r="J19" t="str">
        <f>IF(Tabela8I212223242526272829[[#This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2"/>
      <c r="J20" t="str">
        <f>IF(Tabela8I212223242526272829[[#This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2"/>
      <c r="J21" t="str">
        <f>IF(Tabela8I212223242526272829[[#This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2"/>
      <c r="J22" t="str">
        <f>IF(Tabela8I212223242526272829[[#This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2"/>
      <c r="J23" t="str">
        <f>IF(Tabela8I212223242526272829[[#This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2"/>
      <c r="J24" t="str">
        <f>IF(Tabela8I212223242526272829[[#This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2"/>
      <c r="J25" t="str">
        <f>IF(Tabela8I212223242526272829[[#This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2"/>
      <c r="J26" t="str">
        <f>IF(Tabela8I212223242526272829[[#This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2"/>
      <c r="J27" t="str">
        <f>IF(Tabela8I212223242526272829[[#This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2"/>
      <c r="J28" t="str">
        <f>IF(Tabela8I212223242526272829[[#This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2"/>
      <c r="J29" t="str">
        <f>IF(Tabela8I212223242526272829[[#This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2"/>
      <c r="J30" t="str">
        <f>IF(Tabela8I212223242526272829[[#This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2"/>
      <c r="J31" t="str">
        <f>IF(Tabela8I212223242526272829[[#This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2"/>
      <c r="J32" t="str">
        <f>IF(Tabela8I212223242526272829[[#This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2"/>
      <c r="J33" t="str">
        <f>IF(Tabela8I212223242526272829[[#This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2"/>
      <c r="J34" t="str">
        <f>IF(Tabela8I212223242526272829[[#This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2"/>
      <c r="J35" t="str">
        <f>IF(Tabela8I212223242526272829[[#This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2"/>
      <c r="J36" t="str">
        <f>IF(Tabela8I212223242526272829[[#This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2"/>
      <c r="J37" t="str">
        <f>IF(Tabela8I212223242526272829[[#This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2"/>
      <c r="J38" t="str">
        <f>IF(Tabela8I212223242526272829[[#This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2"/>
      <c r="J39" t="str">
        <f>IF(Tabela8I212223242526272829[[#This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2"/>
      <c r="J40" t="str">
        <f>IF(Tabela8I212223242526272829[[#This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2"/>
      <c r="J41" t="str">
        <f>IF(Tabela8I212223242526272829[[#This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2"/>
      <c r="J42" t="str">
        <f>IF(Tabela8I212223242526272829[[#This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2"/>
      <c r="J43" t="str">
        <f>IF(Tabela8I212223242526272829[[#This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2"/>
      <c r="J44" t="str">
        <f>IF(Tabela8I212223242526272829[[#This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2"/>
      <c r="J45" t="str">
        <f>IF(Tabela8I212223242526272829[[#This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2"/>
      <c r="J46" t="str">
        <f>IF(Tabela8I212223242526272829[[#This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SUBTOTAL(103,Tabela8I212223242526272829[NOME])</f>
        <v>0</v>
      </c>
    </row>
  </sheetData>
  <sheetProtection sheet="1" sort="0" autoFilter="0"/>
  <conditionalFormatting sqref="L6:M25 K26 M26 L27:M46">
    <cfRule type="containsText" dxfId="81" priority="1" operator="containsText" text="Não confirmado">
      <formula>NOT(ISERROR(SEARCH("Não confirmado",K6)))</formula>
    </cfRule>
    <cfRule type="containsText" dxfId="80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20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45219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2"/>
      <c r="J6" t="str">
        <f>IF(Tabela8I2122232425262728[[#This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2"/>
      <c r="J7" t="str">
        <f>IF(Tabela8I2122232425262728[[#This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2"/>
      <c r="J8" t="str">
        <f>IF(Tabela8I2122232425262728[[#This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2"/>
      <c r="J9" t="str">
        <f>IF(Tabela8I2122232425262728[[#This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2"/>
      <c r="J10" t="str">
        <f>IF(Tabela8I2122232425262728[[#This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2"/>
      <c r="J11" t="str">
        <f>IF(Tabela8I2122232425262728[[#This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2"/>
      <c r="J12" t="str">
        <f>IF(Tabela8I2122232425262728[[#This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2"/>
      <c r="J13" t="str">
        <f>IF(Tabela8I2122232425262728[[#This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2"/>
      <c r="J14" t="str">
        <f>IF(Tabela8I2122232425262728[[#This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2"/>
      <c r="J15" t="str">
        <f>IF(Tabela8I2122232425262728[[#This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2"/>
      <c r="J16" t="str">
        <f>IF(Tabela8I2122232425262728[[#This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2"/>
      <c r="J17" t="str">
        <f>IF(Tabela8I2122232425262728[[#This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2"/>
      <c r="J18" t="str">
        <f>IF(Tabela8I2122232425262728[[#This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2"/>
      <c r="J19" t="str">
        <f>IF(Tabela8I2122232425262728[[#This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2"/>
      <c r="J20" t="str">
        <f>IF(Tabela8I2122232425262728[[#This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2"/>
      <c r="J21" t="str">
        <f>IF(Tabela8I2122232425262728[[#This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2"/>
      <c r="J22" t="str">
        <f>IF(Tabela8I2122232425262728[[#This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2"/>
      <c r="J23" t="str">
        <f>IF(Tabela8I2122232425262728[[#This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2"/>
      <c r="J24" t="str">
        <f>IF(Tabela8I2122232425262728[[#This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2"/>
      <c r="J25" t="str">
        <f>IF(Tabela8I2122232425262728[[#This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2"/>
      <c r="J26" t="str">
        <f>IF(Tabela8I2122232425262728[[#This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2"/>
      <c r="J27" t="str">
        <f>IF(Tabela8I2122232425262728[[#This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35"/>
      <c r="D28" s="12"/>
      <c r="E28" s="12"/>
      <c r="F28" s="12"/>
      <c r="G28" s="12"/>
      <c r="H2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2"/>
      <c r="J28" t="str">
        <f>IF(Tabela8I2122232425262728[[#This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2"/>
      <c r="J29" t="str">
        <f>IF(Tabela8I2122232425262728[[#This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35"/>
      <c r="D30" s="12"/>
      <c r="E30" s="12"/>
      <c r="F30" s="12"/>
      <c r="G30" s="12"/>
      <c r="H3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2"/>
      <c r="J30" t="str">
        <f>IF(Tabela8I2122232425262728[[#This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2"/>
      <c r="J31" t="str">
        <f>IF(Tabela8I2122232425262728[[#This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2"/>
      <c r="J32" t="str">
        <f>IF(Tabela8I2122232425262728[[#This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2"/>
      <c r="J33" t="str">
        <f>IF(Tabela8I2122232425262728[[#This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2"/>
      <c r="J34" t="str">
        <f>IF(Tabela8I2122232425262728[[#This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2"/>
      <c r="J35" t="str">
        <f>IF(Tabela8I2122232425262728[[#This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2"/>
      <c r="J36" t="str">
        <f>IF(Tabela8I2122232425262728[[#This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2"/>
      <c r="J37" t="str">
        <f>IF(Tabela8I2122232425262728[[#This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2"/>
      <c r="J38" t="str">
        <f>IF(Tabela8I2122232425262728[[#This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2"/>
      <c r="J39" t="str">
        <f>IF(Tabela8I2122232425262728[[#This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2"/>
      <c r="J40" t="str">
        <f>IF(Tabela8I2122232425262728[[#This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2"/>
      <c r="J41" t="str">
        <f>IF(Tabela8I2122232425262728[[#This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2"/>
      <c r="J42" t="str">
        <f>IF(Tabela8I2122232425262728[[#This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2"/>
      <c r="J43" t="str">
        <f>IF(Tabela8I2122232425262728[[#This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2"/>
      <c r="J44" t="str">
        <f>IF(Tabela8I2122232425262728[[#This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2"/>
      <c r="J45" t="str">
        <f>IF(Tabela8I2122232425262728[[#This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2"/>
      <c r="J46" t="str">
        <f>IF(Tabela8I2122232425262728[[#This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SUBTOTAL(103,Tabela8I2122232425262728[NOME])</f>
        <v>0</v>
      </c>
    </row>
  </sheetData>
  <sheetProtection sheet="1" sort="0" autoFilter="0"/>
  <conditionalFormatting sqref="L6:M46">
    <cfRule type="containsText" dxfId="79" priority="1" operator="containsText" text="Não confirmado">
      <formula>NOT(ISERROR(SEARCH("Não confirmado",L6)))</formula>
    </cfRule>
    <cfRule type="containsText" dxfId="7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45222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2"/>
      <c r="J6" t="str">
        <f>IF(Tabela8I212223242526272829303132[[#This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2"/>
      <c r="J7" t="str">
        <f>IF(Tabela8I212223242526272829303132[[#This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2"/>
      <c r="J8" t="str">
        <f>IF(Tabela8I212223242526272829303132[[#This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2"/>
      <c r="J9" t="str">
        <f>IF(Tabela8I212223242526272829303132[[#This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2"/>
      <c r="J10" t="str">
        <f>IF(Tabela8I212223242526272829303132[[#This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2"/>
      <c r="J11" t="str">
        <f>IF(Tabela8I212223242526272829303132[[#This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2"/>
      <c r="J12" t="str">
        <f>IF(Tabela8I212223242526272829303132[[#This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2"/>
      <c r="J13" t="str">
        <f>IF(Tabela8I212223242526272829303132[[#This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2"/>
      <c r="J14" t="str">
        <f>IF(Tabela8I212223242526272829303132[[#This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2"/>
      <c r="J15" t="str">
        <f>IF(Tabela8I212223242526272829303132[[#This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2"/>
      <c r="J16" t="str">
        <f>IF(Tabela8I212223242526272829303132[[#This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2"/>
      <c r="J17" t="str">
        <f>IF(Tabela8I212223242526272829303132[[#This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2"/>
      <c r="J18" t="str">
        <f>IF(Tabela8I212223242526272829303132[[#This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2"/>
      <c r="J19" t="str">
        <f>IF(Tabela8I212223242526272829303132[[#This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2"/>
      <c r="J20" t="str">
        <f>IF(Tabela8I212223242526272829303132[[#This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2"/>
      <c r="J21" t="str">
        <f>IF(Tabela8I212223242526272829303132[[#This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2"/>
      <c r="J22" t="str">
        <f>IF(Tabela8I212223242526272829303132[[#This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2"/>
      <c r="J23" t="str">
        <f>IF(Tabela8I212223242526272829303132[[#This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2"/>
      <c r="J24" t="str">
        <f>IF(Tabela8I212223242526272829303132[[#This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2"/>
      <c r="J25" t="str">
        <f>IF(Tabela8I212223242526272829303132[[#This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2"/>
      <c r="J26" t="str">
        <f>IF(Tabela8I212223242526272829303132[[#This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2"/>
      <c r="J27" t="str">
        <f>IF(Tabela8I212223242526272829303132[[#This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2"/>
      <c r="J28" t="str">
        <f>IF(Tabela8I212223242526272829303132[[#This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2"/>
      <c r="J29" t="str">
        <f>IF(Tabela8I212223242526272829303132[[#This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2"/>
      <c r="J30" t="str">
        <f>IF(Tabela8I212223242526272829303132[[#This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2"/>
      <c r="J31" t="str">
        <f>IF(Tabela8I212223242526272829303132[[#This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2"/>
      <c r="J32" t="str">
        <f>IF(Tabela8I212223242526272829303132[[#This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2"/>
      <c r="J33" t="str">
        <f>IF(Tabela8I212223242526272829303132[[#This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2"/>
      <c r="J34" t="str">
        <f>IF(Tabela8I212223242526272829303132[[#This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2"/>
      <c r="J35" t="str">
        <f>IF(Tabela8I212223242526272829303132[[#This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2"/>
      <c r="J36" t="str">
        <f>IF(Tabela8I212223242526272829303132[[#This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2"/>
      <c r="J37" t="str">
        <f>IF(Tabela8I212223242526272829303132[[#This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2"/>
      <c r="J38" t="str">
        <f>IF(Tabela8I212223242526272829303132[[#This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2"/>
      <c r="J39" t="str">
        <f>IF(Tabela8I212223242526272829303132[[#This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2"/>
      <c r="J40" t="str">
        <f>IF(Tabela8I212223242526272829303132[[#This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2"/>
      <c r="J41" t="str">
        <f>IF(Tabela8I212223242526272829303132[[#This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2"/>
      <c r="J42" t="str">
        <f>IF(Tabela8I212223242526272829303132[[#This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2"/>
      <c r="J43" t="str">
        <f>IF(Tabela8I212223242526272829303132[[#This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2"/>
      <c r="J44" t="str">
        <f>IF(Tabela8I212223242526272829303132[[#This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2"/>
      <c r="J45" t="str">
        <f>IF(Tabela8I212223242526272829303132[[#This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2"/>
      <c r="J46" t="str">
        <f>IF(Tabela8I212223242526272829303132[[#This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SUBTOTAL(103,Tabela8I212223242526272829303132[NOME])</f>
        <v>0</v>
      </c>
    </row>
  </sheetData>
  <sheetProtection sheet="1" sort="0" autoFilter="0"/>
  <conditionalFormatting sqref="L6:M46">
    <cfRule type="containsText" dxfId="77" priority="1" operator="containsText" text="Não confirmado">
      <formula>NOT(ISERROR(SEARCH("Não confirmado",L6)))</formula>
    </cfRule>
    <cfRule type="containsText" dxfId="7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45203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6" s="12"/>
      <c r="J6" t="str">
        <f>IF(Tabela8J1438[[#This Row],[EXAME]]&lt;&gt;"","Dra. Joizeanne","")</f>
        <v/>
      </c>
      <c r="K6" s="33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7" s="12"/>
      <c r="J7" t="str">
        <f>IF(Tabela8J1438[[#This Row],[EXAME]]&lt;&gt;"","Dra. Joizeanne","")</f>
        <v/>
      </c>
      <c r="K7" s="33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8" s="12"/>
      <c r="J8" t="str">
        <f>IF(Tabela8J1438[[#This Row],[EXAME]]&lt;&gt;"","Dra. Joizeanne","")</f>
        <v/>
      </c>
      <c r="K8" s="33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9" s="12"/>
      <c r="J9" t="str">
        <f>IF(Tabela8J1438[[#This Row],[EXAME]]&lt;&gt;"","Dra. Joizeanne","")</f>
        <v/>
      </c>
      <c r="K9" s="33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0" s="12"/>
      <c r="J10" t="str">
        <f>IF(Tabela8J1438[[#This Row],[EXAME]]&lt;&gt;"","Dra. Joizeanne","")</f>
        <v/>
      </c>
      <c r="K10" s="33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1" s="12"/>
      <c r="J11" t="str">
        <f>IF(Tabela8J1438[[#This Row],[EXAME]]&lt;&gt;"","Dra. Joizeanne","")</f>
        <v/>
      </c>
      <c r="K11" s="33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2" s="12"/>
      <c r="J12" t="str">
        <f>IF(Tabela8J1438[[#This Row],[EXAME]]&lt;&gt;"","Dra. Joizeanne","")</f>
        <v/>
      </c>
      <c r="K12" s="33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3" s="12"/>
      <c r="J13" t="str">
        <f>IF(Tabela8J1438[[#This Row],[EXAME]]&lt;&gt;"","Dra. Joizeanne","")</f>
        <v/>
      </c>
      <c r="K13" s="33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4" s="12"/>
      <c r="J14" t="str">
        <f>IF(Tabela8J1438[[#This Row],[EXAME]]&lt;&gt;"","Dra. Joizeanne","")</f>
        <v/>
      </c>
      <c r="K14" s="33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5" s="12"/>
      <c r="J15" t="str">
        <f>IF(Tabela8J1438[[#This Row],[EXAME]]&lt;&gt;"","Dra. Joizeanne","")</f>
        <v/>
      </c>
      <c r="K15" s="33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6" s="12"/>
      <c r="J16" t="str">
        <f>IF(Tabela8J1438[[#This Row],[EXAME]]&lt;&gt;"","Dra. Joizeanne","")</f>
        <v/>
      </c>
      <c r="K16" s="33"/>
    </row>
    <row r="17" spans="2:1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7" s="12"/>
      <c r="J17" t="str">
        <f>IF(Tabela8J1438[[#This Row],[EXAME]]&lt;&gt;"","Dra. Joizeanne","")</f>
        <v/>
      </c>
      <c r="K17" s="33"/>
    </row>
    <row r="18" spans="2:1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8" s="12"/>
      <c r="J18" t="str">
        <f>IF(Tabela8J1438[[#This Row],[EXAME]]&lt;&gt;"","Dra. Joizeanne","")</f>
        <v/>
      </c>
      <c r="K18" s="33"/>
    </row>
    <row r="19" spans="2:11" x14ac:dyDescent="0.25">
      <c r="B19" s="9">
        <v>0.46875</v>
      </c>
      <c r="C19" s="12"/>
      <c r="D19" s="12"/>
      <c r="E19" s="12"/>
      <c r="F19" s="12"/>
      <c r="G19" s="12"/>
      <c r="H1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19" s="12"/>
      <c r="J19" t="str">
        <f>IF(Tabela8J1438[[#This Row],[EXAME]]&lt;&gt;"","Dra. Joizeanne","")</f>
        <v/>
      </c>
      <c r="K19" s="33"/>
    </row>
    <row r="20" spans="2:11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0" s="12"/>
      <c r="J20" t="str">
        <f>IF(Tabela8J1438[[#This Row],[EXAME]]&lt;&gt;"","Dra. Joizeanne","")</f>
        <v/>
      </c>
      <c r="K20" s="33"/>
    </row>
    <row r="21" spans="2:11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1" s="12"/>
      <c r="J21" t="str">
        <f>IF(Tabela8J1438[[#This Row],[EXAME]]&lt;&gt;"","Dra. Joizeanne","")</f>
        <v/>
      </c>
      <c r="K21" s="33"/>
    </row>
    <row r="22" spans="2:11" x14ac:dyDescent="0.25">
      <c r="B22" s="8">
        <v>0.5</v>
      </c>
      <c r="C22" s="12"/>
      <c r="D22" s="12"/>
      <c r="E22" s="12"/>
      <c r="F22" s="12"/>
      <c r="G22" s="12"/>
      <c r="H2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2" s="12"/>
      <c r="J22" t="str">
        <f>IF(Tabela8J1438[[#This Row],[EXAME]]&lt;&gt;"","Dra. Joizeanne","")</f>
        <v/>
      </c>
      <c r="K22" s="33"/>
    </row>
    <row r="23" spans="2:11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3" s="12"/>
      <c r="J23" t="str">
        <f>IF(Tabela8J1438[[#This Row],[EXAME]]&lt;&gt;"","Dra. Joizeanne","")</f>
        <v/>
      </c>
      <c r="K23" s="33"/>
    </row>
    <row r="24" spans="2:11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4" s="12"/>
      <c r="J24" t="str">
        <f>IF(Tabela8J1438[[#This Row],[EXAME]]&lt;&gt;"","Dra. Joizeanne","")</f>
        <v/>
      </c>
      <c r="K24" s="33"/>
    </row>
    <row r="25" spans="2:11" x14ac:dyDescent="0.25">
      <c r="B25" s="9">
        <v>0.53125</v>
      </c>
      <c r="C25" s="12"/>
      <c r="D25" s="12"/>
      <c r="E25" s="12"/>
      <c r="F25" s="12"/>
      <c r="G25" s="12"/>
      <c r="H2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5" s="12"/>
      <c r="J25" t="str">
        <f>IF(Tabela8J1438[[#This Row],[EXAME]]&lt;&gt;"","Dra. Joizeanne","")</f>
        <v/>
      </c>
      <c r="K25" s="33"/>
    </row>
    <row r="26" spans="2:11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6" s="12"/>
      <c r="J26" t="str">
        <f>IF(Tabela8J1438[[#This Row],[EXAME]]&lt;&gt;"","Dra. Joizeanne","")</f>
        <v/>
      </c>
      <c r="K26" s="33"/>
    </row>
    <row r="27" spans="2:11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7" s="12"/>
      <c r="J27" t="str">
        <f>IF(Tabela8J1438[[#This Row],[EXAME]]&lt;&gt;"","Dra. Joizeanne","")</f>
        <v/>
      </c>
      <c r="K27" s="33"/>
    </row>
    <row r="28" spans="2:11" x14ac:dyDescent="0.25">
      <c r="B28" s="8">
        <v>0.5625</v>
      </c>
      <c r="C28" s="12"/>
      <c r="D28" s="12"/>
      <c r="E28" s="12"/>
      <c r="F28" s="12"/>
      <c r="G28" s="12"/>
      <c r="H2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8" s="12"/>
      <c r="J28" t="str">
        <f>IF(Tabela8J1438[[#This Row],[EXAME]]&lt;&gt;"","Dra. Joizeanne","")</f>
        <v/>
      </c>
      <c r="K28" s="33"/>
    </row>
    <row r="29" spans="2:11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29" s="12"/>
      <c r="J29" t="str">
        <f>IF(Tabela8J1438[[#This Row],[EXAME]]&lt;&gt;"","Dra. Joizeanne","")</f>
        <v/>
      </c>
      <c r="K29" s="33"/>
    </row>
    <row r="30" spans="2:11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0" s="12"/>
      <c r="J30" t="str">
        <f>IF(Tabela8J1438[[#This Row],[EXAME]]&lt;&gt;"","Dra. Joizeanne","")</f>
        <v/>
      </c>
      <c r="K30" s="33"/>
    </row>
    <row r="31" spans="2:11" x14ac:dyDescent="0.25">
      <c r="B31" s="9">
        <v>0.59375</v>
      </c>
      <c r="C31" s="12"/>
      <c r="D31" s="12"/>
      <c r="E31" s="12"/>
      <c r="F31" s="12"/>
      <c r="G31" s="12"/>
      <c r="H3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1" s="12"/>
      <c r="J31" t="str">
        <f>IF(Tabela8J1438[[#This Row],[EXAME]]&lt;&gt;"","Dra. Joizeanne","")</f>
        <v/>
      </c>
      <c r="K31" s="33"/>
    </row>
    <row r="32" spans="2:11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2" s="12"/>
      <c r="J32" t="str">
        <f>IF(Tabela8J1438[[#This Row],[EXAME]]&lt;&gt;"","Dra. Joizeanne","")</f>
        <v/>
      </c>
      <c r="K32" s="33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3" s="12"/>
      <c r="J33" t="str">
        <f>IF(Tabela8J1438[[#This Row],[EXAME]]&lt;&gt;"","Dra. Joizeanne","")</f>
        <v/>
      </c>
      <c r="K33" s="33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4" s="12"/>
      <c r="J34" t="str">
        <f>IF(Tabela8J1438[[#This Row],[EXAME]]&lt;&gt;"","Dra. Joizeanne","")</f>
        <v/>
      </c>
      <c r="K34" s="33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5" s="12"/>
      <c r="J35" t="str">
        <f>IF(Tabela8J1438[[#This Row],[EXAME]]&lt;&gt;"","Dra. Joizeanne","")</f>
        <v/>
      </c>
      <c r="K35" s="33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6" s="12"/>
      <c r="J36" t="str">
        <f>IF(Tabela8J1438[[#This Row],[EXAME]]&lt;&gt;"","Dra. Joizeanne","")</f>
        <v/>
      </c>
      <c r="K36" s="33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7" s="12"/>
      <c r="J37" t="str">
        <f>IF(Tabela8J1438[[#This Row],[EXAME]]&lt;&gt;"","Dra. Joizeanne","")</f>
        <v/>
      </c>
      <c r="K37" s="33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8" s="12"/>
      <c r="J38" t="str">
        <f>IF(Tabela8J1438[[#This Row],[EXAME]]&lt;&gt;"","Dra. Joizeanne","")</f>
        <v/>
      </c>
      <c r="K38" s="33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39" s="12"/>
      <c r="J39" t="str">
        <f>IF(Tabela8J1438[[#This Row],[EXAME]]&lt;&gt;"","Dra. Joizeanne","")</f>
        <v/>
      </c>
      <c r="K39" s="33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0" s="12"/>
      <c r="J40" t="str">
        <f>IF(Tabela8J1438[[#This Row],[EXAME]]&lt;&gt;"","Dra. Joizeanne","")</f>
        <v/>
      </c>
      <c r="K40" s="33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1" s="12"/>
      <c r="J41" t="str">
        <f>IF(Tabela8J1438[[#This Row],[EXAME]]&lt;&gt;"","Dra. Joizeanne","")</f>
        <v/>
      </c>
      <c r="K41" s="33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2" s="12"/>
      <c r="J42" t="str">
        <f>IF(Tabela8J1438[[#This Row],[EXAME]]&lt;&gt;"","Dra. Joizeanne","")</f>
        <v/>
      </c>
      <c r="K42" s="33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3" s="12"/>
      <c r="J43" t="str">
        <f>IF(Tabela8J1438[[#This Row],[EXAME]]&lt;&gt;"","Dra. Joizeanne","")</f>
        <v/>
      </c>
      <c r="K43" s="33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4" s="12"/>
      <c r="J44" t="str">
        <f>IF(Tabela8J1438[[#This Row],[EXAME]]&lt;&gt;"","Dra. Joizeanne","")</f>
        <v/>
      </c>
      <c r="K44" s="33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5" s="12"/>
      <c r="J45" t="str">
        <f>IF(Tabela8J1438[[#This Row],[EXAME]]&lt;&gt;"","Dra. Joizeanne","")</f>
        <v/>
      </c>
      <c r="K45" s="33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Preços'!$E$26,IF(AND(Tabela8J1438[[#This Row],[EXAME]]="US DE MAMAS E AXILAS",Tabela8J1438[[#This Row],[CONVÊNIO]]="UNIMED"),'Tabela de Preços'!$E$27,""))))))))))</f>
        <v/>
      </c>
      <c r="I46" s="12"/>
      <c r="J46" t="str">
        <f>IF(Tabela8J1438[[#This Row],[EXAME]]&lt;&gt;"","Dra. Joizeanne","")</f>
        <v/>
      </c>
      <c r="K46" s="33"/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heet="1" sort="0" autoFilter="0"/>
  <conditionalFormatting sqref="L6:M46">
    <cfRule type="containsText" dxfId="147" priority="1" operator="containsText" text="Não confirmado">
      <formula>NOT(ISERROR(SEARCH("Não confirmado",L6)))</formula>
    </cfRule>
    <cfRule type="containsText" dxfId="14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45223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2"/>
      <c r="J6" t="str">
        <f>IF(Tabela8I212223242526272829303132333435[[#This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2"/>
      <c r="J7" t="str">
        <f>IF(Tabela8I212223242526272829303132333435[[#This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2"/>
      <c r="J8" t="str">
        <f>IF(Tabela8I212223242526272829303132333435[[#This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2"/>
      <c r="J9" t="str">
        <f>IF(Tabela8I212223242526272829303132333435[[#This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2"/>
      <c r="J10" t="str">
        <f>IF(Tabela8I212223242526272829303132333435[[#This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2"/>
      <c r="J11" t="str">
        <f>IF(Tabela8I212223242526272829303132333435[[#This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2"/>
      <c r="J12" t="str">
        <f>IF(Tabela8I212223242526272829303132333435[[#This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2"/>
      <c r="J13" t="str">
        <f>IF(Tabela8I212223242526272829303132333435[[#This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2"/>
      <c r="J14" t="str">
        <f>IF(Tabela8I212223242526272829303132333435[[#This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2"/>
      <c r="J15" t="str">
        <f>IF(Tabela8I212223242526272829303132333435[[#This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2"/>
      <c r="J16" t="str">
        <f>IF(Tabela8I212223242526272829303132333435[[#This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2"/>
      <c r="J17" t="str">
        <f>IF(Tabela8I212223242526272829303132333435[[#This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2"/>
      <c r="J18" t="str">
        <f>IF(Tabela8I212223242526272829303132333435[[#This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2"/>
      <c r="J19" t="str">
        <f>IF(Tabela8I212223242526272829303132333435[[#This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2"/>
      <c r="J20" t="str">
        <f>IF(Tabela8I212223242526272829303132333435[[#This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2"/>
      <c r="J21" t="str">
        <f>IF(Tabela8I212223242526272829303132333435[[#This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2"/>
      <c r="J22" t="str">
        <f>IF(Tabela8I212223242526272829303132333435[[#This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2"/>
      <c r="J23" t="str">
        <f>IF(Tabela8I212223242526272829303132333435[[#This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2"/>
      <c r="J24" t="str">
        <f>IF(Tabela8I212223242526272829303132333435[[#This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2"/>
      <c r="J25" t="str">
        <f>IF(Tabela8I212223242526272829303132333435[[#This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2"/>
      <c r="J26" t="str">
        <f>IF(Tabela8I212223242526272829303132333435[[#This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2"/>
      <c r="J27" t="str">
        <f>IF(Tabela8I212223242526272829303132333435[[#This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2"/>
      <c r="J28" t="str">
        <f>IF(Tabela8I212223242526272829303132333435[[#This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2"/>
      <c r="J29" t="str">
        <f>IF(Tabela8I212223242526272829303132333435[[#This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2"/>
      <c r="J30" t="str">
        <f>IF(Tabela8I212223242526272829303132333435[[#This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2"/>
      <c r="J31" t="str">
        <f>IF(Tabela8I212223242526272829303132333435[[#This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2"/>
      <c r="J32" t="str">
        <f>IF(Tabela8I212223242526272829303132333435[[#This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2"/>
      <c r="J33" t="str">
        <f>IF(Tabela8I212223242526272829303132333435[[#This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2"/>
      <c r="J34" t="str">
        <f>IF(Tabela8I212223242526272829303132333435[[#This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2"/>
      <c r="J35" t="str">
        <f>IF(Tabela8I212223242526272829303132333435[[#This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2"/>
      <c r="J36" t="str">
        <f>IF(Tabela8I212223242526272829303132333435[[#This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2"/>
      <c r="J37" t="str">
        <f>IF(Tabela8I212223242526272829303132333435[[#This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2"/>
      <c r="J38" t="str">
        <f>IF(Tabela8I212223242526272829303132333435[[#This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2"/>
      <c r="J39" t="str">
        <f>IF(Tabela8I212223242526272829303132333435[[#This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2"/>
      <c r="J40" t="str">
        <f>IF(Tabela8I212223242526272829303132333435[[#This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2"/>
      <c r="J41" t="str">
        <f>IF(Tabela8I212223242526272829303132333435[[#This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2"/>
      <c r="J42" t="str">
        <f>IF(Tabela8I212223242526272829303132333435[[#This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2"/>
      <c r="J43" t="str">
        <f>IF(Tabela8I212223242526272829303132333435[[#This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2"/>
      <c r="J44" t="str">
        <f>IF(Tabela8I212223242526272829303132333435[[#This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2"/>
      <c r="J45" t="str">
        <f>IF(Tabela8I212223242526272829303132333435[[#This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2"/>
      <c r="J46" t="str">
        <f>IF(Tabela8I212223242526272829303132333435[[#This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SUBTOTAL(103,Tabela8I212223242526272829303132333435[NOME])</f>
        <v>0</v>
      </c>
    </row>
  </sheetData>
  <sheetProtection sheet="1" sort="0" autoFilter="0"/>
  <conditionalFormatting sqref="L6:M46">
    <cfRule type="containsText" dxfId="75" priority="1" operator="containsText" text="Não confirmado">
      <formula>NOT(ISERROR(SEARCH("Não confirmado",L6)))</formula>
    </cfRule>
    <cfRule type="containsText" dxfId="7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45224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2"/>
      <c r="J6" t="str">
        <f>IF(Tabela8I2122232425262728293031[[#This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2"/>
      <c r="J7" t="str">
        <f>IF(Tabela8I2122232425262728293031[[#This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2"/>
      <c r="J8" t="str">
        <f>IF(Tabela8I2122232425262728293031[[#This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2"/>
      <c r="J9" t="str">
        <f>IF(Tabela8I2122232425262728293031[[#This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2"/>
      <c r="J10" t="str">
        <f>IF(Tabela8I2122232425262728293031[[#This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2"/>
      <c r="J11" t="str">
        <f>IF(Tabela8I2122232425262728293031[[#This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2"/>
      <c r="J12" t="str">
        <f>IF(Tabela8I2122232425262728293031[[#This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2"/>
      <c r="J13" t="str">
        <f>IF(Tabela8I2122232425262728293031[[#This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2"/>
      <c r="J14" t="str">
        <f>IF(Tabela8I2122232425262728293031[[#This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2"/>
      <c r="J15" t="str">
        <f>IF(Tabela8I2122232425262728293031[[#This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2"/>
      <c r="J16" t="str">
        <f>IF(Tabela8I2122232425262728293031[[#This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2"/>
      <c r="J17" t="str">
        <f>IF(Tabela8I2122232425262728293031[[#This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2"/>
      <c r="J18" t="str">
        <f>IF(Tabela8I2122232425262728293031[[#This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2"/>
      <c r="J19" t="str">
        <f>IF(Tabela8I2122232425262728293031[[#This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2"/>
      <c r="J20" t="str">
        <f>IF(Tabela8I2122232425262728293031[[#This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2"/>
      <c r="J21" t="str">
        <f>IF(Tabela8I2122232425262728293031[[#This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2"/>
      <c r="J22" t="str">
        <f>IF(Tabela8I2122232425262728293031[[#This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2"/>
      <c r="J23" t="str">
        <f>IF(Tabela8I2122232425262728293031[[#This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2"/>
      <c r="J24" t="str">
        <f>IF(Tabela8I2122232425262728293031[[#This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2"/>
      <c r="J25" t="str">
        <f>IF(Tabela8I2122232425262728293031[[#This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2"/>
      <c r="J26" t="str">
        <f>IF(Tabela8I2122232425262728293031[[#This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2"/>
      <c r="J27" t="str">
        <f>IF(Tabela8I2122232425262728293031[[#This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2"/>
      <c r="J28" t="str">
        <f>IF(Tabela8I2122232425262728293031[[#This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2"/>
      <c r="J29" t="str">
        <f>IF(Tabela8I2122232425262728293031[[#This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2"/>
      <c r="J30" t="str">
        <f>IF(Tabela8I2122232425262728293031[[#This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2"/>
      <c r="J31" t="str">
        <f>IF(Tabela8I2122232425262728293031[[#This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2"/>
      <c r="J32" t="str">
        <f>IF(Tabela8I2122232425262728293031[[#This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2"/>
      <c r="J33" t="str">
        <f>IF(Tabela8I2122232425262728293031[[#This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2"/>
      <c r="J34" t="str">
        <f>IF(Tabela8I2122232425262728293031[[#This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2"/>
      <c r="J35" t="str">
        <f>IF(Tabela8I2122232425262728293031[[#This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2"/>
      <c r="J36" t="str">
        <f>IF(Tabela8I2122232425262728293031[[#This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2"/>
      <c r="J37" t="str">
        <f>IF(Tabela8I2122232425262728293031[[#This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2"/>
      <c r="J38" t="str">
        <f>IF(Tabela8I2122232425262728293031[[#This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2"/>
      <c r="J39" t="str">
        <f>IF(Tabela8I2122232425262728293031[[#This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2"/>
      <c r="J40" t="str">
        <f>IF(Tabela8I2122232425262728293031[[#This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2"/>
      <c r="J41" t="str">
        <f>IF(Tabela8I2122232425262728293031[[#This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2"/>
      <c r="J42" t="str">
        <f>IF(Tabela8I2122232425262728293031[[#This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2"/>
      <c r="J43" t="str">
        <f>IF(Tabela8I2122232425262728293031[[#This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2"/>
      <c r="J44" t="str">
        <f>IF(Tabela8I2122232425262728293031[[#This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2"/>
      <c r="J45" t="str">
        <f>IF(Tabela8I2122232425262728293031[[#This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2"/>
      <c r="J46" t="str">
        <f>IF(Tabela8I2122232425262728293031[[#This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SUBTOTAL(103,Tabela8I2122232425262728293031[NOME])</f>
        <v>0</v>
      </c>
    </row>
  </sheetData>
  <sheetProtection sheet="1" sort="0" autoFilter="0"/>
  <conditionalFormatting sqref="L6:M46">
    <cfRule type="containsText" dxfId="73" priority="1" operator="containsText" text="Não confirmado">
      <formula>NOT(ISERROR(SEARCH("Não confirmado",L6)))</formula>
    </cfRule>
    <cfRule type="containsText" dxfId="7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48" sqref="C48"/>
      <selection pane="bottomLeft" activeCell="C48" sqref="C48"/>
      <selection pane="bottomRight" activeCell="H6" sqref="H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26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45225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2"/>
      <c r="J6" t="str">
        <f>IF(Tabela8I2122232425262728293031323334[[#This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2"/>
      <c r="J7" t="str">
        <f>IF(Tabela8I2122232425262728293031323334[[#This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2"/>
      <c r="J8" t="str">
        <f>IF(Tabela8I2122232425262728293031323334[[#This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2"/>
      <c r="J9" t="str">
        <f>IF(Tabela8I2122232425262728293031323334[[#This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2"/>
      <c r="J10" t="str">
        <f>IF(Tabela8I2122232425262728293031323334[[#This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2"/>
      <c r="J11" t="str">
        <f>IF(Tabela8I2122232425262728293031323334[[#This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2"/>
      <c r="J12" t="str">
        <f>IF(Tabela8I2122232425262728293031323334[[#This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2"/>
      <c r="J13" t="str">
        <f>IF(Tabela8I2122232425262728293031323334[[#This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2"/>
      <c r="J14" t="str">
        <f>IF(Tabela8I2122232425262728293031323334[[#This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2"/>
      <c r="J15" t="str">
        <f>IF(Tabela8I2122232425262728293031323334[[#This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2"/>
      <c r="J16" t="str">
        <f>IF(Tabela8I2122232425262728293031323334[[#This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2"/>
      <c r="J17" t="str">
        <f>IF(Tabela8I2122232425262728293031323334[[#This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2"/>
      <c r="J18" t="str">
        <f>IF(Tabela8I2122232425262728293031323334[[#This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2"/>
      <c r="J19" t="str">
        <f>IF(Tabela8I2122232425262728293031323334[[#This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2"/>
      <c r="J20" t="str">
        <f>IF(Tabela8I2122232425262728293031323334[[#This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2"/>
      <c r="J21" t="str">
        <f>IF(Tabela8I2122232425262728293031323334[[#This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2"/>
      <c r="J22" t="str">
        <f>IF(Tabela8I2122232425262728293031323334[[#This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2"/>
      <c r="J23" t="str">
        <f>IF(Tabela8I2122232425262728293031323334[[#This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2"/>
      <c r="J24" t="str">
        <f>IF(Tabela8I2122232425262728293031323334[[#This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2"/>
      <c r="J25" t="str">
        <f>IF(Tabela8I2122232425262728293031323334[[#This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2"/>
      <c r="J26" t="str">
        <f>IF(Tabela8I2122232425262728293031323334[[#This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2"/>
      <c r="J27" t="str">
        <f>IF(Tabela8I2122232425262728293031323334[[#This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2"/>
      <c r="J28" t="str">
        <f>IF(Tabela8I2122232425262728293031323334[[#This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2"/>
      <c r="J29" t="str">
        <f>IF(Tabela8I2122232425262728293031323334[[#This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2"/>
      <c r="J30" t="str">
        <f>IF(Tabela8I2122232425262728293031323334[[#This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2"/>
      <c r="J31" t="str">
        <f>IF(Tabela8I2122232425262728293031323334[[#This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2"/>
      <c r="J32" t="str">
        <f>IF(Tabela8I2122232425262728293031323334[[#This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2"/>
      <c r="J33" t="str">
        <f>IF(Tabela8I2122232425262728293031323334[[#This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2"/>
      <c r="J34" t="str">
        <f>IF(Tabela8I2122232425262728293031323334[[#This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2"/>
      <c r="J35" t="str">
        <f>IF(Tabela8I2122232425262728293031323334[[#This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2"/>
      <c r="J36" t="str">
        <f>IF(Tabela8I2122232425262728293031323334[[#This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2"/>
      <c r="J37" t="str">
        <f>IF(Tabela8I2122232425262728293031323334[[#This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2"/>
      <c r="J38" t="str">
        <f>IF(Tabela8I2122232425262728293031323334[[#This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2"/>
      <c r="J39" t="str">
        <f>IF(Tabela8I2122232425262728293031323334[[#This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2"/>
      <c r="J40" t="str">
        <f>IF(Tabela8I2122232425262728293031323334[[#This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2"/>
      <c r="J41" t="str">
        <f>IF(Tabela8I2122232425262728293031323334[[#This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2"/>
      <c r="J42" t="str">
        <f>IF(Tabela8I2122232425262728293031323334[[#This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2"/>
      <c r="J43" t="str">
        <f>IF(Tabela8I2122232425262728293031323334[[#This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2"/>
      <c r="J44" t="str">
        <f>IF(Tabela8I2122232425262728293031323334[[#This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2"/>
      <c r="J45" t="str">
        <f>IF(Tabela8I2122232425262728293031323334[[#This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2"/>
      <c r="J46" t="str">
        <f>IF(Tabela8I2122232425262728293031323334[[#This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SUBTOTAL(103,Tabela8I2122232425262728293031323334[NOME])</f>
        <v>0</v>
      </c>
    </row>
  </sheetData>
  <sheetProtection sheet="1" sort="0" autoFilter="0"/>
  <conditionalFormatting sqref="L6:M46">
    <cfRule type="containsText" dxfId="71" priority="1" operator="containsText" text="Não confirmado">
      <formula>NOT(ISERROR(SEARCH("Não confirmado",L6)))</formula>
    </cfRule>
    <cfRule type="containsText" dxfId="7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5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E2" sqref="E2"/>
      <selection pane="bottomLeft" activeCell="E2" sqref="E2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27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45226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2"/>
      <c r="J6" t="str">
        <f>IF(Tabela8I21222324252627282930313233[[#This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2"/>
      <c r="J7" t="str">
        <f>IF(Tabela8I21222324252627282930313233[[#This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2"/>
      <c r="J8" t="str">
        <f>IF(Tabela8I21222324252627282930313233[[#This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2"/>
      <c r="J9" t="str">
        <f>IF(Tabela8I21222324252627282930313233[[#This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2"/>
      <c r="J10" t="str">
        <f>IF(Tabela8I21222324252627282930313233[[#This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2"/>
      <c r="J11" t="str">
        <f>IF(Tabela8I21222324252627282930313233[[#This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2"/>
      <c r="J12" t="str">
        <f>IF(Tabela8I21222324252627282930313233[[#This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2"/>
      <c r="J13" t="str">
        <f>IF(Tabela8I21222324252627282930313233[[#This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2"/>
      <c r="J14" t="str">
        <f>IF(Tabela8I21222324252627282930313233[[#This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2"/>
      <c r="J15" t="str">
        <f>IF(Tabela8I21222324252627282930313233[[#This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2"/>
      <c r="J16" t="str">
        <f>IF(Tabela8I21222324252627282930313233[[#This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2"/>
      <c r="J17" t="str">
        <f>IF(Tabela8I21222324252627282930313233[[#This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2"/>
      <c r="J18" t="str">
        <f>IF(Tabela8I21222324252627282930313233[[#This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2"/>
      <c r="J19" t="str">
        <f>IF(Tabela8I21222324252627282930313233[[#This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2"/>
      <c r="J20" t="str">
        <f>IF(Tabela8I21222324252627282930313233[[#This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2"/>
      <c r="J21" t="str">
        <f>IF(Tabela8I21222324252627282930313233[[#This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2"/>
      <c r="J22" t="str">
        <f>IF(Tabela8I21222324252627282930313233[[#This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2"/>
      <c r="J23" t="str">
        <f>IF(Tabela8I21222324252627282930313233[[#This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2"/>
      <c r="J24" t="str">
        <f>IF(Tabela8I21222324252627282930313233[[#This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2"/>
      <c r="J25" t="str">
        <f>IF(Tabela8I21222324252627282930313233[[#This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2"/>
      <c r="J26" t="str">
        <f>IF(Tabela8I21222324252627282930313233[[#This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2"/>
      <c r="J27" t="str">
        <f>IF(Tabela8I21222324252627282930313233[[#This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2"/>
      <c r="J28" t="str">
        <f>IF(Tabela8I21222324252627282930313233[[#This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2"/>
      <c r="J29" t="str">
        <f>IF(Tabela8I21222324252627282930313233[[#This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2"/>
      <c r="J30" t="str">
        <f>IF(Tabela8I21222324252627282930313233[[#This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2"/>
      <c r="J31" t="str">
        <f>IF(Tabela8I21222324252627282930313233[[#This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2"/>
      <c r="J32" t="str">
        <f>IF(Tabela8I21222324252627282930313233[[#This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2"/>
      <c r="J33" t="str">
        <f>IF(Tabela8I21222324252627282930313233[[#This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2"/>
      <c r="J34" t="str">
        <f>IF(Tabela8I21222324252627282930313233[[#This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2"/>
      <c r="J35" t="str">
        <f>IF(Tabela8I21222324252627282930313233[[#This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2"/>
      <c r="J36" t="str">
        <f>IF(Tabela8I21222324252627282930313233[[#This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2"/>
      <c r="J37" t="str">
        <f>IF(Tabela8I21222324252627282930313233[[#This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2"/>
      <c r="J38" t="str">
        <f>IF(Tabela8I21222324252627282930313233[[#This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2"/>
      <c r="J39" t="str">
        <f>IF(Tabela8I21222324252627282930313233[[#This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2"/>
      <c r="J40" t="str">
        <f>IF(Tabela8I21222324252627282930313233[[#This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2"/>
      <c r="J41" t="str">
        <f>IF(Tabela8I21222324252627282930313233[[#This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2"/>
      <c r="J42" t="str">
        <f>IF(Tabela8I21222324252627282930313233[[#This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2"/>
      <c r="J43" t="str">
        <f>IF(Tabela8I21222324252627282930313233[[#This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2"/>
      <c r="J44" t="str">
        <f>IF(Tabela8I21222324252627282930313233[[#This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2"/>
      <c r="J45" t="str">
        <f>IF(Tabela8I21222324252627282930313233[[#This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2"/>
      <c r="J46" t="str">
        <f>IF(Tabela8I21222324252627282930313233[[#This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SUBTOTAL(103,Tabela8I21222324252627282930313233[NOME])</f>
        <v>0</v>
      </c>
    </row>
  </sheetData>
  <sheetProtection sheet="1" sort="0" autoFilter="0"/>
  <conditionalFormatting sqref="L6:M46">
    <cfRule type="containsText" dxfId="69" priority="1" operator="containsText" text="Não confirmado">
      <formula>NOT(ISERROR(SEARCH("Não confirmado",L6)))</formula>
    </cfRule>
    <cfRule type="containsText" dxfId="6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4000000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401C-1B42-4C8F-B1DF-3C987708A8EC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30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45229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6" s="12"/>
      <c r="J6" t="str">
        <f>IF(Tabela8I21222324252627282930313233343539[[#This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7" s="12"/>
      <c r="J7" t="str">
        <f>IF(Tabela8I21222324252627282930313233343539[[#This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8" s="12"/>
      <c r="J8" t="str">
        <f>IF(Tabela8I21222324252627282930313233343539[[#This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9" s="12"/>
      <c r="J9" t="str">
        <f>IF(Tabela8I21222324252627282930313233343539[[#This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0" s="12"/>
      <c r="J10" t="str">
        <f>IF(Tabela8I21222324252627282930313233343539[[#This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1" s="12"/>
      <c r="J11" t="str">
        <f>IF(Tabela8I21222324252627282930313233343539[[#This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2" s="12"/>
      <c r="J12" t="str">
        <f>IF(Tabela8I21222324252627282930313233343539[[#This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3" s="12"/>
      <c r="J13" t="str">
        <f>IF(Tabela8I21222324252627282930313233343539[[#This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4" s="12"/>
      <c r="J14" t="str">
        <f>IF(Tabela8I21222324252627282930313233343539[[#This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5" s="12"/>
      <c r="J15" t="str">
        <f>IF(Tabela8I21222324252627282930313233343539[[#This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6" s="12"/>
      <c r="J16" t="str">
        <f>IF(Tabela8I21222324252627282930313233343539[[#This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7" s="12"/>
      <c r="J17" t="str">
        <f>IF(Tabela8I21222324252627282930313233343539[[#This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8" s="12"/>
      <c r="J18" t="str">
        <f>IF(Tabela8I21222324252627282930313233343539[[#This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9" s="12"/>
      <c r="J19" t="str">
        <f>IF(Tabela8I21222324252627282930313233343539[[#This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0" s="12"/>
      <c r="J20" t="str">
        <f>IF(Tabela8I21222324252627282930313233343539[[#This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1" s="12"/>
      <c r="J21" t="str">
        <f>IF(Tabela8I21222324252627282930313233343539[[#This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2" s="12"/>
      <c r="J22" t="str">
        <f>IF(Tabela8I21222324252627282930313233343539[[#This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3" s="12"/>
      <c r="J23" t="str">
        <f>IF(Tabela8I21222324252627282930313233343539[[#This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4" s="12"/>
      <c r="J24" t="str">
        <f>IF(Tabela8I21222324252627282930313233343539[[#This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5" s="12"/>
      <c r="J25" t="str">
        <f>IF(Tabela8I21222324252627282930313233343539[[#This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6" s="12"/>
      <c r="J26" t="str">
        <f>IF(Tabela8I21222324252627282930313233343539[[#This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7" s="12"/>
      <c r="J27" t="str">
        <f>IF(Tabela8I21222324252627282930313233343539[[#This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8" s="12"/>
      <c r="J28" t="str">
        <f>IF(Tabela8I21222324252627282930313233343539[[#This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9" s="12"/>
      <c r="J29" t="str">
        <f>IF(Tabela8I21222324252627282930313233343539[[#This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0" s="12"/>
      <c r="J30" t="str">
        <f>IF(Tabela8I21222324252627282930313233343539[[#This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1" s="12"/>
      <c r="J31" t="str">
        <f>IF(Tabela8I21222324252627282930313233343539[[#This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2" s="12"/>
      <c r="J32" t="str">
        <f>IF(Tabela8I21222324252627282930313233343539[[#This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3" s="12"/>
      <c r="J33" t="str">
        <f>IF(Tabela8I21222324252627282930313233343539[[#This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4" s="12"/>
      <c r="J34" t="str">
        <f>IF(Tabela8I21222324252627282930313233343539[[#This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5" s="12"/>
      <c r="J35" t="str">
        <f>IF(Tabela8I21222324252627282930313233343539[[#This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6" s="12"/>
      <c r="J36" t="str">
        <f>IF(Tabela8I21222324252627282930313233343539[[#This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7" s="12"/>
      <c r="J37" t="str">
        <f>IF(Tabela8I21222324252627282930313233343539[[#This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8" s="12"/>
      <c r="J38" t="str">
        <f>IF(Tabela8I21222324252627282930313233343539[[#This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9" s="12"/>
      <c r="J39" t="str">
        <f>IF(Tabela8I21222324252627282930313233343539[[#This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0" s="12"/>
      <c r="J40" t="str">
        <f>IF(Tabela8I21222324252627282930313233343539[[#This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1" s="12"/>
      <c r="J41" t="str">
        <f>IF(Tabela8I21222324252627282930313233343539[[#This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2" s="12"/>
      <c r="J42" t="str">
        <f>IF(Tabela8I21222324252627282930313233343539[[#This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3" s="12"/>
      <c r="J43" t="str">
        <f>IF(Tabela8I21222324252627282930313233343539[[#This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4" s="12"/>
      <c r="J44" t="str">
        <f>IF(Tabela8I21222324252627282930313233343539[[#This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5" s="12"/>
      <c r="J45" t="str">
        <f>IF(Tabela8I21222324252627282930313233343539[[#This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6" s="12"/>
      <c r="J46" t="str">
        <f>IF(Tabela8I21222324252627282930313233343539[[#This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SUBTOTAL(103,Tabela8I21222324252627282930313233343539[NOME])</f>
        <v>0</v>
      </c>
    </row>
  </sheetData>
  <sheetProtection sheet="1" sort="0" autoFilter="0"/>
  <conditionalFormatting sqref="L6:M46">
    <cfRule type="containsText" dxfId="67" priority="1" operator="containsText" text="Não confirmado">
      <formula>NOT(ISERROR(SEARCH("Não confirmado",L6)))</formula>
    </cfRule>
    <cfRule type="containsText" dxfId="6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C35716C3-57DB-40A7-A1D3-5809C82EF83D}">
      <formula1>"UNIMED, PARTICULAR, FUSEX, AMOR SAÚDE, SUS, CORTESIA,TOPSAÚDE,PAX,"</formula1>
    </dataValidation>
    <dataValidation type="list" allowBlank="1" showInputMessage="1" showErrorMessage="1" sqref="I6:I46" xr:uid="{33CC0A3C-38D6-4B73-A655-15AABCEA2757}">
      <formula1>"PAGO"</formula1>
    </dataValidation>
    <dataValidation type="list" allowBlank="1" showInputMessage="1" showErrorMessage="1" sqref="M6:M46" xr:uid="{73042FBF-BD9F-4E04-9D5D-111C801CF06B}">
      <formula1>"Sim, Não"</formula1>
    </dataValidation>
    <dataValidation type="list" allowBlank="1" showInputMessage="1" showErrorMessage="1" sqref="N6:N44" xr:uid="{F86EB872-065D-4073-B338-24C02338F4AE}">
      <formula1>"Sim"</formula1>
    </dataValidation>
    <dataValidation type="list" allowBlank="1" showInputMessage="1" showErrorMessage="1" sqref="L6:L46" xr:uid="{A0E5E2EF-2131-48CA-99C3-7851F9F82020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3939A8-A39B-4A9E-8B2B-23F9EA7090FF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B995-9760-4A53-AF07-D90DDD963C18}"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:N47"/>
      <selection pane="bottomLeft" activeCell="C6" sqref="C6:N47"/>
      <selection pane="bottomRight" activeCell="H6" sqref="H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36</v>
      </c>
      <c r="E2" s="26">
        <v>31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45230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6" s="12"/>
      <c r="J6" t="str">
        <f>IF(Tabela8I2122232425262728293031323334353943[[#This Row],[EXAME]]&lt;&gt;"","Dra. Ilca","")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7" s="12"/>
      <c r="J7" t="str">
        <f>IF(Tabela8I2122232425262728293031323334353943[[#This Row],[EXAME]]&lt;&gt;"","Dra. Ilca","")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8" s="12"/>
      <c r="J8" t="str">
        <f>IF(Tabela8I2122232425262728293031323334353943[[#This Row],[EXAME]]&lt;&gt;"","Dra. Ilca","")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9" s="12"/>
      <c r="J9" t="str">
        <f>IF(Tabela8I2122232425262728293031323334353943[[#This Row],[EXAME]]&lt;&gt;"","Dra. Ilca","")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0" s="12"/>
      <c r="J10" t="str">
        <f>IF(Tabela8I2122232425262728293031323334353943[[#This Row],[EXAME]]&lt;&gt;"","Dra. Ilca","")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1" s="12"/>
      <c r="J11" t="str">
        <f>IF(Tabela8I2122232425262728293031323334353943[[#This Row],[EXAME]]&lt;&gt;"","Dra. Ilca","")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2" s="12"/>
      <c r="J12" t="str">
        <f>IF(Tabela8I2122232425262728293031323334353943[[#This Row],[EXAME]]&lt;&gt;"","Dra. Ilca","")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3" s="12"/>
      <c r="J13" t="str">
        <f>IF(Tabela8I2122232425262728293031323334353943[[#This Row],[EXAME]]&lt;&gt;"","Dra. Ilca","")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4" s="12"/>
      <c r="J14" t="str">
        <f>IF(Tabela8I2122232425262728293031323334353943[[#This Row],[EXAME]]&lt;&gt;"","Dra. Ilca","")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5" s="12"/>
      <c r="J15" t="str">
        <f>IF(Tabela8I2122232425262728293031323334353943[[#This Row],[EXAME]]&lt;&gt;"","Dra. Ilca","")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6" s="12"/>
      <c r="J16" t="str">
        <f>IF(Tabela8I2122232425262728293031323334353943[[#This Row],[EXAME]]&lt;&gt;"","Dra. Ilca","")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7" s="12"/>
      <c r="J17" t="str">
        <f>IF(Tabela8I2122232425262728293031323334353943[[#This Row],[EXAME]]&lt;&gt;"","Dra. Ilca","")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8" s="12"/>
      <c r="J18" t="str">
        <f>IF(Tabela8I2122232425262728293031323334353943[[#This Row],[EXAME]]&lt;&gt;"","Dra. Ilca","")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9" s="12"/>
      <c r="J19" t="str">
        <f>IF(Tabela8I2122232425262728293031323334353943[[#This Row],[EXAME]]&lt;&gt;"","Dra. Ilca","")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0" s="12"/>
      <c r="J20" t="str">
        <f>IF(Tabela8I2122232425262728293031323334353943[[#This Row],[EXAME]]&lt;&gt;"","Dra. Ilca","")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1" s="12"/>
      <c r="J21" t="str">
        <f>IF(Tabela8I2122232425262728293031323334353943[[#This Row],[EXAME]]&lt;&gt;"","Dra. Ilca","")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2" s="12"/>
      <c r="J22" t="str">
        <f>IF(Tabela8I2122232425262728293031323334353943[[#This Row],[EXAME]]&lt;&gt;"","Dra. Ilca","")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3" s="12"/>
      <c r="J23" t="str">
        <f>IF(Tabela8I2122232425262728293031323334353943[[#This Row],[EXAME]]&lt;&gt;"","Dra. Ilca","")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4" s="12"/>
      <c r="J24" t="str">
        <f>IF(Tabela8I2122232425262728293031323334353943[[#This Row],[EXAME]]&lt;&gt;"","Dra. Ilca","")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5" s="12"/>
      <c r="J25" t="str">
        <f>IF(Tabela8I2122232425262728293031323334353943[[#This Row],[EXAME]]&lt;&gt;"","Dra. Ilca","")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6" s="12"/>
      <c r="J26" t="str">
        <f>IF(Tabela8I2122232425262728293031323334353943[[#This Row],[EXAME]]&lt;&gt;"","Dra. Ilca","")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7" s="12"/>
      <c r="J27" t="str">
        <f>IF(Tabela8I2122232425262728293031323334353943[[#This Row],[EXAME]]&lt;&gt;"","Dra. Ilca","")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8" s="12"/>
      <c r="J28" t="str">
        <f>IF(Tabela8I2122232425262728293031323334353943[[#This Row],[EXAME]]&lt;&gt;"","Dra. Ilca","")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9" s="12"/>
      <c r="J29" t="str">
        <f>IF(Tabela8I2122232425262728293031323334353943[[#This Row],[EXAME]]&lt;&gt;"","Dra. Ilca","")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0" s="12"/>
      <c r="J30" t="str">
        <f>IF(Tabela8I2122232425262728293031323334353943[[#This Row],[EXAME]]&lt;&gt;"","Dra. Ilca","")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1" s="12"/>
      <c r="J31" t="str">
        <f>IF(Tabela8I2122232425262728293031323334353943[[#This Row],[EXAME]]&lt;&gt;"","Dra. Ilca","")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2" s="12"/>
      <c r="J32" t="str">
        <f>IF(Tabela8I2122232425262728293031323334353943[[#This Row],[EXAME]]&lt;&gt;"","Dra. Ilca","")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3" s="12"/>
      <c r="J33" t="str">
        <f>IF(Tabela8I2122232425262728293031323334353943[[#This Row],[EXAME]]&lt;&gt;"","Dra. Ilca","")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4" s="12"/>
      <c r="J34" t="str">
        <f>IF(Tabela8I2122232425262728293031323334353943[[#This Row],[EXAME]]&lt;&gt;"","Dra. Ilca","")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5" s="12"/>
      <c r="J35" t="str">
        <f>IF(Tabela8I2122232425262728293031323334353943[[#This Row],[EXAME]]&lt;&gt;"","Dra. Ilca","")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6" s="12"/>
      <c r="J36" t="str">
        <f>IF(Tabela8I2122232425262728293031323334353943[[#This Row],[EXAME]]&lt;&gt;"","Dra. Ilca","")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7" s="12"/>
      <c r="J37" t="str">
        <f>IF(Tabela8I2122232425262728293031323334353943[[#This Row],[EXAME]]&lt;&gt;"","Dra. Ilca","")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8" s="12"/>
      <c r="J38" t="str">
        <f>IF(Tabela8I2122232425262728293031323334353943[[#This Row],[EXAME]]&lt;&gt;"","Dra. Ilca","")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9" s="12"/>
      <c r="J39" t="str">
        <f>IF(Tabela8I2122232425262728293031323334353943[[#This Row],[EXAME]]&lt;&gt;"","Dra. Ilca","")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0" s="12"/>
      <c r="J40" t="str">
        <f>IF(Tabela8I2122232425262728293031323334353943[[#This Row],[EXAME]]&lt;&gt;"","Dra. Ilca","")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1" s="12"/>
      <c r="J41" t="str">
        <f>IF(Tabela8I2122232425262728293031323334353943[[#This Row],[EXAME]]&lt;&gt;"","Dra. Ilca","")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2" s="12"/>
      <c r="J42" t="str">
        <f>IF(Tabela8I2122232425262728293031323334353943[[#This Row],[EXAME]]&lt;&gt;"","Dra. Ilca","")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3" s="12"/>
      <c r="J43" t="str">
        <f>IF(Tabela8I2122232425262728293031323334353943[[#This Row],[EXAME]]&lt;&gt;"","Dra. Ilca","")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4" s="12"/>
      <c r="J44" t="str">
        <f>IF(Tabela8I2122232425262728293031323334353943[[#This Row],[EXAME]]&lt;&gt;"","Dra. Ilca","")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5" s="12"/>
      <c r="J45" t="str">
        <f>IF(Tabela8I2122232425262728293031323334353943[[#This Row],[EXAME]]&lt;&gt;"","Dra. Ilca","")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6" s="12"/>
      <c r="J46" t="str">
        <f>IF(Tabela8I2122232425262728293031323334353943[[#This Row],[EXAME]]&lt;&gt;"","Dra. Ilca","")</f>
        <v/>
      </c>
      <c r="K46" s="33"/>
      <c r="L46" s="12"/>
      <c r="M46" s="12"/>
      <c r="N46" s="12"/>
    </row>
    <row r="47" spans="2:14" x14ac:dyDescent="0.25">
      <c r="C47">
        <f>SUBTOTAL(103,Tabela8I2122232425262728293031323334353943[NOME])</f>
        <v>0</v>
      </c>
    </row>
  </sheetData>
  <sheetProtection sheet="1" sort="0" autoFilter="0"/>
  <conditionalFormatting sqref="L6:M46">
    <cfRule type="containsText" dxfId="65" priority="1" operator="containsText" text="Não confirmado">
      <formula>NOT(ISERROR(SEARCH("Não confirmado",L6)))</formula>
    </cfRule>
    <cfRule type="containsText" dxfId="6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22737410-CBC2-43C3-B0F7-5FF35BFAB588}">
      <formula1>"Confirmado, Não confirmado"</formula1>
    </dataValidation>
    <dataValidation type="list" allowBlank="1" showInputMessage="1" showErrorMessage="1" sqref="N6:N44" xr:uid="{7E5A4DDB-3630-4EFC-8AE9-BB70BEDDB739}">
      <formula1>"Sim"</formula1>
    </dataValidation>
    <dataValidation type="list" allowBlank="1" showInputMessage="1" showErrorMessage="1" sqref="M6:M46" xr:uid="{945A9802-B705-46CC-A012-924AD9E41B43}">
      <formula1>"Sim, Não"</formula1>
    </dataValidation>
    <dataValidation type="list" allowBlank="1" showInputMessage="1" showErrorMessage="1" sqref="I6:I46" xr:uid="{73402E66-8F8F-41E4-B878-8384D2DA5937}">
      <formula1>"PAGO"</formula1>
    </dataValidation>
    <dataValidation type="list" allowBlank="1" showInputMessage="1" showErrorMessage="1" sqref="F6:F46" xr:uid="{59641D4A-8128-481E-AB80-A79A53CE7DF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8D3A98-0541-4E62-BA13-41563C46691F}">
          <x14:formula1>
            <xm:f>'Tabela de Preços'!$B$3:$B$20</xm:f>
          </x14:formula1>
          <xm:sqref>E6:E46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47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1" t="s">
        <v>19</v>
      </c>
      <c r="C2" s="11" t="s">
        <v>45</v>
      </c>
      <c r="D2" s="11" t="s">
        <v>20</v>
      </c>
      <c r="E2" s="11" t="s">
        <v>46</v>
      </c>
    </row>
    <row r="3" spans="2:5" x14ac:dyDescent="0.25">
      <c r="C3" s="10"/>
      <c r="E3" s="10"/>
    </row>
    <row r="4" spans="2:5" x14ac:dyDescent="0.25">
      <c r="B4" t="s">
        <v>37</v>
      </c>
      <c r="C4" s="10">
        <v>290</v>
      </c>
      <c r="D4" t="s">
        <v>33</v>
      </c>
      <c r="E4" s="10">
        <v>200</v>
      </c>
    </row>
    <row r="5" spans="2:5" x14ac:dyDescent="0.25">
      <c r="B5" t="s">
        <v>38</v>
      </c>
      <c r="C5" s="10">
        <v>320</v>
      </c>
      <c r="D5" t="s">
        <v>33</v>
      </c>
      <c r="E5" s="10">
        <v>200</v>
      </c>
    </row>
    <row r="6" spans="2:5" x14ac:dyDescent="0.25">
      <c r="B6" t="s">
        <v>41</v>
      </c>
      <c r="C6" s="10">
        <v>290</v>
      </c>
      <c r="D6" t="s">
        <v>33</v>
      </c>
      <c r="E6" s="10">
        <v>200</v>
      </c>
    </row>
    <row r="7" spans="2:5" x14ac:dyDescent="0.25">
      <c r="B7" t="s">
        <v>47</v>
      </c>
      <c r="C7" s="10">
        <v>320</v>
      </c>
      <c r="D7" t="s">
        <v>33</v>
      </c>
      <c r="E7" s="10">
        <v>270</v>
      </c>
    </row>
    <row r="8" spans="2:5" x14ac:dyDescent="0.25">
      <c r="B8" t="s">
        <v>48</v>
      </c>
      <c r="C8" s="10">
        <v>290</v>
      </c>
      <c r="D8" t="s">
        <v>33</v>
      </c>
      <c r="E8" s="10">
        <v>200</v>
      </c>
    </row>
    <row r="9" spans="2:5" x14ac:dyDescent="0.25">
      <c r="B9" t="s">
        <v>49</v>
      </c>
      <c r="C9" s="10">
        <v>320</v>
      </c>
      <c r="D9" t="s">
        <v>33</v>
      </c>
      <c r="E9" s="10">
        <v>200</v>
      </c>
    </row>
    <row r="10" spans="2:5" x14ac:dyDescent="0.25">
      <c r="B10" t="s">
        <v>43</v>
      </c>
      <c r="C10" s="10">
        <v>290</v>
      </c>
      <c r="D10" t="s">
        <v>33</v>
      </c>
      <c r="E10" s="10">
        <v>200</v>
      </c>
    </row>
    <row r="11" spans="2:5" x14ac:dyDescent="0.25">
      <c r="B11" t="s">
        <v>50</v>
      </c>
      <c r="C11" s="10">
        <v>290</v>
      </c>
      <c r="D11" t="s">
        <v>33</v>
      </c>
      <c r="E11" s="10">
        <v>200</v>
      </c>
    </row>
    <row r="12" spans="2:5" x14ac:dyDescent="0.25">
      <c r="B12" t="s">
        <v>44</v>
      </c>
      <c r="C12" s="10">
        <v>320</v>
      </c>
      <c r="D12" t="s">
        <v>33</v>
      </c>
      <c r="E12" s="10">
        <v>270</v>
      </c>
    </row>
    <row r="13" spans="2:5" x14ac:dyDescent="0.25">
      <c r="B13" t="s">
        <v>42</v>
      </c>
      <c r="C13" s="10">
        <v>290</v>
      </c>
      <c r="D13" t="s">
        <v>33</v>
      </c>
      <c r="E13" s="10">
        <v>200</v>
      </c>
    </row>
    <row r="14" spans="2:5" x14ac:dyDescent="0.25">
      <c r="B14" t="s">
        <v>40</v>
      </c>
      <c r="C14" s="10">
        <v>290</v>
      </c>
      <c r="D14" t="s">
        <v>33</v>
      </c>
      <c r="E14" s="10">
        <v>200</v>
      </c>
    </row>
    <row r="15" spans="2:5" x14ac:dyDescent="0.25">
      <c r="B15" t="s">
        <v>39</v>
      </c>
      <c r="C15" s="10">
        <v>290</v>
      </c>
      <c r="D15" t="s">
        <v>33</v>
      </c>
      <c r="E15" s="10">
        <v>200</v>
      </c>
    </row>
    <row r="16" spans="2:5" x14ac:dyDescent="0.25">
      <c r="B16" t="s">
        <v>51</v>
      </c>
      <c r="C16" s="10">
        <v>290</v>
      </c>
      <c r="D16" t="s">
        <v>33</v>
      </c>
      <c r="E16" s="10">
        <v>200</v>
      </c>
    </row>
    <row r="17" spans="2:5" x14ac:dyDescent="0.25">
      <c r="B17" t="s">
        <v>52</v>
      </c>
      <c r="C17" s="10">
        <v>320</v>
      </c>
      <c r="D17" t="s">
        <v>33</v>
      </c>
      <c r="E17" s="10">
        <v>200</v>
      </c>
    </row>
    <row r="18" spans="2:5" x14ac:dyDescent="0.25">
      <c r="B18" t="s">
        <v>53</v>
      </c>
      <c r="C18" s="10">
        <v>390</v>
      </c>
      <c r="D18" t="s">
        <v>33</v>
      </c>
      <c r="E18" s="10">
        <v>200</v>
      </c>
    </row>
    <row r="19" spans="2:5" x14ac:dyDescent="0.25">
      <c r="C19" s="10"/>
      <c r="E19" s="10"/>
    </row>
    <row r="20" spans="2:5" x14ac:dyDescent="0.25">
      <c r="B20" t="s">
        <v>54</v>
      </c>
      <c r="C20" s="10">
        <v>320</v>
      </c>
      <c r="D20" t="s">
        <v>33</v>
      </c>
      <c r="E20" s="10">
        <v>250</v>
      </c>
    </row>
    <row r="21" spans="2:5" x14ac:dyDescent="0.25">
      <c r="B21" t="s">
        <v>28</v>
      </c>
      <c r="C21" s="10">
        <v>300</v>
      </c>
      <c r="D21" t="s">
        <v>33</v>
      </c>
      <c r="E21" s="10">
        <v>250</v>
      </c>
    </row>
    <row r="22" spans="2:5" x14ac:dyDescent="0.25">
      <c r="B22" t="s">
        <v>55</v>
      </c>
      <c r="C22" s="10">
        <v>800</v>
      </c>
      <c r="D22" t="s">
        <v>31</v>
      </c>
      <c r="E22" s="10">
        <v>600</v>
      </c>
    </row>
    <row r="23" spans="2:5" x14ac:dyDescent="0.25">
      <c r="B23" t="s">
        <v>30</v>
      </c>
      <c r="C23" s="10">
        <v>1500</v>
      </c>
      <c r="D23" t="s">
        <v>31</v>
      </c>
      <c r="E23" s="10">
        <v>800</v>
      </c>
    </row>
    <row r="24" spans="2:5" x14ac:dyDescent="0.25">
      <c r="B24" t="s">
        <v>56</v>
      </c>
      <c r="C24" s="10"/>
      <c r="D24" t="s">
        <v>57</v>
      </c>
      <c r="E24" s="10">
        <v>160</v>
      </c>
    </row>
    <row r="25" spans="2:5" x14ac:dyDescent="0.25">
      <c r="B25" t="s">
        <v>58</v>
      </c>
      <c r="C25" s="10"/>
      <c r="D25" t="s">
        <v>57</v>
      </c>
      <c r="E25" s="10">
        <v>160</v>
      </c>
    </row>
    <row r="26" spans="2:5" x14ac:dyDescent="0.25">
      <c r="B26" t="s">
        <v>28</v>
      </c>
      <c r="C26" s="10"/>
      <c r="D26" t="s">
        <v>35</v>
      </c>
      <c r="E26" s="10">
        <v>250</v>
      </c>
    </row>
    <row r="27" spans="2:5" x14ac:dyDescent="0.25">
      <c r="B27" t="s">
        <v>28</v>
      </c>
      <c r="C27" s="10"/>
      <c r="D27" t="s">
        <v>29</v>
      </c>
      <c r="E27" s="10">
        <v>250</v>
      </c>
    </row>
    <row r="32" spans="2:5" x14ac:dyDescent="0.25">
      <c r="B32" s="32" t="s">
        <v>59</v>
      </c>
    </row>
    <row r="33" spans="2:2" x14ac:dyDescent="0.25">
      <c r="B33" t="s">
        <v>29</v>
      </c>
    </row>
    <row r="34" spans="2:2" x14ac:dyDescent="0.25">
      <c r="B34" t="s">
        <v>32</v>
      </c>
    </row>
    <row r="35" spans="2:2" x14ac:dyDescent="0.25">
      <c r="B35" t="s">
        <v>34</v>
      </c>
    </row>
    <row r="36" spans="2:2" x14ac:dyDescent="0.25">
      <c r="B36" t="s">
        <v>33</v>
      </c>
    </row>
    <row r="37" spans="2:2" x14ac:dyDescent="0.25">
      <c r="B37" t="s">
        <v>57</v>
      </c>
    </row>
    <row r="38" spans="2:2" x14ac:dyDescent="0.25">
      <c r="B38" t="s">
        <v>31</v>
      </c>
    </row>
    <row r="39" spans="2:2" x14ac:dyDescent="0.25">
      <c r="B39" t="s">
        <v>35</v>
      </c>
    </row>
    <row r="40" spans="2:2" x14ac:dyDescent="0.25">
      <c r="B40" t="s">
        <v>60</v>
      </c>
    </row>
    <row r="42" spans="2:2" x14ac:dyDescent="0.25">
      <c r="B42" s="32" t="s">
        <v>61</v>
      </c>
    </row>
    <row r="43" spans="2:2" x14ac:dyDescent="0.25">
      <c r="B43" t="s">
        <v>28</v>
      </c>
    </row>
    <row r="44" spans="2:2" x14ac:dyDescent="0.25">
      <c r="B44" t="s">
        <v>55</v>
      </c>
    </row>
    <row r="45" spans="2:2" x14ac:dyDescent="0.25">
      <c r="B45" t="s">
        <v>30</v>
      </c>
    </row>
    <row r="46" spans="2:2" x14ac:dyDescent="0.25">
      <c r="B46" t="s">
        <v>56</v>
      </c>
    </row>
    <row r="47" spans="2:2" x14ac:dyDescent="0.25">
      <c r="B47" t="s">
        <v>58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5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45204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6" s="12"/>
      <c r="J6" t="str">
        <f>IF(Tabela8J143839404142[[#This Row],[EXAME]]&lt;&gt;"","Dra. Joizeanne","")</f>
        <v/>
      </c>
      <c r="K6" s="33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7" s="12"/>
      <c r="J7" t="str">
        <f>IF(Tabela8J143839404142[[#This Row],[EXAME]]&lt;&gt;"","Dra. Joizeanne","")</f>
        <v/>
      </c>
      <c r="K7" s="33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8" s="12"/>
      <c r="J8" t="str">
        <f>IF(Tabela8J143839404142[[#This Row],[EXAME]]&lt;&gt;"","Dra. Joizeanne","")</f>
        <v/>
      </c>
      <c r="K8" s="33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9" s="12"/>
      <c r="J9" t="str">
        <f>IF(Tabela8J143839404142[[#This Row],[EXAME]]&lt;&gt;"","Dra. Joizeanne","")</f>
        <v/>
      </c>
      <c r="K9" s="33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0" s="12"/>
      <c r="J10" t="str">
        <f>IF(Tabela8J143839404142[[#This Row],[EXAME]]&lt;&gt;"","Dra. Joizeanne","")</f>
        <v/>
      </c>
      <c r="K10" s="33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1" s="12"/>
      <c r="J11" t="str">
        <f>IF(Tabela8J143839404142[[#This Row],[EXAME]]&lt;&gt;"","Dra. Joizeanne","")</f>
        <v/>
      </c>
      <c r="K11" s="33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2" s="12"/>
      <c r="J12" t="str">
        <f>IF(Tabela8J143839404142[[#This Row],[EXAME]]&lt;&gt;"","Dra. Joizeanne","")</f>
        <v/>
      </c>
      <c r="K12" s="33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3" s="12"/>
      <c r="J13" t="str">
        <f>IF(Tabela8J143839404142[[#This Row],[EXAME]]&lt;&gt;"","Dra. Joizeanne","")</f>
        <v/>
      </c>
      <c r="K13" s="33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4" s="12"/>
      <c r="J14" t="str">
        <f>IF(Tabela8J143839404142[[#This Row],[EXAME]]&lt;&gt;"","Dra. Joizeanne","")</f>
        <v/>
      </c>
      <c r="K14" s="33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5" s="12"/>
      <c r="J15" t="str">
        <f>IF(Tabela8J143839404142[[#This Row],[EXAME]]&lt;&gt;"","Dra. Joizeanne","")</f>
        <v/>
      </c>
      <c r="K15" s="33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6" s="12"/>
      <c r="J16" t="str">
        <f>IF(Tabela8J143839404142[[#This Row],[EXAME]]&lt;&gt;"","Dra. Joizeanne","")</f>
        <v/>
      </c>
      <c r="K16" s="33"/>
    </row>
    <row r="17" spans="2:1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7" s="12"/>
      <c r="J17" t="str">
        <f>IF(Tabela8J143839404142[[#This Row],[EXAME]]&lt;&gt;"","Dra. Joizeanne","")</f>
        <v/>
      </c>
      <c r="K17" s="33"/>
    </row>
    <row r="18" spans="2:1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8" s="12"/>
      <c r="J18" t="str">
        <f>IF(Tabela8J143839404142[[#This Row],[EXAME]]&lt;&gt;"","Dra. Joizeanne","")</f>
        <v/>
      </c>
      <c r="K18" s="33"/>
    </row>
    <row r="19" spans="2:11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19" s="12"/>
      <c r="J19" t="str">
        <f>IF(Tabela8J143839404142[[#This Row],[EXAME]]&lt;&gt;"","Dra. Joizeanne","")</f>
        <v/>
      </c>
      <c r="K19" s="33"/>
    </row>
    <row r="20" spans="2:11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0" s="12"/>
      <c r="J20" t="str">
        <f>IF(Tabela8J143839404142[[#This Row],[EXAME]]&lt;&gt;"","Dra. Joizeanne","")</f>
        <v/>
      </c>
      <c r="K20" s="33"/>
    </row>
    <row r="21" spans="2:11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1" s="12"/>
      <c r="J21" t="str">
        <f>IF(Tabela8J143839404142[[#This Row],[EXAME]]&lt;&gt;"","Dra. Joizeanne","")</f>
        <v/>
      </c>
      <c r="K21" s="33"/>
    </row>
    <row r="22" spans="2:11" x14ac:dyDescent="0.25">
      <c r="B22" s="8">
        <v>0.5</v>
      </c>
      <c r="C22" s="12"/>
      <c r="D22" s="12"/>
      <c r="E22" s="12"/>
      <c r="F22" s="12"/>
      <c r="G22" s="12"/>
      <c r="H2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2" s="12"/>
      <c r="J22" t="str">
        <f>IF(Tabela8J143839404142[[#This Row],[EXAME]]&lt;&gt;"","Dra. Joizeanne","")</f>
        <v/>
      </c>
      <c r="K22" s="33"/>
    </row>
    <row r="23" spans="2:11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3" s="12"/>
      <c r="J23" t="str">
        <f>IF(Tabela8J143839404142[[#This Row],[EXAME]]&lt;&gt;"","Dra. Joizeanne","")</f>
        <v/>
      </c>
      <c r="K23" s="33"/>
    </row>
    <row r="24" spans="2:11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4" s="12"/>
      <c r="J24" t="str">
        <f>IF(Tabela8J143839404142[[#This Row],[EXAME]]&lt;&gt;"","Dra. Joizeanne","")</f>
        <v/>
      </c>
      <c r="K24" s="33"/>
    </row>
    <row r="25" spans="2:11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5" s="12"/>
      <c r="J25" t="str">
        <f>IF(Tabela8J143839404142[[#This Row],[EXAME]]&lt;&gt;"","Dra. Joizeanne","")</f>
        <v/>
      </c>
      <c r="K25" s="33"/>
    </row>
    <row r="26" spans="2:11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6" s="12"/>
      <c r="J26" t="str">
        <f>IF(Tabela8J143839404142[[#This Row],[EXAME]]&lt;&gt;"","Dra. Joizeanne","")</f>
        <v/>
      </c>
      <c r="K26" s="33"/>
    </row>
    <row r="27" spans="2:11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7" s="12"/>
      <c r="J27" t="str">
        <f>IF(Tabela8J143839404142[[#This Row],[EXAME]]&lt;&gt;"","Dra. Joizeanne","")</f>
        <v/>
      </c>
      <c r="K27" s="33"/>
    </row>
    <row r="28" spans="2:11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8" s="12"/>
      <c r="J28" t="str">
        <f>IF(Tabela8J143839404142[[#This Row],[EXAME]]&lt;&gt;"","Dra. Joizeanne","")</f>
        <v/>
      </c>
      <c r="K28" s="33"/>
    </row>
    <row r="29" spans="2:11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29" s="12"/>
      <c r="J29" t="str">
        <f>IF(Tabela8J143839404142[[#This Row],[EXAME]]&lt;&gt;"","Dra. Joizeanne","")</f>
        <v/>
      </c>
      <c r="K29" s="33"/>
    </row>
    <row r="30" spans="2:11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0" s="12"/>
      <c r="J30" t="str">
        <f>IF(Tabela8J143839404142[[#This Row],[EXAME]]&lt;&gt;"","Dra. Joizeanne","")</f>
        <v/>
      </c>
      <c r="K30" s="33"/>
    </row>
    <row r="31" spans="2:11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1" s="12"/>
      <c r="J31" t="str">
        <f>IF(Tabela8J143839404142[[#This Row],[EXAME]]&lt;&gt;"","Dra. Joizeanne","")</f>
        <v/>
      </c>
      <c r="K31" s="33"/>
    </row>
    <row r="32" spans="2:11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2" s="12"/>
      <c r="J32" t="str">
        <f>IF(Tabela8J143839404142[[#This Row],[EXAME]]&lt;&gt;"","Dra. Joizeanne","")</f>
        <v/>
      </c>
      <c r="K32" s="33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3" s="12"/>
      <c r="J33" t="str">
        <f>IF(Tabela8J143839404142[[#This Row],[EXAME]]&lt;&gt;"","Dra. Joizeanne","")</f>
        <v/>
      </c>
      <c r="K33" s="33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4" s="12"/>
      <c r="J34" t="str">
        <f>IF(Tabela8J143839404142[[#This Row],[EXAME]]&lt;&gt;"","Dra. Joizeanne","")</f>
        <v/>
      </c>
      <c r="K34" s="33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5" s="12"/>
      <c r="J35" t="str">
        <f>IF(Tabela8J143839404142[[#This Row],[EXAME]]&lt;&gt;"","Dra. Joizeanne","")</f>
        <v/>
      </c>
      <c r="K35" s="33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6" s="12"/>
      <c r="J36" t="str">
        <f>IF(Tabela8J143839404142[[#This Row],[EXAME]]&lt;&gt;"","Dra. Joizeanne","")</f>
        <v/>
      </c>
      <c r="K36" s="33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7" s="12"/>
      <c r="J37" t="str">
        <f>IF(Tabela8J143839404142[[#This Row],[EXAME]]&lt;&gt;"","Dra. Joizeanne","")</f>
        <v/>
      </c>
      <c r="K37" s="33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8" s="12"/>
      <c r="J38" t="str">
        <f>IF(Tabela8J143839404142[[#This Row],[EXAME]]&lt;&gt;"","Dra. Joizeanne","")</f>
        <v/>
      </c>
      <c r="K38" s="33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39" s="12"/>
      <c r="J39" t="str">
        <f>IF(Tabela8J143839404142[[#This Row],[EXAME]]&lt;&gt;"","Dra. Joizeanne","")</f>
        <v/>
      </c>
      <c r="K39" s="33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0" s="12"/>
      <c r="J40" t="str">
        <f>IF(Tabela8J143839404142[[#This Row],[EXAME]]&lt;&gt;"","Dra. Joizeanne","")</f>
        <v/>
      </c>
      <c r="K40" s="33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1" s="12"/>
      <c r="J41" t="str">
        <f>IF(Tabela8J143839404142[[#This Row],[EXAME]]&lt;&gt;"","Dra. Joizeanne","")</f>
        <v/>
      </c>
      <c r="K41" s="33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2" s="12"/>
      <c r="J42" t="str">
        <f>IF(Tabela8J143839404142[[#This Row],[EXAME]]&lt;&gt;"","Dra. Joizeanne","")</f>
        <v/>
      </c>
      <c r="K42" s="33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3" s="12"/>
      <c r="J43" t="str">
        <f>IF(Tabela8J143839404142[[#This Row],[EXAME]]&lt;&gt;"","Dra. Joizeanne","")</f>
        <v/>
      </c>
      <c r="K43" s="33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4" s="12"/>
      <c r="J44" t="str">
        <f>IF(Tabela8J143839404142[[#This Row],[EXAME]]&lt;&gt;"","Dra. Joizeanne","")</f>
        <v/>
      </c>
      <c r="K44" s="33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5" s="12"/>
      <c r="J45" t="str">
        <f>IF(Tabela8J143839404142[[#This Row],[EXAME]]&lt;&gt;"","Dra. Joizeanne","")</f>
        <v/>
      </c>
      <c r="K45" s="33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Preços'!$E$26,IF(AND(Tabela8J143839404142[[#This Row],[EXAME]]="US DE MAMAS E AXILAS",Tabela8J143839404142[[#This Row],[CONVÊNIO]]="UNIMED"),'Tabela de Preços'!$E$27,""))))))))))</f>
        <v/>
      </c>
      <c r="I46" s="12"/>
      <c r="J46" t="str">
        <f>IF(Tabela8J143839404142[[#This Row],[EXAME]]&lt;&gt;"","Dra. Joizeanne","")</f>
        <v/>
      </c>
      <c r="K46" s="33"/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heet="1" sort="0" autoFilter="0"/>
  <conditionalFormatting sqref="L6:M46">
    <cfRule type="containsText" dxfId="145" priority="1" operator="containsText" text="Não confirmado">
      <formula>NOT(ISERROR(SEARCH("Não confirmado",L6)))</formula>
    </cfRule>
    <cfRule type="containsText" dxfId="14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scale="33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6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45205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6" s="12"/>
      <c r="J6" t="str">
        <f>IF(Tabela8J14383940[[#This Row],[EXAME]]&lt;&gt;"","Dra. Joizeanne","")</f>
        <v/>
      </c>
      <c r="K6" s="33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7" s="12"/>
      <c r="J7" t="str">
        <f>IF(Tabela8J14383940[[#This Row],[EXAME]]&lt;&gt;"","Dra. Joizeanne","")</f>
        <v/>
      </c>
      <c r="K7" s="33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8" s="12"/>
      <c r="J8" t="str">
        <f>IF(Tabela8J14383940[[#This Row],[EXAME]]&lt;&gt;"","Dra. Joizeanne","")</f>
        <v/>
      </c>
      <c r="K8" s="33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9" s="12"/>
      <c r="J9" t="str">
        <f>IF(Tabela8J14383940[[#This Row],[EXAME]]&lt;&gt;"","Dra. Joizeanne","")</f>
        <v/>
      </c>
      <c r="K9" s="33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0" s="12"/>
      <c r="J10" t="str">
        <f>IF(Tabela8J14383940[[#This Row],[EXAME]]&lt;&gt;"","Dra. Joizeanne","")</f>
        <v/>
      </c>
      <c r="K10" s="33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1" s="12"/>
      <c r="J11" t="str">
        <f>IF(Tabela8J14383940[[#This Row],[EXAME]]&lt;&gt;"","Dra. Joizeanne","")</f>
        <v/>
      </c>
      <c r="K11" s="33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2" s="12"/>
      <c r="J12" t="str">
        <f>IF(Tabela8J14383940[[#This Row],[EXAME]]&lt;&gt;"","Dra. Joizeanne","")</f>
        <v/>
      </c>
      <c r="K12" s="33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3" s="12"/>
      <c r="J13" t="str">
        <f>IF(Tabela8J14383940[[#This Row],[EXAME]]&lt;&gt;"","Dra. Joizeanne","")</f>
        <v/>
      </c>
      <c r="K13" s="33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4" s="12"/>
      <c r="J14" t="str">
        <f>IF(Tabela8J14383940[[#This Row],[EXAME]]&lt;&gt;"","Dra. Joizeanne","")</f>
        <v/>
      </c>
      <c r="K14" s="33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5" s="12"/>
      <c r="J15" t="str">
        <f>IF(Tabela8J14383940[[#This Row],[EXAME]]&lt;&gt;"","Dra. Joizeanne","")</f>
        <v/>
      </c>
      <c r="K15" s="33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6" s="12"/>
      <c r="J16" t="str">
        <f>IF(Tabela8J14383940[[#This Row],[EXAME]]&lt;&gt;"","Dra. Joizeanne","")</f>
        <v/>
      </c>
      <c r="K16" s="33"/>
    </row>
    <row r="17" spans="2:1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7" s="12"/>
      <c r="J17" t="str">
        <f>IF(Tabela8J14383940[[#This Row],[EXAME]]&lt;&gt;"","Dra. Joizeanne","")</f>
        <v/>
      </c>
      <c r="K17" s="33"/>
    </row>
    <row r="18" spans="2:1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8" s="12"/>
      <c r="J18" t="str">
        <f>IF(Tabela8J14383940[[#This Row],[EXAME]]&lt;&gt;"","Dra. Joizeanne","")</f>
        <v/>
      </c>
      <c r="K18" s="33"/>
    </row>
    <row r="19" spans="2:11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19" s="12"/>
      <c r="J19" t="str">
        <f>IF(Tabela8J14383940[[#This Row],[EXAME]]&lt;&gt;"","Dra. Joizeanne","")</f>
        <v/>
      </c>
      <c r="K19" s="33"/>
    </row>
    <row r="20" spans="2:11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0" s="12"/>
      <c r="J20" t="str">
        <f>IF(Tabela8J14383940[[#This Row],[EXAME]]&lt;&gt;"","Dra. Joizeanne","")</f>
        <v/>
      </c>
      <c r="K20" s="33"/>
    </row>
    <row r="21" spans="2:11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1" s="12"/>
      <c r="J21" t="str">
        <f>IF(Tabela8J14383940[[#This Row],[EXAME]]&lt;&gt;"","Dra. Joizeanne","")</f>
        <v/>
      </c>
      <c r="K21" s="33"/>
    </row>
    <row r="22" spans="2:11" x14ac:dyDescent="0.25">
      <c r="B22" s="8">
        <v>0.5</v>
      </c>
      <c r="C22" s="12"/>
      <c r="D22" s="12"/>
      <c r="E22" s="12"/>
      <c r="F22" s="12"/>
      <c r="G22" s="12"/>
      <c r="H2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2" s="12"/>
      <c r="J22" t="str">
        <f>IF(Tabela8J14383940[[#This Row],[EXAME]]&lt;&gt;"","Dra. Joizeanne","")</f>
        <v/>
      </c>
      <c r="K22" s="33"/>
    </row>
    <row r="23" spans="2:11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3" s="12"/>
      <c r="J23" t="str">
        <f>IF(Tabela8J14383940[[#This Row],[EXAME]]&lt;&gt;"","Dra. Joizeanne","")</f>
        <v/>
      </c>
      <c r="K23" s="33"/>
    </row>
    <row r="24" spans="2:11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4" s="12"/>
      <c r="J24" t="str">
        <f>IF(Tabela8J14383940[[#This Row],[EXAME]]&lt;&gt;"","Dra. Joizeanne","")</f>
        <v/>
      </c>
      <c r="K24" s="33"/>
    </row>
    <row r="25" spans="2:11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5" s="12"/>
      <c r="J25" t="str">
        <f>IF(Tabela8J14383940[[#This Row],[EXAME]]&lt;&gt;"","Dra. Joizeanne","")</f>
        <v/>
      </c>
      <c r="K25" s="33"/>
    </row>
    <row r="26" spans="2:11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6" s="12"/>
      <c r="J26" t="str">
        <f>IF(Tabela8J14383940[[#This Row],[EXAME]]&lt;&gt;"","Dra. Joizeanne","")</f>
        <v/>
      </c>
      <c r="K26" s="33"/>
    </row>
    <row r="27" spans="2:11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7" s="12"/>
      <c r="J27" t="str">
        <f>IF(Tabela8J14383940[[#This Row],[EXAME]]&lt;&gt;"","Dra. Joizeanne","")</f>
        <v/>
      </c>
      <c r="K27" s="33"/>
    </row>
    <row r="28" spans="2:11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8" s="12"/>
      <c r="J28" t="str">
        <f>IF(Tabela8J14383940[[#This Row],[EXAME]]&lt;&gt;"","Dra. Joizeanne","")</f>
        <v/>
      </c>
      <c r="K28" s="33"/>
    </row>
    <row r="29" spans="2:11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29" s="12"/>
      <c r="J29" t="str">
        <f>IF(Tabela8J14383940[[#This Row],[EXAME]]&lt;&gt;"","Dra. Joizeanne","")</f>
        <v/>
      </c>
      <c r="K29" s="33"/>
    </row>
    <row r="30" spans="2:11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0" s="12"/>
      <c r="J30" t="str">
        <f>IF(Tabela8J14383940[[#This Row],[EXAME]]&lt;&gt;"","Dra. Joizeanne","")</f>
        <v/>
      </c>
      <c r="K30" s="33"/>
    </row>
    <row r="31" spans="2:11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1" s="12"/>
      <c r="J31" t="str">
        <f>IF(Tabela8J14383940[[#This Row],[EXAME]]&lt;&gt;"","Dra. Joizeanne","")</f>
        <v/>
      </c>
      <c r="K31" s="33"/>
    </row>
    <row r="32" spans="2:11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2" s="12"/>
      <c r="J32" t="str">
        <f>IF(Tabela8J14383940[[#This Row],[EXAME]]&lt;&gt;"","Dra. Joizeanne","")</f>
        <v/>
      </c>
      <c r="K32" s="33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3" s="12"/>
      <c r="J33" t="str">
        <f>IF(Tabela8J14383940[[#This Row],[EXAME]]&lt;&gt;"","Dra. Joizeanne","")</f>
        <v/>
      </c>
      <c r="K33" s="33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4" s="12"/>
      <c r="J34" t="str">
        <f>IF(Tabela8J14383940[[#This Row],[EXAME]]&lt;&gt;"","Dra. Joizeanne","")</f>
        <v/>
      </c>
      <c r="K34" s="33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5" s="12"/>
      <c r="J35" t="str">
        <f>IF(Tabela8J14383940[[#This Row],[EXAME]]&lt;&gt;"","Dra. Joizeanne","")</f>
        <v/>
      </c>
      <c r="K35" s="33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6" s="12"/>
      <c r="J36" t="str">
        <f>IF(Tabela8J14383940[[#This Row],[EXAME]]&lt;&gt;"","Dra. Joizeanne","")</f>
        <v/>
      </c>
      <c r="K36" s="33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7" s="12"/>
      <c r="J37" t="str">
        <f>IF(Tabela8J14383940[[#This Row],[EXAME]]&lt;&gt;"","Dra. Joizeanne","")</f>
        <v/>
      </c>
      <c r="K37" s="33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8" s="12"/>
      <c r="J38" t="str">
        <f>IF(Tabela8J14383940[[#This Row],[EXAME]]&lt;&gt;"","Dra. Joizeanne","")</f>
        <v/>
      </c>
      <c r="K38" s="33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39" s="12"/>
      <c r="J39" t="str">
        <f>IF(Tabela8J14383940[[#This Row],[EXAME]]&lt;&gt;"","Dra. Joizeanne","")</f>
        <v/>
      </c>
      <c r="K39" s="33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0" s="12"/>
      <c r="J40" t="str">
        <f>IF(Tabela8J14383940[[#This Row],[EXAME]]&lt;&gt;"","Dra. Joizeanne","")</f>
        <v/>
      </c>
      <c r="K40" s="33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1" s="12"/>
      <c r="J41" t="str">
        <f>IF(Tabela8J14383940[[#This Row],[EXAME]]&lt;&gt;"","Dra. Joizeanne","")</f>
        <v/>
      </c>
      <c r="K41" s="33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2" s="12"/>
      <c r="J42" t="str">
        <f>IF(Tabela8J14383940[[#This Row],[EXAME]]&lt;&gt;"","Dra. Joizeanne","")</f>
        <v/>
      </c>
      <c r="K42" s="33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3" s="12"/>
      <c r="J43" t="str">
        <f>IF(Tabela8J14383940[[#This Row],[EXAME]]&lt;&gt;"","Dra. Joizeanne","")</f>
        <v/>
      </c>
      <c r="K43" s="33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4" s="12"/>
      <c r="J44" t="str">
        <f>IF(Tabela8J14383940[[#This Row],[EXAME]]&lt;&gt;"","Dra. Joizeanne","")</f>
        <v/>
      </c>
      <c r="K44" s="33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5" s="12"/>
      <c r="J45" t="str">
        <f>IF(Tabela8J14383940[[#This Row],[EXAME]]&lt;&gt;"","Dra. Joizeanne","")</f>
        <v/>
      </c>
      <c r="K45" s="33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Preços'!$E$26,IF(AND(Tabela8J14383940[[#This Row],[EXAME]]="US DE MAMAS E AXILAS",Tabela8J14383940[[#This Row],[CONVÊNIO]]="UNIMED"),'Tabela de Preços'!$E$27,""))))))))))</f>
        <v/>
      </c>
      <c r="I46" s="12"/>
      <c r="J46" t="str">
        <f>IF(Tabela8J14383940[[#This Row],[EXAME]]&lt;&gt;"","Dra. Joizeanne","")</f>
        <v/>
      </c>
      <c r="K46" s="33"/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heet="1" sort="0" autoFilter="0"/>
  <conditionalFormatting sqref="L6:M46">
    <cfRule type="containsText" dxfId="143" priority="1" operator="containsText" text="Não confirmado">
      <formula>NOT(ISERROR(SEARCH("Não confirmado",L6)))</formula>
    </cfRule>
    <cfRule type="containsText" dxfId="14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9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45208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6" s="12"/>
      <c r="J6" t="str">
        <f>IF(Tabela8J5678910111213141516[[#This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7" s="12"/>
      <c r="J7" t="str">
        <f>IF(Tabela8J5678910111213141516[[#This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8" s="12"/>
      <c r="J8" t="str">
        <f>IF(Tabela8J5678910111213141516[[#This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9" s="12"/>
      <c r="J9" t="str">
        <f>IF(Tabela8J5678910111213141516[[#This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0" s="12"/>
      <c r="J10" t="str">
        <f>IF(Tabela8J5678910111213141516[[#This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1" s="12"/>
      <c r="J11" t="str">
        <f>IF(Tabela8J5678910111213141516[[#This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2" s="12"/>
      <c r="J12" t="str">
        <f>IF(Tabela8J5678910111213141516[[#This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3" s="12"/>
      <c r="J13" t="str">
        <f>IF(Tabela8J5678910111213141516[[#This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4" s="12"/>
      <c r="J14" t="str">
        <f>IF(Tabela8J5678910111213141516[[#This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5" s="12"/>
      <c r="J15" t="str">
        <f>IF(Tabela8J5678910111213141516[[#This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6" s="12"/>
      <c r="J16" t="str">
        <f>IF(Tabela8J5678910111213141516[[#This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7" s="12"/>
      <c r="J17" t="str">
        <f>IF(Tabela8J5678910111213141516[[#This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8" s="12"/>
      <c r="J18" t="str">
        <f>IF(Tabela8J5678910111213141516[[#This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19" s="12"/>
      <c r="J19" t="str">
        <f>IF(Tabela8J5678910111213141516[[#This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0" s="12"/>
      <c r="J20" t="str">
        <f>IF(Tabela8J5678910111213141516[[#This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1" s="12"/>
      <c r="J21" t="str">
        <f>IF(Tabela8J5678910111213141516[[#This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2" s="12"/>
      <c r="J22" t="str">
        <f>IF(Tabela8J5678910111213141516[[#This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3" s="12"/>
      <c r="J23" t="str">
        <f>IF(Tabela8J5678910111213141516[[#This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4" s="12"/>
      <c r="J24" t="str">
        <f>IF(Tabela8J5678910111213141516[[#This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5" s="12"/>
      <c r="J25" t="str">
        <f>IF(Tabela8J5678910111213141516[[#This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6" s="12"/>
      <c r="J26" t="str">
        <f>IF(Tabela8J5678910111213141516[[#This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7" s="12"/>
      <c r="J27" t="str">
        <f>IF(Tabela8J5678910111213141516[[#This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8" s="12"/>
      <c r="J28" t="str">
        <f>IF(Tabela8J5678910111213141516[[#This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29" s="12"/>
      <c r="J29" t="str">
        <f>IF(Tabela8J5678910111213141516[[#This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0" s="12"/>
      <c r="J30" t="str">
        <f>IF(Tabela8J5678910111213141516[[#This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1" s="12"/>
      <c r="J31" t="str">
        <f>IF(Tabela8J5678910111213141516[[#This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2" s="12"/>
      <c r="J32" t="str">
        <f>IF(Tabela8J5678910111213141516[[#This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3" s="12"/>
      <c r="J33" t="str">
        <f>IF(Tabela8J5678910111213141516[[#This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4" s="12"/>
      <c r="J34" t="str">
        <f>IF(Tabela8J5678910111213141516[[#This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35"/>
      <c r="D35" s="12"/>
      <c r="E35" s="12"/>
      <c r="F35" s="12"/>
      <c r="G35" s="12"/>
      <c r="H3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5" s="12"/>
      <c r="J35" t="str">
        <f>IF(Tabela8J5678910111213141516[[#This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6" s="12"/>
      <c r="J36" t="str">
        <f>IF(Tabela8J5678910111213141516[[#This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7" s="12"/>
      <c r="J37" t="str">
        <f>IF(Tabela8J5678910111213141516[[#This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8" s="12"/>
      <c r="J38" t="str">
        <f>IF(Tabela8J5678910111213141516[[#This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35"/>
      <c r="D39" s="12"/>
      <c r="E39" s="12"/>
      <c r="F39" s="12"/>
      <c r="G39" s="12"/>
      <c r="H3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39" s="12"/>
      <c r="J39" t="str">
        <f>IF(Tabela8J5678910111213141516[[#This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0" s="12"/>
      <c r="J40" t="str">
        <f>IF(Tabela8J5678910111213141516[[#This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1" s="12"/>
      <c r="J41" t="str">
        <f>IF(Tabela8J5678910111213141516[[#This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2" s="12"/>
      <c r="J42" t="str">
        <f>IF(Tabela8J5678910111213141516[[#This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3" s="12"/>
      <c r="J43" t="str">
        <f>IF(Tabela8J5678910111213141516[[#This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4" s="12"/>
      <c r="J44" t="str">
        <f>IF(Tabela8J5678910111213141516[[#This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5" s="12"/>
      <c r="J45" t="str">
        <f>IF(Tabela8J5678910111213141516[[#This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Preços'!$E$26,IF(AND(Tabela8J5678910111213141516[[#This Row],[EXAME]]="US DE MAMAS E AXILAS",Tabela8J5678910111213141516[[#This Row],[CONVÊNIO]]="UNIMED"),'Tabela de Preços'!$E$27,""))))))))))</f>
        <v/>
      </c>
      <c r="I46" s="12"/>
      <c r="J46" t="str">
        <f>IF(Tabela8J5678910111213141516[[#This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SUBTOTAL(103,Tabela8J5678910111213141516[NOME])</f>
        <v>0</v>
      </c>
      <c r="H47" s="31"/>
    </row>
  </sheetData>
  <sheetProtection sheet="1" sort="0" autoFilter="0"/>
  <conditionalFormatting sqref="L6:M46">
    <cfRule type="containsText" dxfId="141" priority="1" operator="containsText" text="Não confirmado">
      <formula>NOT(ISERROR(SEARCH("Não confirmado",L6)))</formula>
    </cfRule>
    <cfRule type="containsText" dxfId="14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I6" sqref="I6:I4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10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45209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6" s="12"/>
      <c r="J6" t="str">
        <f>IF(Tabela8J5678910111213141516171819[[#This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7" s="12"/>
      <c r="J7" t="str">
        <f>IF(Tabela8J5678910111213141516171819[[#This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8" s="12"/>
      <c r="J8" t="str">
        <f>IF(Tabela8J5678910111213141516171819[[#This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9" s="12"/>
      <c r="J9" t="str">
        <f>IF(Tabela8J5678910111213141516171819[[#This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0" s="12"/>
      <c r="J10" t="str">
        <f>IF(Tabela8J5678910111213141516171819[[#This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1" s="12"/>
      <c r="J11" t="str">
        <f>IF(Tabela8J5678910111213141516171819[[#This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2" s="12"/>
      <c r="J12" t="str">
        <f>IF(Tabela8J5678910111213141516171819[[#This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3" s="12"/>
      <c r="J13" t="str">
        <f>IF(Tabela8J5678910111213141516171819[[#This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4" s="12"/>
      <c r="J14" t="str">
        <f>IF(Tabela8J5678910111213141516171819[[#This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5" s="12"/>
      <c r="J15" t="str">
        <f>IF(Tabela8J5678910111213141516171819[[#This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6" s="12"/>
      <c r="J16" t="str">
        <f>IF(Tabela8J5678910111213141516171819[[#This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7" s="12"/>
      <c r="J17" t="str">
        <f>IF(Tabela8J5678910111213141516171819[[#This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8" s="12"/>
      <c r="J18" t="str">
        <f>IF(Tabela8J5678910111213141516171819[[#This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19" s="12"/>
      <c r="J19" t="str">
        <f>IF(Tabela8J5678910111213141516171819[[#This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0" s="12"/>
      <c r="J20" t="str">
        <f>IF(Tabela8J5678910111213141516171819[[#This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1" s="12"/>
      <c r="J21" t="str">
        <f>IF(Tabela8J5678910111213141516171819[[#This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2" s="12"/>
      <c r="J22" t="str">
        <f>IF(Tabela8J5678910111213141516171819[[#This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3" s="12"/>
      <c r="J23" t="str">
        <f>IF(Tabela8J5678910111213141516171819[[#This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4" s="12"/>
      <c r="J24" t="str">
        <f>IF(Tabela8J5678910111213141516171819[[#This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5" s="12"/>
      <c r="J25" t="str">
        <f>IF(Tabela8J5678910111213141516171819[[#This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6" s="12"/>
      <c r="J26" t="str">
        <f>IF(Tabela8J5678910111213141516171819[[#This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7" s="12"/>
      <c r="J27" t="str">
        <f>IF(Tabela8J5678910111213141516171819[[#This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8" s="12"/>
      <c r="J28" t="str">
        <f>IF(Tabela8J5678910111213141516171819[[#This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29" s="12"/>
      <c r="J29" t="str">
        <f>IF(Tabela8J5678910111213141516171819[[#This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0" s="12"/>
      <c r="J30" t="str">
        <f>IF(Tabela8J5678910111213141516171819[[#This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1" s="12"/>
      <c r="J31" t="str">
        <f>IF(Tabela8J5678910111213141516171819[[#This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2" s="12"/>
      <c r="J32" t="str">
        <f>IF(Tabela8J5678910111213141516171819[[#This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3" s="12"/>
      <c r="J33" t="str">
        <f>IF(Tabela8J5678910111213141516171819[[#This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4" s="12"/>
      <c r="J34" t="str">
        <f>IF(Tabela8J5678910111213141516171819[[#This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5" s="12"/>
      <c r="J35" t="str">
        <f>IF(Tabela8J5678910111213141516171819[[#This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6" s="12"/>
      <c r="J36" t="str">
        <f>IF(Tabela8J5678910111213141516171819[[#This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7" s="12"/>
      <c r="J37" t="str">
        <f>IF(Tabela8J5678910111213141516171819[[#This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8" s="12"/>
      <c r="J38" t="str">
        <f>IF(Tabela8J5678910111213141516171819[[#This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39" s="12"/>
      <c r="J39" t="str">
        <f>IF(Tabela8J5678910111213141516171819[[#This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0" s="12"/>
      <c r="J40" t="str">
        <f>IF(Tabela8J5678910111213141516171819[[#This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1" s="12"/>
      <c r="J41" t="str">
        <f>IF(Tabela8J5678910111213141516171819[[#This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2" s="12"/>
      <c r="J42" t="str">
        <f>IF(Tabela8J5678910111213141516171819[[#This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3" s="12"/>
      <c r="J43" t="str">
        <f>IF(Tabela8J5678910111213141516171819[[#This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4" s="12"/>
      <c r="J44" t="str">
        <f>IF(Tabela8J5678910111213141516171819[[#This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5" s="12"/>
      <c r="J45" t="str">
        <f>IF(Tabela8J5678910111213141516171819[[#This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Preços'!$E$26,IF(AND(Tabela8J5678910111213141516171819[[#This Row],[EXAME]]="US DE MAMAS E AXILAS",Tabela8J5678910111213141516171819[[#This Row],[CONVÊNIO]]="UNIMED"),'Tabela de Preços'!$E$27,""))))))))))</f>
        <v/>
      </c>
      <c r="I46" s="12"/>
      <c r="J46" t="str">
        <f>IF(Tabela8J5678910111213141516171819[[#This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SUBTOTAL(103,Tabela8J5678910111213141516171819[NOME])</f>
        <v>0</v>
      </c>
      <c r="H47" s="31"/>
    </row>
  </sheetData>
  <sheetProtection sheet="1" sort="0" autoFilter="0"/>
  <conditionalFormatting sqref="L6:M46">
    <cfRule type="containsText" dxfId="139" priority="1" operator="containsText" text="Não confirmado">
      <formula>NOT(ISERROR(SEARCH("Não confirmado",L6)))</formula>
    </cfRule>
    <cfRule type="containsText" dxfId="13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11</v>
      </c>
      <c r="F2" s="20" t="str">
        <f>IF(H2=1,"DOMINGO",IF(H2=2,"SEGUNDA-FEIRA",IF(H2=3,"TERÇA-FEIRA",IF(H2=4,"QUARTA-FEIRA",IF(H2=5,"QUINTA-FEIRA",
IF(H2=6,"SEXTA-FEIRA",IF(H2=7,"SÁBADO","")))))))</f>
        <v>QUARTA-FEIRA</v>
      </c>
      <c r="G2" s="22">
        <f>DATE(Calendario!E5,Calendario!C5,E2)</f>
        <v>45210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23</v>
      </c>
      <c r="J5" s="17" t="s">
        <v>14</v>
      </c>
      <c r="K5" s="17" t="s">
        <v>24</v>
      </c>
      <c r="L5" s="17" t="s">
        <v>25</v>
      </c>
      <c r="M5" s="17" t="s">
        <v>26</v>
      </c>
      <c r="N5" s="17" t="s">
        <v>27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6" s="12"/>
      <c r="J6" t="str">
        <f>IF(Tabela8J567[[#This Row],[EXAME]]&lt;&gt;"","Dra. Joizeanne","")</f>
        <v/>
      </c>
      <c r="K6" s="33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7" s="12"/>
      <c r="J7" t="str">
        <f>IF(Tabela8J567[[#This Row],[EXAME]]&lt;&gt;"","Dra. Joizeanne","")</f>
        <v/>
      </c>
      <c r="K7" s="33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8" s="12"/>
      <c r="J8" t="str">
        <f>IF(Tabela8J567[[#This Row],[EXAME]]&lt;&gt;"","Dra. Joizeanne","")</f>
        <v/>
      </c>
      <c r="K8" s="33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9" s="12"/>
      <c r="J9" t="str">
        <f>IF(Tabela8J567[[#This Row],[EXAME]]&lt;&gt;"","Dra. Joizeanne","")</f>
        <v/>
      </c>
      <c r="K9" s="33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0" s="12"/>
      <c r="J10" t="str">
        <f>IF(Tabela8J567[[#This Row],[EXAME]]&lt;&gt;"","Dra. Joizeanne","")</f>
        <v/>
      </c>
      <c r="K10" s="33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1" s="12"/>
      <c r="J11" t="str">
        <f>IF(Tabela8J567[[#This Row],[EXAME]]&lt;&gt;"","Dra. Joizeanne","")</f>
        <v/>
      </c>
      <c r="K11" s="33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2" s="12"/>
      <c r="J12" t="str">
        <f>IF(Tabela8J567[[#This Row],[EXAME]]&lt;&gt;"","Dra. Joizeanne","")</f>
        <v/>
      </c>
      <c r="K12" s="33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3" s="12"/>
      <c r="J13" t="str">
        <f>IF(Tabela8J567[[#This Row],[EXAME]]&lt;&gt;"","Dra. Joizeanne","")</f>
        <v/>
      </c>
      <c r="K13" s="33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4" s="12"/>
      <c r="J14" t="str">
        <f>IF(Tabela8J567[[#This Row],[EXAME]]&lt;&gt;"","Dra. Joizeanne","")</f>
        <v/>
      </c>
      <c r="K14" s="33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5" s="12"/>
      <c r="J15" t="str">
        <f>IF(Tabela8J567[[#This Row],[EXAME]]&lt;&gt;"","Dra. Joizeanne","")</f>
        <v/>
      </c>
      <c r="K15" s="33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6" s="12"/>
      <c r="J16" t="str">
        <f>IF(Tabela8J567[[#This Row],[EXAME]]&lt;&gt;"","Dra. Joizeanne","")</f>
        <v/>
      </c>
      <c r="K16" s="33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7" s="12"/>
      <c r="J17" t="str">
        <f>IF(Tabela8J567[[#This Row],[EXAME]]&lt;&gt;"","Dra. Joizeanne","")</f>
        <v/>
      </c>
      <c r="K17" s="33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8" s="12"/>
      <c r="J18" t="str">
        <f>IF(Tabela8J567[[#This Row],[EXAME]]&lt;&gt;"","Dra. Joizeanne","")</f>
        <v/>
      </c>
      <c r="K18" s="33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19" s="12"/>
      <c r="J19" t="str">
        <f>IF(Tabela8J567[[#This Row],[EXAME]]&lt;&gt;"","Dra. Joizeanne","")</f>
        <v/>
      </c>
      <c r="K19" s="33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0" s="12"/>
      <c r="J20" t="str">
        <f>IF(Tabela8J567[[#This Row],[EXAME]]&lt;&gt;"","Dra. Joizeanne","")</f>
        <v/>
      </c>
      <c r="K20" s="33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1" s="12"/>
      <c r="J21" t="str">
        <f>IF(Tabela8J567[[#This Row],[EXAME]]&lt;&gt;"","Dra. Joizeanne","")</f>
        <v/>
      </c>
      <c r="K21" s="33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2" s="12"/>
      <c r="J22" t="str">
        <f>IF(Tabela8J567[[#This Row],[EXAME]]&lt;&gt;"","Dra. Joizeanne","")</f>
        <v/>
      </c>
      <c r="K22" s="33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3" s="12"/>
      <c r="J23" t="str">
        <f>IF(Tabela8J567[[#This Row],[EXAME]]&lt;&gt;"","Dra. Joizeanne","")</f>
        <v/>
      </c>
      <c r="K23" s="33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4" s="12"/>
      <c r="J24" t="str">
        <f>IF(Tabela8J567[[#This Row],[EXAME]]&lt;&gt;"","Dra. Joizeanne","")</f>
        <v/>
      </c>
      <c r="K24" s="33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5" s="12"/>
      <c r="J25" t="str">
        <f>IF(Tabela8J567[[#This Row],[EXAME]]&lt;&gt;"","Dra. Joizeanne","")</f>
        <v/>
      </c>
      <c r="K25" s="33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6" s="12"/>
      <c r="J26" t="str">
        <f>IF(Tabela8J567[[#This Row],[EXAME]]&lt;&gt;"","Dra. Joizeanne","")</f>
        <v/>
      </c>
      <c r="K26" s="33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7" s="12"/>
      <c r="J27" t="str">
        <f>IF(Tabela8J567[[#This Row],[EXAME]]&lt;&gt;"","Dra. Joizeanne","")</f>
        <v/>
      </c>
      <c r="K27" s="33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8" s="12"/>
      <c r="J28" t="str">
        <f>IF(Tabela8J567[[#This Row],[EXAME]]&lt;&gt;"","Dra. Joizeanne","")</f>
        <v/>
      </c>
      <c r="K28" s="33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29" s="12"/>
      <c r="J29" t="str">
        <f>IF(Tabela8J567[[#This Row],[EXAME]]&lt;&gt;"","Dra. Joizeanne","")</f>
        <v/>
      </c>
      <c r="K29" s="33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0" s="12"/>
      <c r="J30" t="str">
        <f>IF(Tabela8J567[[#This Row],[EXAME]]&lt;&gt;"","Dra. Joizeanne","")</f>
        <v/>
      </c>
      <c r="K30" s="33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1" s="12"/>
      <c r="J31" t="str">
        <f>IF(Tabela8J567[[#This Row],[EXAME]]&lt;&gt;"","Dra. Joizeanne","")</f>
        <v/>
      </c>
      <c r="K31" s="33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2" s="12"/>
      <c r="J32" t="str">
        <f>IF(Tabela8J567[[#This Row],[EXAME]]&lt;&gt;"","Dra. Joizeanne","")</f>
        <v/>
      </c>
      <c r="K32" s="33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3" s="12"/>
      <c r="J33" t="str">
        <f>IF(Tabela8J567[[#This Row],[EXAME]]&lt;&gt;"","Dra. Joizeanne","")</f>
        <v/>
      </c>
      <c r="K33" s="33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4" s="12"/>
      <c r="J34" t="str">
        <f>IF(Tabela8J567[[#This Row],[EXAME]]&lt;&gt;"","Dra. Joizeanne","")</f>
        <v/>
      </c>
      <c r="K34" s="33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5" s="12"/>
      <c r="J35" t="str">
        <f>IF(Tabela8J567[[#This Row],[EXAME]]&lt;&gt;"","Dra. Joizeanne","")</f>
        <v/>
      </c>
      <c r="K35" s="33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6" s="12"/>
      <c r="J36" t="str">
        <f>IF(Tabela8J567[[#This Row],[EXAME]]&lt;&gt;"","Dra. Joizeanne","")</f>
        <v/>
      </c>
      <c r="K36" s="33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7" s="12"/>
      <c r="J37" t="str">
        <f>IF(Tabela8J567[[#This Row],[EXAME]]&lt;&gt;"","Dra. Joizeanne","")</f>
        <v/>
      </c>
      <c r="K37" s="33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8" s="12"/>
      <c r="J38" t="str">
        <f>IF(Tabela8J567[[#This Row],[EXAME]]&lt;&gt;"","Dra. Joizeanne","")</f>
        <v/>
      </c>
      <c r="K38" s="33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39" s="12"/>
      <c r="J39" t="str">
        <f>IF(Tabela8J567[[#This Row],[EXAME]]&lt;&gt;"","Dra. Joizeanne","")</f>
        <v/>
      </c>
      <c r="K39" s="33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0" s="12"/>
      <c r="J40" t="str">
        <f>IF(Tabela8J567[[#This Row],[EXAME]]&lt;&gt;"","Dra. Joizeanne","")</f>
        <v/>
      </c>
      <c r="K40" s="33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1" s="12"/>
      <c r="J41" t="str">
        <f>IF(Tabela8J567[[#This Row],[EXAME]]&lt;&gt;"","Dra. Joizeanne","")</f>
        <v/>
      </c>
      <c r="K41" s="33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2" s="12"/>
      <c r="J42" t="str">
        <f>IF(Tabela8J567[[#This Row],[EXAME]]&lt;&gt;"","Dra. Joizeanne","")</f>
        <v/>
      </c>
      <c r="K42" s="33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3" s="12"/>
      <c r="J43" t="str">
        <f>IF(Tabela8J567[[#This Row],[EXAME]]&lt;&gt;"","Dra. Joizeanne","")</f>
        <v/>
      </c>
      <c r="K43" s="33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4" s="12"/>
      <c r="J44" t="str">
        <f>IF(Tabela8J567[[#This Row],[EXAME]]&lt;&gt;"","Dra. Joizeanne","")</f>
        <v/>
      </c>
      <c r="K44" s="33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5" s="12"/>
      <c r="J45" t="str">
        <f>IF(Tabela8J567[[#This Row],[EXAME]]&lt;&gt;"","Dra. Joizeanne","")</f>
        <v/>
      </c>
      <c r="K45" s="33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Preços'!$E$26,IF(AND(Tabela8J567[[#This Row],[EXAME]]="US DE MAMAS E AXILAS",Tabela8J567[[#This Row],[CONVÊNIO]]="UNIMED"),'Tabela de Preços'!$E$27,""))))))))))</f>
        <v/>
      </c>
      <c r="I46" s="12"/>
      <c r="J46" t="str">
        <f>IF(Tabela8J567[[#This Row],[EXAME]]&lt;&gt;"","Dra. Joizeanne","")</f>
        <v/>
      </c>
      <c r="K46" s="33"/>
      <c r="L46" s="12"/>
      <c r="M46" s="12"/>
      <c r="N46" s="12"/>
    </row>
    <row r="47" spans="2:14" x14ac:dyDescent="0.25">
      <c r="C47">
        <f>SUBTOTAL(103,Tabela8J567[NOME])</f>
        <v>0</v>
      </c>
      <c r="H47" s="31"/>
    </row>
  </sheetData>
  <sheetProtection sheet="1" sort="0" autoFilter="0"/>
  <conditionalFormatting sqref="L6:M46">
    <cfRule type="containsText" dxfId="137" priority="1" operator="containsText" text="Não confirmado">
      <formula>NOT(ISERROR(SEARCH("Não confirmado",L6)))</formula>
    </cfRule>
    <cfRule type="containsText" dxfId="13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46</vt:i4>
      </vt:variant>
      <vt:variant>
        <vt:lpstr>Intervalos Nomeados</vt:lpstr>
      </vt:variant>
      <vt:variant>
        <vt:i4>1</vt:i4>
      </vt:variant>
    </vt:vector>
  </HeadingPairs>
  <TitlesOfParts>
    <vt:vector size="47" baseType="lpstr">
      <vt:lpstr>Calendario</vt:lpstr>
      <vt:lpstr>2J</vt:lpstr>
      <vt:lpstr>3J</vt:lpstr>
      <vt:lpstr>4J</vt:lpstr>
      <vt:lpstr>5J</vt:lpstr>
      <vt:lpstr>6J</vt:lpstr>
      <vt:lpstr>9J</vt:lpstr>
      <vt:lpstr>10J</vt:lpstr>
      <vt:lpstr>11J</vt:lpstr>
      <vt:lpstr>12J</vt:lpstr>
      <vt:lpstr>13J</vt:lpstr>
      <vt:lpstr>16J</vt:lpstr>
      <vt:lpstr>17J</vt:lpstr>
      <vt:lpstr>18J</vt:lpstr>
      <vt:lpstr>19J</vt:lpstr>
      <vt:lpstr>20J</vt:lpstr>
      <vt:lpstr>23J</vt:lpstr>
      <vt:lpstr>24J</vt:lpstr>
      <vt:lpstr>25J</vt:lpstr>
      <vt:lpstr>26J</vt:lpstr>
      <vt:lpstr>27J</vt:lpstr>
      <vt:lpstr>30J</vt:lpstr>
      <vt:lpstr>31J</vt:lpstr>
      <vt:lpstr>2I</vt:lpstr>
      <vt:lpstr>3I</vt:lpstr>
      <vt:lpstr>4I</vt:lpstr>
      <vt:lpstr>5I</vt:lpstr>
      <vt:lpstr>6I</vt:lpstr>
      <vt:lpstr>9I</vt:lpstr>
      <vt:lpstr>10I</vt:lpstr>
      <vt:lpstr>11I</vt:lpstr>
      <vt:lpstr>12I</vt:lpstr>
      <vt:lpstr>13I</vt:lpstr>
      <vt:lpstr>16I</vt:lpstr>
      <vt:lpstr>17I</vt:lpstr>
      <vt:lpstr>18I</vt:lpstr>
      <vt:lpstr>19I</vt:lpstr>
      <vt:lpstr>20I</vt:lpstr>
      <vt:lpstr>23I</vt:lpstr>
      <vt:lpstr>24I</vt:lpstr>
      <vt:lpstr>25I</vt:lpstr>
      <vt:lpstr>26I</vt:lpstr>
      <vt:lpstr>27I</vt:lpstr>
      <vt:lpstr>30I</vt:lpstr>
      <vt:lpstr>31I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MAC Patologia</cp:lastModifiedBy>
  <cp:revision/>
  <cp:lastPrinted>2023-09-15T21:33:05Z</cp:lastPrinted>
  <dcterms:created xsi:type="dcterms:W3CDTF">2015-06-05T18:19:34Z</dcterms:created>
  <dcterms:modified xsi:type="dcterms:W3CDTF">2023-09-18T19:14:13Z</dcterms:modified>
  <cp:category/>
  <cp:contentStatus/>
</cp:coreProperties>
</file>