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55a76103bfc07e/Documents/"/>
    </mc:Choice>
  </mc:AlternateContent>
  <xr:revisionPtr revIDLastSave="235" documentId="8_{54474678-ECBA-47C9-8925-AD3783FF70FB}" xr6:coauthVersionLast="47" xr6:coauthVersionMax="47" xr10:uidLastSave="{F50EEBB2-709A-435F-B5A5-CE600D3B7B34}"/>
  <bookViews>
    <workbookView xWindow="-28920" yWindow="-120" windowWidth="29040" windowHeight="16440" xr2:uid="{AC0BFE0F-8A9C-4133-BAB8-9E8118ABA631}"/>
  </bookViews>
  <sheets>
    <sheet name="Alimentos" sheetId="1" r:id="rId1"/>
    <sheet name="Cálculo Refei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G2" i="2" s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G5" i="2"/>
  <c r="B19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F2" i="2"/>
  <c r="E2" i="2"/>
  <c r="D2" i="2"/>
  <c r="C2" i="2"/>
  <c r="G4" i="2"/>
  <c r="G7" i="2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G17" i="2"/>
  <c r="G16" i="2" l="1"/>
  <c r="G15" i="2"/>
  <c r="G14" i="2"/>
  <c r="G13" i="2"/>
  <c r="G12" i="2"/>
  <c r="G11" i="2"/>
  <c r="G10" i="2"/>
  <c r="G9" i="2"/>
  <c r="G8" i="2"/>
  <c r="G6" i="2"/>
  <c r="G18" i="2"/>
  <c r="C19" i="2"/>
  <c r="E19" i="2"/>
  <c r="D19" i="2"/>
  <c r="F19" i="2"/>
  <c r="G19" i="2" l="1"/>
</calcChain>
</file>

<file path=xl/sharedStrings.xml><?xml version="1.0" encoding="utf-8"?>
<sst xmlns="http://schemas.openxmlformats.org/spreadsheetml/2006/main" count="785" uniqueCount="368">
  <si>
    <t>Carboidratos (g)</t>
  </si>
  <si>
    <t>Proteínas (g)</t>
  </si>
  <si>
    <t>Gorduras (g)</t>
  </si>
  <si>
    <t>Índice Glicêmico</t>
  </si>
  <si>
    <t>Calorias (kcal)</t>
  </si>
  <si>
    <t>Banana-maçã</t>
  </si>
  <si>
    <t>Banana-prata</t>
  </si>
  <si>
    <t>Banana-nanica</t>
  </si>
  <si>
    <t>Maçã (vermelha)</t>
  </si>
  <si>
    <t>Maçã (verde)</t>
  </si>
  <si>
    <t>Laranja</t>
  </si>
  <si>
    <t>Manga (Tommy)</t>
  </si>
  <si>
    <t>Manga (Palmer)</t>
  </si>
  <si>
    <t>Abacaxi</t>
  </si>
  <si>
    <t>Morango</t>
  </si>
  <si>
    <t>Melancia</t>
  </si>
  <si>
    <t>Uva (verde)</t>
  </si>
  <si>
    <t>Uva (roxa)</t>
  </si>
  <si>
    <t>Pera</t>
  </si>
  <si>
    <t>Goiaba (branca)</t>
  </si>
  <si>
    <t>Goiaba (vermelha)</t>
  </si>
  <si>
    <t>Kiwi (verde)</t>
  </si>
  <si>
    <t>Kiwi (dourado)</t>
  </si>
  <si>
    <t>Mamão (formosa)</t>
  </si>
  <si>
    <t>Mamão (papaya)</t>
  </si>
  <si>
    <t>Acerola</t>
  </si>
  <si>
    <t>Amora</t>
  </si>
  <si>
    <t>Caju</t>
  </si>
  <si>
    <t>Pêssego</t>
  </si>
  <si>
    <t>Maracujá</t>
  </si>
  <si>
    <t>Pitanga</t>
  </si>
  <si>
    <t>Romã</t>
  </si>
  <si>
    <t>Jabuticaba</t>
  </si>
  <si>
    <t>Abacate</t>
  </si>
  <si>
    <t>Caqui</t>
  </si>
  <si>
    <t>Figo</t>
  </si>
  <si>
    <t>Carambola</t>
  </si>
  <si>
    <t>Lichia</t>
  </si>
  <si>
    <t>Tangerina</t>
  </si>
  <si>
    <t>Açaí</t>
  </si>
  <si>
    <t>Melão</t>
  </si>
  <si>
    <t>Nectarina</t>
  </si>
  <si>
    <t>Marolo</t>
  </si>
  <si>
    <t>Siriguela</t>
  </si>
  <si>
    <t>Mangaba</t>
  </si>
  <si>
    <t>Cambuci</t>
  </si>
  <si>
    <t>Fruta-pão</t>
  </si>
  <si>
    <t>Tamarindo</t>
  </si>
  <si>
    <t>Nêspera</t>
  </si>
  <si>
    <t>Cupuaçu</t>
  </si>
  <si>
    <t>Bacuri</t>
  </si>
  <si>
    <t>Pitaia</t>
  </si>
  <si>
    <t>Rambutan</t>
  </si>
  <si>
    <t>Pinha</t>
  </si>
  <si>
    <t>Damasco</t>
  </si>
  <si>
    <t>Damascos secos</t>
  </si>
  <si>
    <t>Ameixa</t>
  </si>
  <si>
    <t>Ameixa seca</t>
  </si>
  <si>
    <t>Framboesa</t>
  </si>
  <si>
    <t>Groselha</t>
  </si>
  <si>
    <t>Mirtilo</t>
  </si>
  <si>
    <t>Uva passa</t>
  </si>
  <si>
    <t>Toranja</t>
  </si>
  <si>
    <t>Abiu</t>
  </si>
  <si>
    <t>Araçá</t>
  </si>
  <si>
    <t>Bilimbi</t>
  </si>
  <si>
    <t>Jenipapo</t>
  </si>
  <si>
    <t>Limão (Tahiti)</t>
  </si>
  <si>
    <t>Limão (Siciliano)</t>
  </si>
  <si>
    <t>Categoria</t>
  </si>
  <si>
    <t>Frutas</t>
  </si>
  <si>
    <t>Alimento (100 g)</t>
  </si>
  <si>
    <t>Alface</t>
  </si>
  <si>
    <t>Cenoura</t>
  </si>
  <si>
    <t>Brócolis</t>
  </si>
  <si>
    <t>Tomate</t>
  </si>
  <si>
    <t>Espinafre</t>
  </si>
  <si>
    <t>Pepino</t>
  </si>
  <si>
    <t>Beterraba</t>
  </si>
  <si>
    <t>Couve</t>
  </si>
  <si>
    <t>Abobrinha</t>
  </si>
  <si>
    <t>Pimentão (verde)</t>
  </si>
  <si>
    <t>Pimentão (vermelho)</t>
  </si>
  <si>
    <t>Pimentão (amarelo)</t>
  </si>
  <si>
    <t>Berinjela</t>
  </si>
  <si>
    <t>Abóbora</t>
  </si>
  <si>
    <t>Quiabo</t>
  </si>
  <si>
    <t>Acelga</t>
  </si>
  <si>
    <t>Chuchu</t>
  </si>
  <si>
    <t>Rúcula</t>
  </si>
  <si>
    <t>Repolho (verde)</t>
  </si>
  <si>
    <t>Repolho (roxo)</t>
  </si>
  <si>
    <t>Alho</t>
  </si>
  <si>
    <t>Cebola</t>
  </si>
  <si>
    <t>Couve-flor</t>
  </si>
  <si>
    <t>Rabanete</t>
  </si>
  <si>
    <t>Salsão</t>
  </si>
  <si>
    <t>Alcachofra</t>
  </si>
  <si>
    <t>Endívia</t>
  </si>
  <si>
    <t>Nabo</t>
  </si>
  <si>
    <t>Palmito</t>
  </si>
  <si>
    <t>Broto de bambu</t>
  </si>
  <si>
    <t>Jiló</t>
  </si>
  <si>
    <t>Broto de feijão</t>
  </si>
  <si>
    <t>Funcho (erva-doce)</t>
  </si>
  <si>
    <t>Almeirão</t>
  </si>
  <si>
    <t>Aipo</t>
  </si>
  <si>
    <t>Aspargo</t>
  </si>
  <si>
    <t>Agrião</t>
  </si>
  <si>
    <t>Chicória</t>
  </si>
  <si>
    <t>Escarola</t>
  </si>
  <si>
    <t>Mostarda</t>
  </si>
  <si>
    <t>Couve-chinesa</t>
  </si>
  <si>
    <t>Couve-manteiga</t>
  </si>
  <si>
    <t>Alho-poró</t>
  </si>
  <si>
    <t>Ervilha (fresca)</t>
  </si>
  <si>
    <t>Abóbora japonesa</t>
  </si>
  <si>
    <t>Ervilha-torta</t>
  </si>
  <si>
    <t>Vagem</t>
  </si>
  <si>
    <t>Verduras</t>
  </si>
  <si>
    <t>Batata inglesa</t>
  </si>
  <si>
    <t>Batata-doce</t>
  </si>
  <si>
    <t>Mandioca</t>
  </si>
  <si>
    <t>Inhame</t>
  </si>
  <si>
    <t>Cará</t>
  </si>
  <si>
    <t>Aipim</t>
  </si>
  <si>
    <t>Jicama</t>
  </si>
  <si>
    <t>Batata-doce roxa</t>
  </si>
  <si>
    <t>Batata baroa</t>
  </si>
  <si>
    <t>Tupinambo</t>
  </si>
  <si>
    <t>Batata yacon</t>
  </si>
  <si>
    <t>Raiz de taro</t>
  </si>
  <si>
    <t>Tubérculos</t>
  </si>
  <si>
    <t>Arroz branco cozido</t>
  </si>
  <si>
    <t>Arroz integral</t>
  </si>
  <si>
    <t>Arroz selvagem</t>
  </si>
  <si>
    <t>Arroz parboilizado</t>
  </si>
  <si>
    <t>Aveia</t>
  </si>
  <si>
    <t>Centeio</t>
  </si>
  <si>
    <t>Cevada</t>
  </si>
  <si>
    <t>Trigo</t>
  </si>
  <si>
    <t>Trigo sarraceno</t>
  </si>
  <si>
    <t>Quinoa</t>
  </si>
  <si>
    <t>Amaranto</t>
  </si>
  <si>
    <t>Milho</t>
  </si>
  <si>
    <t>Farinha de milho</t>
  </si>
  <si>
    <t>Sorgo</t>
  </si>
  <si>
    <t>Teff</t>
  </si>
  <si>
    <t>Espelta</t>
  </si>
  <si>
    <t>Fonio</t>
  </si>
  <si>
    <t>Farro</t>
  </si>
  <si>
    <t>Millet</t>
  </si>
  <si>
    <t>Arroz basmati</t>
  </si>
  <si>
    <t>Arroz jasmine</t>
  </si>
  <si>
    <t>Arroz vermelho</t>
  </si>
  <si>
    <t>Arroz negro</t>
  </si>
  <si>
    <t>Trigo integral</t>
  </si>
  <si>
    <t>Trigo para quibe</t>
  </si>
  <si>
    <t>Cuscuz marroquino</t>
  </si>
  <si>
    <t>Polenta</t>
  </si>
  <si>
    <t>Arroz arbório</t>
  </si>
  <si>
    <t>Granola</t>
  </si>
  <si>
    <t>Farinha de trigo</t>
  </si>
  <si>
    <t>Farinha de mandioca</t>
  </si>
  <si>
    <t>Farinha de tapioca</t>
  </si>
  <si>
    <t>Polvilho doce</t>
  </si>
  <si>
    <t>Polvilho azedo</t>
  </si>
  <si>
    <t>Farinha de arroz</t>
  </si>
  <si>
    <t>Cereal matinal (milho)</t>
  </si>
  <si>
    <t>Aveia em flocos</t>
  </si>
  <si>
    <t>Muesli</t>
  </si>
  <si>
    <t>Pão integral</t>
  </si>
  <si>
    <t>Pão de centeio</t>
  </si>
  <si>
    <t>Farinha de centeio</t>
  </si>
  <si>
    <t>Massa integral</t>
  </si>
  <si>
    <t>Biscoito de arroz</t>
  </si>
  <si>
    <t>Torrada integral</t>
  </si>
  <si>
    <t>Mingau de aveia</t>
  </si>
  <si>
    <t>Cereais</t>
  </si>
  <si>
    <t>Milharina</t>
  </si>
  <si>
    <t>Frango (peito)</t>
  </si>
  <si>
    <t>-</t>
  </si>
  <si>
    <t>Frango (coxa)</t>
  </si>
  <si>
    <t>Frango (sobrecoxa)</t>
  </si>
  <si>
    <t>Frango (asa)</t>
  </si>
  <si>
    <t>Frango (carcaça)</t>
  </si>
  <si>
    <t>Carne bovina (patinho)</t>
  </si>
  <si>
    <t>Carne bovina (alcatra)</t>
  </si>
  <si>
    <t>Carne bovina (maminha)</t>
  </si>
  <si>
    <t>Carne bovina (picanha)</t>
  </si>
  <si>
    <t>Carne bovina (filé mignon)</t>
  </si>
  <si>
    <t>Carne bovina (contrafilé)</t>
  </si>
  <si>
    <t>Carne bovina (acém)</t>
  </si>
  <si>
    <t>Carne bovina (músculo)</t>
  </si>
  <si>
    <t>Carne bovina (coxão mole)</t>
  </si>
  <si>
    <t>Carne bovina (coxão duro)</t>
  </si>
  <si>
    <t>Carne bovina (cupim)</t>
  </si>
  <si>
    <t>Carne de porco (lombo)</t>
  </si>
  <si>
    <t>Carne de porco (pernil)</t>
  </si>
  <si>
    <t>Carne de porco (costela)</t>
  </si>
  <si>
    <t>Carne de porco (bacon)</t>
  </si>
  <si>
    <t>Carne de porco (panceta)</t>
  </si>
  <si>
    <t>Carne de porco (filet mignon)</t>
  </si>
  <si>
    <t>Carne de cordeiro (pernil)</t>
  </si>
  <si>
    <t>Carne de cordeiro (costela)</t>
  </si>
  <si>
    <t>Carne de cordeiro (lombo)</t>
  </si>
  <si>
    <t>Carne de cabrito (pernil)</t>
  </si>
  <si>
    <t>Carne de javali (lombo)</t>
  </si>
  <si>
    <t>Camarão</t>
  </si>
  <si>
    <t>Siri</t>
  </si>
  <si>
    <t>Lula</t>
  </si>
  <si>
    <t>Mexilhão</t>
  </si>
  <si>
    <t>Peixe (tilápia)</t>
  </si>
  <si>
    <t>Peixe (salmão)</t>
  </si>
  <si>
    <t>Peixe (atum)</t>
  </si>
  <si>
    <t>Peixe (bacalhau)</t>
  </si>
  <si>
    <t>Peixe (cavala)</t>
  </si>
  <si>
    <t>Peixe (robalo)</t>
  </si>
  <si>
    <t>Peixe (sardinha)</t>
  </si>
  <si>
    <t>Peixe (tambaqui)</t>
  </si>
  <si>
    <t>Carnes</t>
  </si>
  <si>
    <t>Leite materno</t>
  </si>
  <si>
    <t>Leite integral</t>
  </si>
  <si>
    <t>Leite desnatado</t>
  </si>
  <si>
    <t>Leite semidesnatado</t>
  </si>
  <si>
    <t>Leite de cabra</t>
  </si>
  <si>
    <t>Leite de búfala</t>
  </si>
  <si>
    <t>Leite condensado</t>
  </si>
  <si>
    <t>Creme de leite</t>
  </si>
  <si>
    <t>Iogurte natural</t>
  </si>
  <si>
    <t>Iogurte grego</t>
  </si>
  <si>
    <t>Queijo mussarela</t>
  </si>
  <si>
    <t>Queijo parmesão</t>
  </si>
  <si>
    <t>Queijo prato</t>
  </si>
  <si>
    <t>Queijo minas frescal</t>
  </si>
  <si>
    <t>Queijo minas padrão</t>
  </si>
  <si>
    <t>Queijo cottage</t>
  </si>
  <si>
    <t>Queijo ricota</t>
  </si>
  <si>
    <t>Queijo cheddar</t>
  </si>
  <si>
    <t>Queijo brie</t>
  </si>
  <si>
    <t>Queijo camembert</t>
  </si>
  <si>
    <t>Queijo gorgonzola</t>
  </si>
  <si>
    <t>Queijo de cabra</t>
  </si>
  <si>
    <t>Requeijão</t>
  </si>
  <si>
    <t>Manteiga</t>
  </si>
  <si>
    <t>Creme de leite fresco</t>
  </si>
  <si>
    <t>Leite em pó integral</t>
  </si>
  <si>
    <t>Leite em pó desnatado</t>
  </si>
  <si>
    <t>Sorvete de creme</t>
  </si>
  <si>
    <t>Coalhada</t>
  </si>
  <si>
    <t>Lácteos</t>
  </si>
  <si>
    <t>Ovo</t>
  </si>
  <si>
    <t>Clara de ovo</t>
  </si>
  <si>
    <t>Gema de ovo</t>
  </si>
  <si>
    <t>Pão branco</t>
  </si>
  <si>
    <t>Pão francês</t>
  </si>
  <si>
    <t>Bolo simples</t>
  </si>
  <si>
    <t>Bolo de chocolate</t>
  </si>
  <si>
    <t>Bolacha de água e sal</t>
  </si>
  <si>
    <t>Bolacha recheada</t>
  </si>
  <si>
    <t>Biscoito de polvilho</t>
  </si>
  <si>
    <t>Biscoito de maisena</t>
  </si>
  <si>
    <t>Biscoito de aveia</t>
  </si>
  <si>
    <t>Açúcar cristal</t>
  </si>
  <si>
    <t>Açúcar refinado</t>
  </si>
  <si>
    <t>Açúcar mascavo</t>
  </si>
  <si>
    <t>Mel</t>
  </si>
  <si>
    <t>Melaço</t>
  </si>
  <si>
    <t>Xarope de milho</t>
  </si>
  <si>
    <t>Geléia de frutas</t>
  </si>
  <si>
    <t>Chocolate ao leite</t>
  </si>
  <si>
    <t>Chocolate amargo</t>
  </si>
  <si>
    <t>Amêndoa</t>
  </si>
  <si>
    <t>Castanha-de-caju</t>
  </si>
  <si>
    <t>Noz</t>
  </si>
  <si>
    <t>Pistache</t>
  </si>
  <si>
    <t>Avelã</t>
  </si>
  <si>
    <t>Coco seco</t>
  </si>
  <si>
    <t>Castanha-do-pará</t>
  </si>
  <si>
    <t>Amendoim</t>
  </si>
  <si>
    <t>Chia</t>
  </si>
  <si>
    <t>Linhaça</t>
  </si>
  <si>
    <t>Outros</t>
  </si>
  <si>
    <t>Suco de laranja</t>
  </si>
  <si>
    <t>Suco de maçã</t>
  </si>
  <si>
    <t>Suco de uva</t>
  </si>
  <si>
    <t>Suco de abacaxi</t>
  </si>
  <si>
    <t>Suco de manga</t>
  </si>
  <si>
    <t>Suco de melancia</t>
  </si>
  <si>
    <t>Suco de acerola</t>
  </si>
  <si>
    <t>Suco de goiaba</t>
  </si>
  <si>
    <t>Suco de caju</t>
  </si>
  <si>
    <t>Suco de morango</t>
  </si>
  <si>
    <t>Suco de pera</t>
  </si>
  <si>
    <t>Suco de tangerina</t>
  </si>
  <si>
    <t>Suco de kiwi</t>
  </si>
  <si>
    <t>Suco de melão</t>
  </si>
  <si>
    <t>Suco de pêssego</t>
  </si>
  <si>
    <t>Suco de amora</t>
  </si>
  <si>
    <t>Suco de pitanga</t>
  </si>
  <si>
    <t>Suco de romã</t>
  </si>
  <si>
    <t>Suco de jabuticaba</t>
  </si>
  <si>
    <t>Sucos</t>
  </si>
  <si>
    <t>Suco de abacate (1:2)</t>
  </si>
  <si>
    <t>Suco de limão (1:3)</t>
  </si>
  <si>
    <t>Suco de maracujá (1:3)</t>
  </si>
  <si>
    <t>Cerveja (Pilsen)</t>
  </si>
  <si>
    <t>Cerveja (Lager)</t>
  </si>
  <si>
    <t>Cerveja (IPA)</t>
  </si>
  <si>
    <t>Cerveja (Stout)</t>
  </si>
  <si>
    <t>Cerveja (Trigo)</t>
  </si>
  <si>
    <t>Vinho tinto seco</t>
  </si>
  <si>
    <t>Vinho tinto meio seco</t>
  </si>
  <si>
    <t>Vinho tinto doce</t>
  </si>
  <si>
    <t>Vinho branco seco</t>
  </si>
  <si>
    <t>Vinho branco meio seco</t>
  </si>
  <si>
    <t>Vinho branco doce</t>
  </si>
  <si>
    <t>Vinho de sobremesa</t>
  </si>
  <si>
    <t>Vinho rosé</t>
  </si>
  <si>
    <t>Cachaça</t>
  </si>
  <si>
    <t>Vodca</t>
  </si>
  <si>
    <t>Uísque</t>
  </si>
  <si>
    <t>Tequila</t>
  </si>
  <si>
    <t>Vinho espumante seco</t>
  </si>
  <si>
    <t>Vinho espumante doce</t>
  </si>
  <si>
    <t>Champanhe</t>
  </si>
  <si>
    <t>Saquê</t>
  </si>
  <si>
    <t>Rum</t>
  </si>
  <si>
    <t>Gin</t>
  </si>
  <si>
    <t>Cidra</t>
  </si>
  <si>
    <t>Vinho do Porto</t>
  </si>
  <si>
    <t>Vinho Moscatel</t>
  </si>
  <si>
    <t>Licor</t>
  </si>
  <si>
    <t>Bebidas</t>
  </si>
  <si>
    <t>Insulina UI</t>
  </si>
  <si>
    <t>Peso (kg)</t>
  </si>
  <si>
    <t>ULTIMATE NUTRITION TABLE FOR INSULIN-DEPENDENT INDIVIDUALS</t>
  </si>
  <si>
    <t>Alimento</t>
  </si>
  <si>
    <t>Quantidade (g)</t>
  </si>
  <si>
    <t>SOMA</t>
  </si>
  <si>
    <t>Feijão carioca</t>
  </si>
  <si>
    <t>Feijão preto</t>
  </si>
  <si>
    <t>Feijão branco</t>
  </si>
  <si>
    <t>Feijão vermelho</t>
  </si>
  <si>
    <t>Feijão azuki</t>
  </si>
  <si>
    <t>Feijão-de-corda</t>
  </si>
  <si>
    <t>Feijão-fradinho</t>
  </si>
  <si>
    <t>Feijão-mungo</t>
  </si>
  <si>
    <t>Feijão-rajado</t>
  </si>
  <si>
    <t>Feijão-roxinho</t>
  </si>
  <si>
    <t>Lentilha</t>
  </si>
  <si>
    <t>Grão-de-bico</t>
  </si>
  <si>
    <t>Ervilha</t>
  </si>
  <si>
    <t>Ervilha seca</t>
  </si>
  <si>
    <t>Soja</t>
  </si>
  <si>
    <t>Fava</t>
  </si>
  <si>
    <t>Tremoço</t>
  </si>
  <si>
    <t>Edamame</t>
  </si>
  <si>
    <t>Lentilha vermelha</t>
  </si>
  <si>
    <t>Feijão rosinha</t>
  </si>
  <si>
    <t>Feijão jalo</t>
  </si>
  <si>
    <t>Grão-de-bico torrado</t>
  </si>
  <si>
    <t>Soja preta</t>
  </si>
  <si>
    <t>Leguminosas</t>
  </si>
  <si>
    <t>Fator de Correção*</t>
  </si>
  <si>
    <t>Indique o peso do paciente na célula correspondente (N1).</t>
  </si>
  <si>
    <t>*O fator de correção deve ser indicado (N3) para corrigir eventual resistência à insulina. Caso não haja resistência, o valor será 1 (sem correção). Um bom ponto de partida para corrigir pela resistência é o fator 2, ajustando-o para cima ou para baixo, conforme a necessidade específica.</t>
  </si>
  <si>
    <t>Indicar cada alimento (coluna A) e a respectiva quantidade em gramas (coluna B) de uma refeição. Os demais valores serão calculados automaticamente.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</si>
</sst>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8"/>
      <color rgb="FFFFFF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6" borderId="0" xfId="0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5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/>
    <xf numFmtId="164" fontId="1" fillId="4" borderId="9" xfId="0" applyNumberFormat="1" applyFont="1" applyFill="1" applyBorder="1"/>
    <xf numFmtId="1" fontId="1" fillId="4" borderId="9" xfId="0" applyNumberFormat="1" applyFont="1" applyFill="1" applyBorder="1"/>
    <xf numFmtId="164" fontId="0" fillId="0" borderId="10" xfId="0" applyNumberFormat="1" applyBorder="1"/>
    <xf numFmtId="0" fontId="5" fillId="5" borderId="11" xfId="0" applyFont="1" applyFill="1" applyBorder="1" applyAlignment="1">
      <alignment horizontal="center" vertical="center"/>
    </xf>
    <xf numFmtId="0" fontId="0" fillId="0" borderId="12" xfId="0" quotePrefix="1" applyBorder="1"/>
    <xf numFmtId="164" fontId="1" fillId="4" borderId="11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1" fontId="0" fillId="0" borderId="12" xfId="0" applyNumberFormat="1" applyBorder="1"/>
    <xf numFmtId="0" fontId="1" fillId="7" borderId="3" xfId="0" applyFont="1" applyFill="1" applyBorder="1" applyAlignment="1">
      <alignment horizontal="left" vertical="top" wrapText="1"/>
    </xf>
    <xf numFmtId="0" fontId="1" fillId="7" borderId="13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7" borderId="14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numFmt numFmtId="2" formatCode="0.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2E23E-D09A-4B11-BBC5-F35FBED20074}" name="Table1" displayName="Table1" ref="A2:H349" totalsRowShown="0" headerRowDxfId="9" dataDxfId="8">
  <autoFilter ref="A2:H349" xr:uid="{1BF2E23E-D09A-4B11-BBC5-F35FBED20074}"/>
  <tableColumns count="8">
    <tableColumn id="1" xr3:uid="{72DB6583-91B1-4C81-9866-F18572912373}" name="Categoria" dataDxfId="7"/>
    <tableColumn id="2" xr3:uid="{EE6249B6-D623-4857-AA2E-5CCADC482A71}" name="Alimento (100 g)" dataDxfId="6"/>
    <tableColumn id="3" xr3:uid="{6F9986DB-6CF6-4EB0-9F7F-C14311049936}" name="Carboidratos (g)" dataDxfId="5"/>
    <tableColumn id="4" xr3:uid="{C0B98DDF-021D-4912-B397-E344E576249E}" name="Proteínas (g)" dataDxfId="4"/>
    <tableColumn id="5" xr3:uid="{E8D1BA80-C3AD-4497-9CEA-D1022E586D77}" name="Gorduras (g)" dataDxfId="3"/>
    <tableColumn id="6" xr3:uid="{3E5C2B6C-0D49-4EC9-8BFC-1453D47CC45F}" name="Índice Glicêmico" dataDxfId="2"/>
    <tableColumn id="7" xr3:uid="{9CED81C2-2B97-4BF8-8AAB-4204BE8AC0DE}" name="Calorias (kcal)" dataDxfId="1"/>
    <tableColumn id="8" xr3:uid="{E1483C80-37E0-4318-A4EB-4547E1C5CEAE}" name="Insulina UI" dataDxfId="0">
      <calculatedColumnFormula>$N$1*((C3/10)+(D3/50)+(E3/100))*$N$3/70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03D2-1368-447E-BDD6-F4E70B7E9EE0}">
  <dimension ref="A1:O368"/>
  <sheetViews>
    <sheetView tabSelected="1" workbookViewId="0">
      <selection activeCell="N4" sqref="N4"/>
    </sheetView>
  </sheetViews>
  <sheetFormatPr defaultRowHeight="15" x14ac:dyDescent="0.25"/>
  <cols>
    <col min="1" max="1" width="14.28515625" bestFit="1" customWidth="1"/>
    <col min="2" max="2" width="27.140625" customWidth="1"/>
    <col min="3" max="3" width="20.28515625" bestFit="1" customWidth="1"/>
    <col min="4" max="4" width="17" bestFit="1" customWidth="1"/>
    <col min="5" max="5" width="16.7109375" bestFit="1" customWidth="1"/>
    <col min="6" max="6" width="20.85546875" bestFit="1" customWidth="1"/>
    <col min="7" max="7" width="18.5703125" bestFit="1" customWidth="1"/>
    <col min="8" max="8" width="15" bestFit="1" customWidth="1"/>
    <col min="9" max="9" width="9.140625" customWidth="1"/>
    <col min="13" max="13" width="25.28515625" bestFit="1" customWidth="1"/>
  </cols>
  <sheetData>
    <row r="1" spans="1:15" ht="24.75" thickBot="1" x14ac:dyDescent="0.3">
      <c r="A1" s="6" t="s">
        <v>336</v>
      </c>
      <c r="B1" s="7"/>
      <c r="C1" s="7"/>
      <c r="D1" s="7"/>
      <c r="E1" s="7"/>
      <c r="F1" s="7"/>
      <c r="G1" s="7"/>
      <c r="H1" s="7"/>
      <c r="L1" s="8"/>
      <c r="M1" s="11" t="s">
        <v>335</v>
      </c>
      <c r="N1" s="12">
        <v>10.3</v>
      </c>
      <c r="O1" s="8"/>
    </row>
    <row r="2" spans="1:15" ht="15.75" thickBot="1" x14ac:dyDescent="0.3">
      <c r="A2" s="4" t="s">
        <v>69</v>
      </c>
      <c r="B2" s="1" t="s">
        <v>71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334</v>
      </c>
      <c r="L2" s="8"/>
      <c r="M2" s="8"/>
      <c r="N2" s="8"/>
      <c r="O2" s="8"/>
    </row>
    <row r="3" spans="1:15" ht="21.75" thickBot="1" x14ac:dyDescent="0.3">
      <c r="A3" t="s">
        <v>70</v>
      </c>
      <c r="B3" s="2" t="s">
        <v>5</v>
      </c>
      <c r="C3" s="2">
        <v>23</v>
      </c>
      <c r="D3" s="2">
        <v>1.2</v>
      </c>
      <c r="E3" s="2">
        <v>0.3</v>
      </c>
      <c r="F3" s="2">
        <v>54</v>
      </c>
      <c r="G3" s="2">
        <v>96</v>
      </c>
      <c r="H3" s="5">
        <f t="shared" ref="H3:H66" si="0">$N$1*((C3/10)+(D3/50)+(E3/100))*$N$3/70</f>
        <v>0.68480285714285716</v>
      </c>
      <c r="L3" s="8"/>
      <c r="M3" s="9" t="s">
        <v>364</v>
      </c>
      <c r="N3" s="10">
        <v>2</v>
      </c>
      <c r="O3" s="8"/>
    </row>
    <row r="4" spans="1:15" ht="15.75" thickBot="1" x14ac:dyDescent="0.3">
      <c r="A4" t="s">
        <v>70</v>
      </c>
      <c r="B4" s="2" t="s">
        <v>6</v>
      </c>
      <c r="C4" s="2">
        <v>22</v>
      </c>
      <c r="D4" s="2">
        <v>1.1000000000000001</v>
      </c>
      <c r="E4" s="2">
        <v>0.2</v>
      </c>
      <c r="F4" s="2">
        <v>50</v>
      </c>
      <c r="G4" s="2">
        <v>89</v>
      </c>
      <c r="H4" s="5">
        <f t="shared" si="0"/>
        <v>0.65449142857142861</v>
      </c>
      <c r="L4" s="8"/>
      <c r="M4" s="8"/>
      <c r="N4" s="8"/>
      <c r="O4" s="8"/>
    </row>
    <row r="5" spans="1:15" x14ac:dyDescent="0.25">
      <c r="A5" t="s">
        <v>70</v>
      </c>
      <c r="B5" s="2" t="s">
        <v>7</v>
      </c>
      <c r="C5" s="2">
        <v>23.5</v>
      </c>
      <c r="D5" s="2">
        <v>1.3</v>
      </c>
      <c r="E5" s="2">
        <v>0.4</v>
      </c>
      <c r="F5" s="2">
        <v>58</v>
      </c>
      <c r="G5" s="2">
        <v>92</v>
      </c>
      <c r="H5" s="5">
        <f t="shared" si="0"/>
        <v>0.70040000000000002</v>
      </c>
      <c r="M5" s="13" t="s">
        <v>366</v>
      </c>
      <c r="N5" s="14"/>
    </row>
    <row r="6" spans="1:15" x14ac:dyDescent="0.25">
      <c r="A6" t="s">
        <v>70</v>
      </c>
      <c r="B6" s="2" t="s">
        <v>8</v>
      </c>
      <c r="C6" s="2">
        <v>13.8</v>
      </c>
      <c r="D6" s="2">
        <v>0.3</v>
      </c>
      <c r="E6" s="2">
        <v>0.2</v>
      </c>
      <c r="F6" s="2">
        <v>36</v>
      </c>
      <c r="G6" s="2">
        <v>52</v>
      </c>
      <c r="H6" s="5">
        <f t="shared" si="0"/>
        <v>0.40846857142857146</v>
      </c>
      <c r="M6" s="15"/>
      <c r="N6" s="16"/>
    </row>
    <row r="7" spans="1:15" x14ac:dyDescent="0.25">
      <c r="A7" t="s">
        <v>70</v>
      </c>
      <c r="B7" s="2" t="s">
        <v>9</v>
      </c>
      <c r="C7" s="2">
        <v>13.6</v>
      </c>
      <c r="D7" s="2">
        <v>0.3</v>
      </c>
      <c r="E7" s="2">
        <v>0.2</v>
      </c>
      <c r="F7" s="2">
        <v>39</v>
      </c>
      <c r="G7" s="2">
        <v>52</v>
      </c>
      <c r="H7" s="5">
        <f t="shared" si="0"/>
        <v>0.40258285714285713</v>
      </c>
      <c r="M7" s="15"/>
      <c r="N7" s="16"/>
    </row>
    <row r="8" spans="1:15" x14ac:dyDescent="0.25">
      <c r="A8" t="s">
        <v>70</v>
      </c>
      <c r="B8" s="2" t="s">
        <v>10</v>
      </c>
      <c r="C8" s="2">
        <v>11.8</v>
      </c>
      <c r="D8" s="2">
        <v>0.9</v>
      </c>
      <c r="E8" s="2">
        <v>0.1</v>
      </c>
      <c r="F8" s="2">
        <v>43</v>
      </c>
      <c r="G8" s="2">
        <v>47</v>
      </c>
      <c r="H8" s="5">
        <f t="shared" si="0"/>
        <v>0.35284857142857151</v>
      </c>
      <c r="M8" s="15"/>
      <c r="N8" s="16"/>
    </row>
    <row r="9" spans="1:15" x14ac:dyDescent="0.25">
      <c r="A9" t="s">
        <v>70</v>
      </c>
      <c r="B9" s="2" t="s">
        <v>11</v>
      </c>
      <c r="C9" s="2">
        <v>15</v>
      </c>
      <c r="D9" s="2">
        <v>0.8</v>
      </c>
      <c r="E9" s="2">
        <v>0.4</v>
      </c>
      <c r="F9" s="2">
        <v>51</v>
      </c>
      <c r="G9" s="2">
        <v>60</v>
      </c>
      <c r="H9" s="5">
        <f t="shared" si="0"/>
        <v>0.44731428571428572</v>
      </c>
      <c r="M9" s="15"/>
      <c r="N9" s="16"/>
    </row>
    <row r="10" spans="1:15" x14ac:dyDescent="0.25">
      <c r="A10" t="s">
        <v>70</v>
      </c>
      <c r="B10" s="2" t="s">
        <v>12</v>
      </c>
      <c r="C10" s="2">
        <v>14.5</v>
      </c>
      <c r="D10" s="2">
        <v>0.6</v>
      </c>
      <c r="E10" s="2">
        <v>0.3</v>
      </c>
      <c r="F10" s="2">
        <v>50</v>
      </c>
      <c r="G10" s="2">
        <v>59</v>
      </c>
      <c r="H10" s="5">
        <f t="shared" si="0"/>
        <v>0.43112857142857142</v>
      </c>
      <c r="M10" s="15"/>
      <c r="N10" s="16"/>
    </row>
    <row r="11" spans="1:15" x14ac:dyDescent="0.25">
      <c r="A11" t="s">
        <v>70</v>
      </c>
      <c r="B11" s="2" t="s">
        <v>13</v>
      </c>
      <c r="C11" s="2">
        <v>13.1</v>
      </c>
      <c r="D11" s="2">
        <v>0.5</v>
      </c>
      <c r="E11" s="2">
        <v>0.1</v>
      </c>
      <c r="F11" s="2">
        <v>59</v>
      </c>
      <c r="G11" s="2">
        <v>50</v>
      </c>
      <c r="H11" s="5">
        <f t="shared" si="0"/>
        <v>0.38875142857142858</v>
      </c>
      <c r="M11" s="15"/>
      <c r="N11" s="16"/>
    </row>
    <row r="12" spans="1:15" ht="15.75" thickBot="1" x14ac:dyDescent="0.3">
      <c r="A12" t="s">
        <v>70</v>
      </c>
      <c r="B12" s="2" t="s">
        <v>14</v>
      </c>
      <c r="C12" s="2">
        <v>7.7</v>
      </c>
      <c r="D12" s="2">
        <v>0.7</v>
      </c>
      <c r="E12" s="2">
        <v>0.3</v>
      </c>
      <c r="F12" s="2">
        <v>40</v>
      </c>
      <c r="G12" s="2">
        <v>32</v>
      </c>
      <c r="H12" s="5">
        <f t="shared" si="0"/>
        <v>0.23160285714285719</v>
      </c>
      <c r="M12" s="17"/>
      <c r="N12" s="18"/>
    </row>
    <row r="13" spans="1:15" ht="15.75" thickBot="1" x14ac:dyDescent="0.3">
      <c r="A13" t="s">
        <v>70</v>
      </c>
      <c r="B13" s="2" t="s">
        <v>15</v>
      </c>
      <c r="C13" s="2">
        <v>7.6</v>
      </c>
      <c r="D13" s="2">
        <v>0.6</v>
      </c>
      <c r="E13" s="2">
        <v>0.2</v>
      </c>
      <c r="F13" s="2">
        <v>72</v>
      </c>
      <c r="G13" s="2">
        <v>30</v>
      </c>
      <c r="H13" s="5">
        <f t="shared" si="0"/>
        <v>0.22777714285714287</v>
      </c>
    </row>
    <row r="14" spans="1:15" x14ac:dyDescent="0.25">
      <c r="A14" t="s">
        <v>70</v>
      </c>
      <c r="B14" s="2" t="s">
        <v>16</v>
      </c>
      <c r="C14" s="2">
        <v>17.2</v>
      </c>
      <c r="D14" s="2">
        <v>0.7</v>
      </c>
      <c r="E14" s="2">
        <v>0.2</v>
      </c>
      <c r="F14" s="2">
        <v>59</v>
      </c>
      <c r="G14" s="2">
        <v>69</v>
      </c>
      <c r="H14" s="5">
        <f t="shared" si="0"/>
        <v>0.51088</v>
      </c>
      <c r="M14" s="13" t="s">
        <v>365</v>
      </c>
      <c r="N14" s="14"/>
    </row>
    <row r="15" spans="1:15" ht="15.75" thickBot="1" x14ac:dyDescent="0.3">
      <c r="A15" t="s">
        <v>70</v>
      </c>
      <c r="B15" s="2" t="s">
        <v>17</v>
      </c>
      <c r="C15" s="2">
        <v>16.5</v>
      </c>
      <c r="D15" s="2">
        <v>0.6</v>
      </c>
      <c r="E15" s="2">
        <v>0.2</v>
      </c>
      <c r="F15" s="2">
        <v>55</v>
      </c>
      <c r="G15" s="2">
        <v>67</v>
      </c>
      <c r="H15" s="5">
        <f t="shared" si="0"/>
        <v>0.48969142857142856</v>
      </c>
      <c r="M15" s="17"/>
      <c r="N15" s="18"/>
    </row>
    <row r="16" spans="1:15" x14ac:dyDescent="0.25">
      <c r="A16" t="s">
        <v>70</v>
      </c>
      <c r="B16" s="2" t="s">
        <v>18</v>
      </c>
      <c r="C16" s="2">
        <v>15.2</v>
      </c>
      <c r="D16" s="2">
        <v>0.4</v>
      </c>
      <c r="E16" s="2">
        <v>0.1</v>
      </c>
      <c r="F16" s="2">
        <v>38</v>
      </c>
      <c r="G16" s="2">
        <v>57</v>
      </c>
      <c r="H16" s="5">
        <f t="shared" si="0"/>
        <v>0.44996285714285711</v>
      </c>
    </row>
    <row r="17" spans="1:8" x14ac:dyDescent="0.25">
      <c r="A17" t="s">
        <v>70</v>
      </c>
      <c r="B17" s="2" t="s">
        <v>19</v>
      </c>
      <c r="C17" s="2">
        <v>14.3</v>
      </c>
      <c r="D17" s="2">
        <v>2.5</v>
      </c>
      <c r="E17" s="2">
        <v>1</v>
      </c>
      <c r="F17" s="2">
        <v>31</v>
      </c>
      <c r="G17" s="2">
        <v>68</v>
      </c>
      <c r="H17" s="5">
        <f t="shared" si="0"/>
        <v>0.43848571428571437</v>
      </c>
    </row>
    <row r="18" spans="1:8" x14ac:dyDescent="0.25">
      <c r="A18" t="s">
        <v>70</v>
      </c>
      <c r="B18" s="2" t="s">
        <v>20</v>
      </c>
      <c r="C18" s="2">
        <v>14</v>
      </c>
      <c r="D18" s="2">
        <v>2.6</v>
      </c>
      <c r="E18" s="2">
        <v>0.9</v>
      </c>
      <c r="F18" s="2">
        <v>30</v>
      </c>
      <c r="G18" s="2">
        <v>67</v>
      </c>
      <c r="H18" s="5">
        <f t="shared" si="0"/>
        <v>0.42995142857142854</v>
      </c>
    </row>
    <row r="19" spans="1:8" x14ac:dyDescent="0.25">
      <c r="A19" t="s">
        <v>70</v>
      </c>
      <c r="B19" s="2" t="s">
        <v>21</v>
      </c>
      <c r="C19" s="2">
        <v>14.7</v>
      </c>
      <c r="D19" s="2">
        <v>1.1000000000000001</v>
      </c>
      <c r="E19" s="2">
        <v>0.5</v>
      </c>
      <c r="F19" s="2">
        <v>52</v>
      </c>
      <c r="G19" s="2">
        <v>61</v>
      </c>
      <c r="H19" s="5">
        <f t="shared" si="0"/>
        <v>0.44054571428571432</v>
      </c>
    </row>
    <row r="20" spans="1:8" x14ac:dyDescent="0.25">
      <c r="A20" t="s">
        <v>70</v>
      </c>
      <c r="B20" s="2" t="s">
        <v>22</v>
      </c>
      <c r="C20" s="2">
        <v>14.2</v>
      </c>
      <c r="D20" s="2">
        <v>1</v>
      </c>
      <c r="E20" s="2">
        <v>0.6</v>
      </c>
      <c r="F20" s="2">
        <v>52</v>
      </c>
      <c r="G20" s="2">
        <v>60</v>
      </c>
      <c r="H20" s="5">
        <f t="shared" si="0"/>
        <v>0.42553714285714289</v>
      </c>
    </row>
    <row r="21" spans="1:8" x14ac:dyDescent="0.25">
      <c r="A21" t="s">
        <v>70</v>
      </c>
      <c r="B21" s="2" t="s">
        <v>23</v>
      </c>
      <c r="C21" s="2">
        <v>10.7</v>
      </c>
      <c r="D21" s="2">
        <v>0.5</v>
      </c>
      <c r="E21" s="2">
        <v>0.2</v>
      </c>
      <c r="F21" s="2">
        <v>60</v>
      </c>
      <c r="G21" s="2">
        <v>43</v>
      </c>
      <c r="H21" s="5">
        <f t="shared" si="0"/>
        <v>0.31841714285714284</v>
      </c>
    </row>
    <row r="22" spans="1:8" x14ac:dyDescent="0.25">
      <c r="A22" t="s">
        <v>70</v>
      </c>
      <c r="B22" s="2" t="s">
        <v>24</v>
      </c>
      <c r="C22" s="2">
        <v>10.8</v>
      </c>
      <c r="D22" s="2">
        <v>0.6</v>
      </c>
      <c r="E22" s="2">
        <v>0.3</v>
      </c>
      <c r="F22" s="2">
        <v>58</v>
      </c>
      <c r="G22" s="2">
        <v>44</v>
      </c>
      <c r="H22" s="5">
        <f t="shared" si="0"/>
        <v>0.32224285714285716</v>
      </c>
    </row>
    <row r="23" spans="1:8" x14ac:dyDescent="0.25">
      <c r="A23" t="s">
        <v>70</v>
      </c>
      <c r="B23" s="2" t="s">
        <v>25</v>
      </c>
      <c r="C23" s="2">
        <v>7.7</v>
      </c>
      <c r="D23" s="2">
        <v>0.4</v>
      </c>
      <c r="E23" s="2">
        <v>0.3</v>
      </c>
      <c r="F23" s="2">
        <v>22</v>
      </c>
      <c r="G23" s="2">
        <v>32</v>
      </c>
      <c r="H23" s="5">
        <f t="shared" si="0"/>
        <v>0.22983714285714291</v>
      </c>
    </row>
    <row r="24" spans="1:8" x14ac:dyDescent="0.25">
      <c r="A24" t="s">
        <v>70</v>
      </c>
      <c r="B24" s="2" t="s">
        <v>26</v>
      </c>
      <c r="C24" s="2">
        <v>9.6</v>
      </c>
      <c r="D24" s="2">
        <v>1.4</v>
      </c>
      <c r="E24" s="2">
        <v>0.5</v>
      </c>
      <c r="F24" s="2">
        <v>25</v>
      </c>
      <c r="G24" s="2">
        <v>43</v>
      </c>
      <c r="H24" s="5">
        <f t="shared" si="0"/>
        <v>0.29222571428571431</v>
      </c>
    </row>
    <row r="25" spans="1:8" x14ac:dyDescent="0.25">
      <c r="A25" t="s">
        <v>70</v>
      </c>
      <c r="B25" s="2" t="s">
        <v>27</v>
      </c>
      <c r="C25" s="2">
        <v>11.8</v>
      </c>
      <c r="D25" s="2">
        <v>0.9</v>
      </c>
      <c r="E25" s="2">
        <v>0.2</v>
      </c>
      <c r="F25" s="2">
        <v>28</v>
      </c>
      <c r="G25" s="2">
        <v>46</v>
      </c>
      <c r="H25" s="5">
        <f t="shared" si="0"/>
        <v>0.3531428571428572</v>
      </c>
    </row>
    <row r="26" spans="1:8" x14ac:dyDescent="0.25">
      <c r="A26" t="s">
        <v>70</v>
      </c>
      <c r="B26" s="2" t="s">
        <v>28</v>
      </c>
      <c r="C26" s="2">
        <v>9.5</v>
      </c>
      <c r="D26" s="2">
        <v>0.9</v>
      </c>
      <c r="E26" s="2">
        <v>0.3</v>
      </c>
      <c r="F26" s="2">
        <v>42</v>
      </c>
      <c r="G26" s="2">
        <v>39</v>
      </c>
      <c r="H26" s="5">
        <f t="shared" si="0"/>
        <v>0.2857514285714286</v>
      </c>
    </row>
    <row r="27" spans="1:8" x14ac:dyDescent="0.25">
      <c r="A27" t="s">
        <v>70</v>
      </c>
      <c r="B27" s="2" t="s">
        <v>29</v>
      </c>
      <c r="C27" s="2">
        <v>13.5</v>
      </c>
      <c r="D27" s="2">
        <v>2.2000000000000002</v>
      </c>
      <c r="E27" s="2">
        <v>0.5</v>
      </c>
      <c r="F27" s="2">
        <v>30</v>
      </c>
      <c r="G27" s="2">
        <v>97</v>
      </c>
      <c r="H27" s="5">
        <f t="shared" si="0"/>
        <v>0.41170571428571429</v>
      </c>
    </row>
    <row r="28" spans="1:8" x14ac:dyDescent="0.25">
      <c r="A28" t="s">
        <v>70</v>
      </c>
      <c r="B28" s="2" t="s">
        <v>30</v>
      </c>
      <c r="C28" s="2">
        <v>8.4</v>
      </c>
      <c r="D28" s="2">
        <v>1.1000000000000001</v>
      </c>
      <c r="E28" s="2">
        <v>0.3</v>
      </c>
      <c r="F28" s="2">
        <v>35</v>
      </c>
      <c r="G28" s="2">
        <v>40</v>
      </c>
      <c r="H28" s="5">
        <f t="shared" si="0"/>
        <v>0.25455714285714287</v>
      </c>
    </row>
    <row r="29" spans="1:8" x14ac:dyDescent="0.25">
      <c r="A29" t="s">
        <v>70</v>
      </c>
      <c r="B29" s="2" t="s">
        <v>31</v>
      </c>
      <c r="C29" s="2">
        <v>18.7</v>
      </c>
      <c r="D29" s="2">
        <v>1.7</v>
      </c>
      <c r="E29" s="2">
        <v>1.2</v>
      </c>
      <c r="F29" s="2">
        <v>35</v>
      </c>
      <c r="G29" s="2">
        <v>83</v>
      </c>
      <c r="H29" s="5">
        <f t="shared" si="0"/>
        <v>0.56385142857142856</v>
      </c>
    </row>
    <row r="30" spans="1:8" x14ac:dyDescent="0.25">
      <c r="A30" t="s">
        <v>70</v>
      </c>
      <c r="B30" s="2" t="s">
        <v>32</v>
      </c>
      <c r="C30" s="2">
        <v>15.3</v>
      </c>
      <c r="D30" s="2">
        <v>0.6</v>
      </c>
      <c r="E30" s="2">
        <v>0.3</v>
      </c>
      <c r="F30" s="2">
        <v>24</v>
      </c>
      <c r="G30" s="2">
        <v>58</v>
      </c>
      <c r="H30" s="5">
        <f t="shared" si="0"/>
        <v>0.45467142857142862</v>
      </c>
    </row>
    <row r="31" spans="1:8" x14ac:dyDescent="0.25">
      <c r="A31" t="s">
        <v>70</v>
      </c>
      <c r="B31" s="2" t="s">
        <v>33</v>
      </c>
      <c r="C31" s="2">
        <v>8.5</v>
      </c>
      <c r="D31" s="2">
        <v>2</v>
      </c>
      <c r="E31" s="2">
        <v>15.3</v>
      </c>
      <c r="F31" s="2">
        <v>10</v>
      </c>
      <c r="G31" s="2">
        <v>160</v>
      </c>
      <c r="H31" s="5">
        <f t="shared" si="0"/>
        <v>0.30693999999999999</v>
      </c>
    </row>
    <row r="32" spans="1:8" x14ac:dyDescent="0.25">
      <c r="A32" t="s">
        <v>70</v>
      </c>
      <c r="B32" s="2" t="s">
        <v>34</v>
      </c>
      <c r="C32" s="2">
        <v>18.600000000000001</v>
      </c>
      <c r="D32" s="2">
        <v>0.6</v>
      </c>
      <c r="E32" s="2">
        <v>0.2</v>
      </c>
      <c r="F32" s="2">
        <v>50</v>
      </c>
      <c r="G32" s="2">
        <v>81</v>
      </c>
      <c r="H32" s="5">
        <f t="shared" si="0"/>
        <v>0.55149142857142863</v>
      </c>
    </row>
    <row r="33" spans="1:8" x14ac:dyDescent="0.25">
      <c r="A33" t="s">
        <v>70</v>
      </c>
      <c r="B33" s="2" t="s">
        <v>35</v>
      </c>
      <c r="C33" s="2">
        <v>19.2</v>
      </c>
      <c r="D33" s="2">
        <v>0.8</v>
      </c>
      <c r="E33" s="2">
        <v>0.3</v>
      </c>
      <c r="F33" s="2">
        <v>61</v>
      </c>
      <c r="G33" s="2">
        <v>74</v>
      </c>
      <c r="H33" s="5">
        <f t="shared" si="0"/>
        <v>0.57061999999999991</v>
      </c>
    </row>
    <row r="34" spans="1:8" x14ac:dyDescent="0.25">
      <c r="A34" t="s">
        <v>70</v>
      </c>
      <c r="B34" s="2" t="s">
        <v>36</v>
      </c>
      <c r="C34" s="2">
        <v>6.7</v>
      </c>
      <c r="D34" s="2">
        <v>1</v>
      </c>
      <c r="E34" s="2">
        <v>0.3</v>
      </c>
      <c r="F34" s="2">
        <v>36</v>
      </c>
      <c r="G34" s="2">
        <v>31</v>
      </c>
      <c r="H34" s="5">
        <f t="shared" si="0"/>
        <v>0.20394000000000004</v>
      </c>
    </row>
    <row r="35" spans="1:8" x14ac:dyDescent="0.25">
      <c r="A35" t="s">
        <v>70</v>
      </c>
      <c r="B35" s="2" t="s">
        <v>37</v>
      </c>
      <c r="C35" s="2">
        <v>16.5</v>
      </c>
      <c r="D35" s="2">
        <v>0.8</v>
      </c>
      <c r="E35" s="2">
        <v>0.4</v>
      </c>
      <c r="F35" s="2">
        <v>50</v>
      </c>
      <c r="G35" s="2">
        <v>66</v>
      </c>
      <c r="H35" s="5">
        <f t="shared" si="0"/>
        <v>0.49145714285714287</v>
      </c>
    </row>
    <row r="36" spans="1:8" x14ac:dyDescent="0.25">
      <c r="A36" t="s">
        <v>70</v>
      </c>
      <c r="B36" s="2" t="s">
        <v>38</v>
      </c>
      <c r="C36" s="2">
        <v>13.3</v>
      </c>
      <c r="D36" s="2">
        <v>0.8</v>
      </c>
      <c r="E36" s="2">
        <v>0.3</v>
      </c>
      <c r="F36" s="2">
        <v>42</v>
      </c>
      <c r="G36" s="2">
        <v>53</v>
      </c>
      <c r="H36" s="5">
        <f t="shared" si="0"/>
        <v>0.39699142857142861</v>
      </c>
    </row>
    <row r="37" spans="1:8" x14ac:dyDescent="0.25">
      <c r="A37" t="s">
        <v>70</v>
      </c>
      <c r="B37" s="2" t="s">
        <v>39</v>
      </c>
      <c r="C37" s="2">
        <v>6.2</v>
      </c>
      <c r="D37" s="2">
        <v>1.8</v>
      </c>
      <c r="E37" s="2">
        <v>4.8</v>
      </c>
      <c r="F37" s="2">
        <v>25</v>
      </c>
      <c r="G37" s="2">
        <v>60</v>
      </c>
      <c r="H37" s="5">
        <f t="shared" si="0"/>
        <v>0.20717714285714289</v>
      </c>
    </row>
    <row r="38" spans="1:8" x14ac:dyDescent="0.25">
      <c r="A38" t="s">
        <v>70</v>
      </c>
      <c r="B38" s="2" t="s">
        <v>40</v>
      </c>
      <c r="C38" s="2">
        <v>8.1999999999999993</v>
      </c>
      <c r="D38" s="2">
        <v>0.5</v>
      </c>
      <c r="E38" s="2">
        <v>0.1</v>
      </c>
      <c r="F38" s="2">
        <v>65</v>
      </c>
      <c r="G38" s="2">
        <v>34</v>
      </c>
      <c r="H38" s="5">
        <f t="shared" si="0"/>
        <v>0.24455142857142859</v>
      </c>
    </row>
    <row r="39" spans="1:8" x14ac:dyDescent="0.25">
      <c r="A39" t="s">
        <v>70</v>
      </c>
      <c r="B39" s="2" t="s">
        <v>41</v>
      </c>
      <c r="C39" s="2">
        <v>8.9</v>
      </c>
      <c r="D39" s="2">
        <v>1.1000000000000001</v>
      </c>
      <c r="E39" s="2">
        <v>0.3</v>
      </c>
      <c r="F39" s="2">
        <v>43</v>
      </c>
      <c r="G39" s="2">
        <v>44</v>
      </c>
      <c r="H39" s="5">
        <f t="shared" si="0"/>
        <v>0.26927142857142861</v>
      </c>
    </row>
    <row r="40" spans="1:8" x14ac:dyDescent="0.25">
      <c r="A40" t="s">
        <v>70</v>
      </c>
      <c r="B40" s="2" t="s">
        <v>42</v>
      </c>
      <c r="C40" s="2">
        <v>23.5</v>
      </c>
      <c r="D40" s="2">
        <v>2.7</v>
      </c>
      <c r="E40" s="2">
        <v>0.7</v>
      </c>
      <c r="F40" s="2">
        <v>37</v>
      </c>
      <c r="G40" s="2">
        <v>96</v>
      </c>
      <c r="H40" s="5">
        <f t="shared" si="0"/>
        <v>0.70952285714285723</v>
      </c>
    </row>
    <row r="41" spans="1:8" x14ac:dyDescent="0.25">
      <c r="A41" t="s">
        <v>70</v>
      </c>
      <c r="B41" s="2" t="s">
        <v>43</v>
      </c>
      <c r="C41" s="2">
        <v>19.3</v>
      </c>
      <c r="D41" s="2">
        <v>0.8</v>
      </c>
      <c r="E41" s="2">
        <v>0.2</v>
      </c>
      <c r="F41" s="2">
        <v>48</v>
      </c>
      <c r="G41" s="2">
        <v>74</v>
      </c>
      <c r="H41" s="5">
        <f t="shared" si="0"/>
        <v>0.57326857142857146</v>
      </c>
    </row>
    <row r="42" spans="1:8" x14ac:dyDescent="0.25">
      <c r="A42" t="s">
        <v>70</v>
      </c>
      <c r="B42" s="2" t="s">
        <v>44</v>
      </c>
      <c r="C42" s="2">
        <v>14.8</v>
      </c>
      <c r="D42" s="2">
        <v>1.2</v>
      </c>
      <c r="E42" s="2">
        <v>0.5</v>
      </c>
      <c r="F42" s="2">
        <v>41</v>
      </c>
      <c r="G42" s="2">
        <v>63</v>
      </c>
      <c r="H42" s="5">
        <f t="shared" si="0"/>
        <v>0.44407714285714284</v>
      </c>
    </row>
    <row r="43" spans="1:8" x14ac:dyDescent="0.25">
      <c r="A43" t="s">
        <v>70</v>
      </c>
      <c r="B43" s="2" t="s">
        <v>45</v>
      </c>
      <c r="C43" s="2">
        <v>5.9</v>
      </c>
      <c r="D43" s="2">
        <v>0.4</v>
      </c>
      <c r="E43" s="2">
        <v>0.1</v>
      </c>
      <c r="F43" s="2">
        <v>30</v>
      </c>
      <c r="G43" s="2">
        <v>25</v>
      </c>
      <c r="H43" s="5">
        <f t="shared" si="0"/>
        <v>0.17627714285714291</v>
      </c>
    </row>
    <row r="44" spans="1:8" x14ac:dyDescent="0.25">
      <c r="A44" t="s">
        <v>70</v>
      </c>
      <c r="B44" s="2" t="s">
        <v>46</v>
      </c>
      <c r="C44" s="2">
        <v>27.1</v>
      </c>
      <c r="D44" s="2">
        <v>1.1000000000000001</v>
      </c>
      <c r="E44" s="2">
        <v>0.2</v>
      </c>
      <c r="F44" s="2">
        <v>50</v>
      </c>
      <c r="G44" s="2">
        <v>103</v>
      </c>
      <c r="H44" s="5">
        <f t="shared" si="0"/>
        <v>0.80457714285714277</v>
      </c>
    </row>
    <row r="45" spans="1:8" x14ac:dyDescent="0.25">
      <c r="A45" t="s">
        <v>70</v>
      </c>
      <c r="B45" s="2" t="s">
        <v>47</v>
      </c>
      <c r="C45" s="2">
        <v>62.5</v>
      </c>
      <c r="D45" s="2">
        <v>2.8</v>
      </c>
      <c r="E45" s="2">
        <v>0.6</v>
      </c>
      <c r="F45" s="2">
        <v>65</v>
      </c>
      <c r="G45" s="2">
        <v>239</v>
      </c>
      <c r="H45" s="5">
        <f t="shared" si="0"/>
        <v>1.8575314285714288</v>
      </c>
    </row>
    <row r="46" spans="1:8" x14ac:dyDescent="0.25">
      <c r="A46" t="s">
        <v>70</v>
      </c>
      <c r="B46" s="2" t="s">
        <v>48</v>
      </c>
      <c r="C46" s="2">
        <v>12.1</v>
      </c>
      <c r="D46" s="2">
        <v>0.4</v>
      </c>
      <c r="E46" s="2">
        <v>0.2</v>
      </c>
      <c r="F46" s="2">
        <v>41</v>
      </c>
      <c r="G46" s="2">
        <v>47</v>
      </c>
      <c r="H46" s="5">
        <f t="shared" si="0"/>
        <v>0.35902857142857147</v>
      </c>
    </row>
    <row r="47" spans="1:8" x14ac:dyDescent="0.25">
      <c r="A47" t="s">
        <v>70</v>
      </c>
      <c r="B47" s="2" t="s">
        <v>49</v>
      </c>
      <c r="C47" s="2">
        <v>13.3</v>
      </c>
      <c r="D47" s="2">
        <v>1.2</v>
      </c>
      <c r="E47" s="2">
        <v>0.9</v>
      </c>
      <c r="F47" s="2">
        <v>20</v>
      </c>
      <c r="G47" s="2">
        <v>49</v>
      </c>
      <c r="H47" s="5">
        <f t="shared" si="0"/>
        <v>0.40111142857142862</v>
      </c>
    </row>
    <row r="48" spans="1:8" x14ac:dyDescent="0.25">
      <c r="A48" t="s">
        <v>70</v>
      </c>
      <c r="B48" s="2" t="s">
        <v>50</v>
      </c>
      <c r="C48" s="2">
        <v>7.8</v>
      </c>
      <c r="D48" s="2">
        <v>0.9</v>
      </c>
      <c r="E48" s="2">
        <v>0.5</v>
      </c>
      <c r="F48" s="2">
        <v>35</v>
      </c>
      <c r="G48" s="2">
        <v>30</v>
      </c>
      <c r="H48" s="5">
        <f t="shared" si="0"/>
        <v>0.23631142857142859</v>
      </c>
    </row>
    <row r="49" spans="1:8" x14ac:dyDescent="0.25">
      <c r="A49" t="s">
        <v>70</v>
      </c>
      <c r="B49" s="2" t="s">
        <v>51</v>
      </c>
      <c r="C49" s="2">
        <v>11</v>
      </c>
      <c r="D49" s="2">
        <v>1.2</v>
      </c>
      <c r="E49" s="2">
        <v>0.4</v>
      </c>
      <c r="F49" s="2">
        <v>48</v>
      </c>
      <c r="G49" s="2">
        <v>50</v>
      </c>
      <c r="H49" s="5">
        <f t="shared" si="0"/>
        <v>0.33195428571428576</v>
      </c>
    </row>
    <row r="50" spans="1:8" x14ac:dyDescent="0.25">
      <c r="A50" t="s">
        <v>70</v>
      </c>
      <c r="B50" s="2" t="s">
        <v>52</v>
      </c>
      <c r="C50" s="2">
        <v>21</v>
      </c>
      <c r="D50" s="2">
        <v>0.9</v>
      </c>
      <c r="E50" s="2">
        <v>0.1</v>
      </c>
      <c r="F50" s="2">
        <v>48</v>
      </c>
      <c r="G50" s="2">
        <v>82</v>
      </c>
      <c r="H50" s="5">
        <f t="shared" si="0"/>
        <v>0.62359142857142846</v>
      </c>
    </row>
    <row r="51" spans="1:8" x14ac:dyDescent="0.25">
      <c r="A51" t="s">
        <v>70</v>
      </c>
      <c r="B51" s="2" t="s">
        <v>53</v>
      </c>
      <c r="C51" s="2">
        <v>25.2</v>
      </c>
      <c r="D51" s="2">
        <v>2</v>
      </c>
      <c r="E51" s="2">
        <v>0.6</v>
      </c>
      <c r="F51" s="2">
        <v>54</v>
      </c>
      <c r="G51" s="2">
        <v>101</v>
      </c>
      <c r="H51" s="5">
        <f t="shared" si="0"/>
        <v>0.75513714285714284</v>
      </c>
    </row>
    <row r="52" spans="1:8" x14ac:dyDescent="0.25">
      <c r="A52" t="s">
        <v>70</v>
      </c>
      <c r="B52" s="2" t="s">
        <v>54</v>
      </c>
      <c r="C52" s="2">
        <v>11.1</v>
      </c>
      <c r="D52" s="2">
        <v>1.4</v>
      </c>
      <c r="E52" s="2">
        <v>0.4</v>
      </c>
      <c r="F52" s="2">
        <v>57</v>
      </c>
      <c r="G52" s="2">
        <v>48</v>
      </c>
      <c r="H52" s="5">
        <f t="shared" si="0"/>
        <v>0.33607428571428571</v>
      </c>
    </row>
    <row r="53" spans="1:8" x14ac:dyDescent="0.25">
      <c r="A53" t="s">
        <v>70</v>
      </c>
      <c r="B53" s="2" t="s">
        <v>55</v>
      </c>
      <c r="C53" s="2">
        <v>62.6</v>
      </c>
      <c r="D53" s="2">
        <v>3.4</v>
      </c>
      <c r="E53" s="2">
        <v>0.5</v>
      </c>
      <c r="F53" s="2">
        <v>31</v>
      </c>
      <c r="G53" s="2">
        <v>241</v>
      </c>
      <c r="H53" s="5">
        <f t="shared" si="0"/>
        <v>1.8637114285714287</v>
      </c>
    </row>
    <row r="54" spans="1:8" x14ac:dyDescent="0.25">
      <c r="A54" t="s">
        <v>70</v>
      </c>
      <c r="B54" s="2" t="s">
        <v>56</v>
      </c>
      <c r="C54" s="2">
        <v>11.4</v>
      </c>
      <c r="D54" s="2">
        <v>0.7</v>
      </c>
      <c r="E54" s="2">
        <v>0.3</v>
      </c>
      <c r="F54" s="2">
        <v>39</v>
      </c>
      <c r="G54" s="2">
        <v>46</v>
      </c>
      <c r="H54" s="5">
        <f t="shared" si="0"/>
        <v>0.34048857142857147</v>
      </c>
    </row>
    <row r="55" spans="1:8" x14ac:dyDescent="0.25">
      <c r="A55" t="s">
        <v>70</v>
      </c>
      <c r="B55" s="2" t="s">
        <v>57</v>
      </c>
      <c r="C55" s="2">
        <v>63.9</v>
      </c>
      <c r="D55" s="2">
        <v>2.2000000000000002</v>
      </c>
      <c r="E55" s="2">
        <v>0.4</v>
      </c>
      <c r="F55" s="2">
        <v>29</v>
      </c>
      <c r="G55" s="2">
        <v>240</v>
      </c>
      <c r="H55" s="5">
        <f t="shared" si="0"/>
        <v>1.8946114285714284</v>
      </c>
    </row>
    <row r="56" spans="1:8" x14ac:dyDescent="0.25">
      <c r="A56" t="s">
        <v>70</v>
      </c>
      <c r="B56" s="2" t="s">
        <v>58</v>
      </c>
      <c r="C56" s="2">
        <v>11.9</v>
      </c>
      <c r="D56" s="2">
        <v>1.2</v>
      </c>
      <c r="E56" s="2">
        <v>0.7</v>
      </c>
      <c r="F56" s="2">
        <v>26</v>
      </c>
      <c r="G56" s="2">
        <v>52</v>
      </c>
      <c r="H56" s="5">
        <f t="shared" si="0"/>
        <v>0.35932285714285711</v>
      </c>
    </row>
    <row r="57" spans="1:8" x14ac:dyDescent="0.25">
      <c r="A57" t="s">
        <v>70</v>
      </c>
      <c r="B57" s="2" t="s">
        <v>59</v>
      </c>
      <c r="C57" s="2">
        <v>13.8</v>
      </c>
      <c r="D57" s="2">
        <v>1.4</v>
      </c>
      <c r="E57" s="2">
        <v>0.2</v>
      </c>
      <c r="F57" s="2">
        <v>15</v>
      </c>
      <c r="G57" s="2">
        <v>57</v>
      </c>
      <c r="H57" s="5">
        <f t="shared" si="0"/>
        <v>0.41494285714285722</v>
      </c>
    </row>
    <row r="58" spans="1:8" x14ac:dyDescent="0.25">
      <c r="A58" t="s">
        <v>70</v>
      </c>
      <c r="B58" s="2" t="s">
        <v>60</v>
      </c>
      <c r="C58" s="2">
        <v>14.5</v>
      </c>
      <c r="D58" s="2">
        <v>0.7</v>
      </c>
      <c r="E58" s="2">
        <v>0.3</v>
      </c>
      <c r="F58" s="2">
        <v>25</v>
      </c>
      <c r="G58" s="2">
        <v>57</v>
      </c>
      <c r="H58" s="5">
        <f t="shared" si="0"/>
        <v>0.43171714285714285</v>
      </c>
    </row>
    <row r="59" spans="1:8" x14ac:dyDescent="0.25">
      <c r="A59" t="s">
        <v>70</v>
      </c>
      <c r="B59" s="2" t="s">
        <v>61</v>
      </c>
      <c r="C59" s="2">
        <v>79.2</v>
      </c>
      <c r="D59" s="2">
        <v>3.4</v>
      </c>
      <c r="E59" s="2">
        <v>0.5</v>
      </c>
      <c r="F59" s="2">
        <v>64</v>
      </c>
      <c r="G59" s="2">
        <v>299</v>
      </c>
      <c r="H59" s="5">
        <f t="shared" si="0"/>
        <v>2.3522257142857144</v>
      </c>
    </row>
    <row r="60" spans="1:8" x14ac:dyDescent="0.25">
      <c r="A60" t="s">
        <v>70</v>
      </c>
      <c r="B60" s="2" t="s">
        <v>62</v>
      </c>
      <c r="C60" s="2">
        <v>8.1</v>
      </c>
      <c r="D60" s="2">
        <v>0.6</v>
      </c>
      <c r="E60" s="2">
        <v>0.1</v>
      </c>
      <c r="F60" s="2">
        <v>25</v>
      </c>
      <c r="G60" s="2">
        <v>30</v>
      </c>
      <c r="H60" s="5">
        <f t="shared" si="0"/>
        <v>0.24219714285714286</v>
      </c>
    </row>
    <row r="61" spans="1:8" x14ac:dyDescent="0.25">
      <c r="A61" t="s">
        <v>70</v>
      </c>
      <c r="B61" s="2" t="s">
        <v>63</v>
      </c>
      <c r="C61" s="2">
        <v>21.6</v>
      </c>
      <c r="D61" s="2">
        <v>0.6</v>
      </c>
      <c r="E61" s="2">
        <v>0.4</v>
      </c>
      <c r="F61" s="2">
        <v>45</v>
      </c>
      <c r="G61" s="2">
        <v>93</v>
      </c>
      <c r="H61" s="5">
        <f t="shared" si="0"/>
        <v>0.64036571428571443</v>
      </c>
    </row>
    <row r="62" spans="1:8" x14ac:dyDescent="0.25">
      <c r="A62" t="s">
        <v>70</v>
      </c>
      <c r="B62" s="2" t="s">
        <v>64</v>
      </c>
      <c r="C62" s="2">
        <v>8.1</v>
      </c>
      <c r="D62" s="2">
        <v>1</v>
      </c>
      <c r="E62" s="2">
        <v>0.2</v>
      </c>
      <c r="F62" s="2">
        <v>30</v>
      </c>
      <c r="G62" s="2">
        <v>40</v>
      </c>
      <c r="H62" s="5">
        <f t="shared" si="0"/>
        <v>0.24484571428571428</v>
      </c>
    </row>
    <row r="63" spans="1:8" x14ac:dyDescent="0.25">
      <c r="A63" t="s">
        <v>70</v>
      </c>
      <c r="B63" s="2" t="s">
        <v>65</v>
      </c>
      <c r="C63" s="2">
        <v>8.9</v>
      </c>
      <c r="D63" s="2">
        <v>0.8</v>
      </c>
      <c r="E63" s="2">
        <v>0.6</v>
      </c>
      <c r="F63" s="2">
        <v>20</v>
      </c>
      <c r="G63" s="2">
        <v>30</v>
      </c>
      <c r="H63" s="5">
        <f t="shared" si="0"/>
        <v>0.26838857142857148</v>
      </c>
    </row>
    <row r="64" spans="1:8" x14ac:dyDescent="0.25">
      <c r="A64" t="s">
        <v>70</v>
      </c>
      <c r="B64" s="2" t="s">
        <v>66</v>
      </c>
      <c r="C64" s="2">
        <v>28.2</v>
      </c>
      <c r="D64" s="2">
        <v>1</v>
      </c>
      <c r="E64" s="2">
        <v>0.2</v>
      </c>
      <c r="F64" s="2">
        <v>50</v>
      </c>
      <c r="G64" s="2">
        <v>116</v>
      </c>
      <c r="H64" s="5">
        <f t="shared" si="0"/>
        <v>0.83635999999999988</v>
      </c>
    </row>
    <row r="65" spans="1:8" x14ac:dyDescent="0.25">
      <c r="A65" t="s">
        <v>70</v>
      </c>
      <c r="B65" s="2" t="s">
        <v>67</v>
      </c>
      <c r="C65" s="2">
        <v>6.3</v>
      </c>
      <c r="D65" s="2">
        <v>0.6</v>
      </c>
      <c r="E65" s="2">
        <v>0.1</v>
      </c>
      <c r="F65" s="2">
        <v>20</v>
      </c>
      <c r="G65" s="2">
        <v>29</v>
      </c>
      <c r="H65" s="5">
        <f t="shared" si="0"/>
        <v>0.1892257142857143</v>
      </c>
    </row>
    <row r="66" spans="1:8" x14ac:dyDescent="0.25">
      <c r="A66" t="s">
        <v>70</v>
      </c>
      <c r="B66" s="2" t="s">
        <v>68</v>
      </c>
      <c r="C66" s="2">
        <v>6.5</v>
      </c>
      <c r="D66" s="2">
        <v>0.8</v>
      </c>
      <c r="E66" s="2">
        <v>0.2</v>
      </c>
      <c r="F66" s="2">
        <v>20</v>
      </c>
      <c r="G66" s="2">
        <v>30</v>
      </c>
      <c r="H66" s="5">
        <f t="shared" si="0"/>
        <v>0.19658285714285717</v>
      </c>
    </row>
    <row r="67" spans="1:8" x14ac:dyDescent="0.25">
      <c r="A67" t="s">
        <v>119</v>
      </c>
      <c r="B67" s="2" t="s">
        <v>72</v>
      </c>
      <c r="C67" s="2">
        <v>2.97</v>
      </c>
      <c r="D67" s="2">
        <v>1.36</v>
      </c>
      <c r="E67" s="2">
        <v>0.2</v>
      </c>
      <c r="F67" s="2">
        <v>15</v>
      </c>
      <c r="G67" s="2">
        <v>15</v>
      </c>
      <c r="H67" s="5">
        <f t="shared" ref="H67:H130" si="1">$N$1*((C67/10)+(D67/50)+(E67/100))*$N$3/70</f>
        <v>9.5996000000000026E-2</v>
      </c>
    </row>
    <row r="68" spans="1:8" x14ac:dyDescent="0.25">
      <c r="A68" t="s">
        <v>119</v>
      </c>
      <c r="B68" s="2" t="s">
        <v>73</v>
      </c>
      <c r="C68" s="2">
        <v>9.58</v>
      </c>
      <c r="D68" s="2">
        <v>0.93</v>
      </c>
      <c r="E68" s="2">
        <v>0.24</v>
      </c>
      <c r="F68" s="2">
        <v>35</v>
      </c>
      <c r="G68" s="2">
        <v>41</v>
      </c>
      <c r="H68" s="5">
        <f t="shared" si="1"/>
        <v>0.28810571428571424</v>
      </c>
    </row>
    <row r="69" spans="1:8" x14ac:dyDescent="0.25">
      <c r="A69" t="s">
        <v>119</v>
      </c>
      <c r="B69" s="2" t="s">
        <v>74</v>
      </c>
      <c r="C69" s="2">
        <v>6.64</v>
      </c>
      <c r="D69" s="2">
        <v>2.82</v>
      </c>
      <c r="E69" s="2">
        <v>0.37</v>
      </c>
      <c r="F69" s="2">
        <v>10</v>
      </c>
      <c r="G69" s="2">
        <v>34</v>
      </c>
      <c r="H69" s="5">
        <f t="shared" si="1"/>
        <v>0.21309228571428573</v>
      </c>
    </row>
    <row r="70" spans="1:8" x14ac:dyDescent="0.25">
      <c r="A70" t="s">
        <v>119</v>
      </c>
      <c r="B70" s="2" t="s">
        <v>75</v>
      </c>
      <c r="C70" s="2">
        <v>3.89</v>
      </c>
      <c r="D70" s="2">
        <v>0.88</v>
      </c>
      <c r="E70" s="2">
        <v>0.2</v>
      </c>
      <c r="F70" s="2">
        <v>30</v>
      </c>
      <c r="G70" s="2">
        <v>18</v>
      </c>
      <c r="H70" s="5">
        <f t="shared" si="1"/>
        <v>0.12024514285714287</v>
      </c>
    </row>
    <row r="71" spans="1:8" x14ac:dyDescent="0.25">
      <c r="A71" t="s">
        <v>119</v>
      </c>
      <c r="B71" s="2" t="s">
        <v>76</v>
      </c>
      <c r="C71" s="2">
        <v>3.63</v>
      </c>
      <c r="D71" s="2">
        <v>2.86</v>
      </c>
      <c r="E71" s="2">
        <v>0.39</v>
      </c>
      <c r="F71" s="2">
        <v>15</v>
      </c>
      <c r="G71" s="2">
        <v>23</v>
      </c>
      <c r="H71" s="5">
        <f t="shared" si="1"/>
        <v>0.12480657142857145</v>
      </c>
    </row>
    <row r="72" spans="1:8" x14ac:dyDescent="0.25">
      <c r="A72" t="s">
        <v>119</v>
      </c>
      <c r="B72" s="2" t="s">
        <v>77</v>
      </c>
      <c r="C72" s="2">
        <v>3.63</v>
      </c>
      <c r="D72" s="2">
        <v>0.65</v>
      </c>
      <c r="E72" s="2">
        <v>0.11</v>
      </c>
      <c r="F72" s="2">
        <v>15</v>
      </c>
      <c r="G72" s="2">
        <v>16</v>
      </c>
      <c r="H72" s="5">
        <f t="shared" si="1"/>
        <v>0.11097514285714287</v>
      </c>
    </row>
    <row r="73" spans="1:8" x14ac:dyDescent="0.25">
      <c r="A73" t="s">
        <v>119</v>
      </c>
      <c r="B73" s="2" t="s">
        <v>78</v>
      </c>
      <c r="C73" s="2">
        <v>9.56</v>
      </c>
      <c r="D73" s="2">
        <v>1.61</v>
      </c>
      <c r="E73" s="2">
        <v>0.17</v>
      </c>
      <c r="F73" s="2">
        <v>64</v>
      </c>
      <c r="G73" s="2">
        <v>43</v>
      </c>
      <c r="H73" s="5">
        <f t="shared" si="1"/>
        <v>0.29131342857142867</v>
      </c>
    </row>
    <row r="74" spans="1:8" x14ac:dyDescent="0.25">
      <c r="A74" t="s">
        <v>119</v>
      </c>
      <c r="B74" s="2" t="s">
        <v>79</v>
      </c>
      <c r="C74" s="2">
        <v>8.75</v>
      </c>
      <c r="D74" s="2">
        <v>3.02</v>
      </c>
      <c r="E74" s="2">
        <v>0.4</v>
      </c>
      <c r="F74" s="2">
        <v>15</v>
      </c>
      <c r="G74" s="2">
        <v>43</v>
      </c>
      <c r="H74" s="5">
        <f t="shared" si="1"/>
        <v>0.27645200000000003</v>
      </c>
    </row>
    <row r="75" spans="1:8" x14ac:dyDescent="0.25">
      <c r="A75" t="s">
        <v>119</v>
      </c>
      <c r="B75" s="2" t="s">
        <v>80</v>
      </c>
      <c r="C75" s="2">
        <v>3.11</v>
      </c>
      <c r="D75" s="2">
        <v>1.21</v>
      </c>
      <c r="E75" s="2">
        <v>0.32</v>
      </c>
      <c r="F75" s="2">
        <v>15</v>
      </c>
      <c r="G75" s="2">
        <v>17</v>
      </c>
      <c r="H75" s="5">
        <f t="shared" si="1"/>
        <v>9.9586285714285724E-2</v>
      </c>
    </row>
    <row r="76" spans="1:8" x14ac:dyDescent="0.25">
      <c r="A76" t="s">
        <v>119</v>
      </c>
      <c r="B76" s="2" t="s">
        <v>81</v>
      </c>
      <c r="C76" s="2">
        <v>6.03</v>
      </c>
      <c r="D76" s="2">
        <v>1.22</v>
      </c>
      <c r="E76" s="2">
        <v>0.3</v>
      </c>
      <c r="F76" s="2">
        <v>15</v>
      </c>
      <c r="G76" s="2">
        <v>27</v>
      </c>
      <c r="H76" s="5">
        <f t="shared" si="1"/>
        <v>0.18551771428571429</v>
      </c>
    </row>
    <row r="77" spans="1:8" x14ac:dyDescent="0.25">
      <c r="A77" t="s">
        <v>119</v>
      </c>
      <c r="B77" s="2" t="s">
        <v>82</v>
      </c>
      <c r="C77" s="2">
        <v>4.7</v>
      </c>
      <c r="D77" s="2">
        <v>1</v>
      </c>
      <c r="E77" s="2">
        <v>0.3</v>
      </c>
      <c r="F77" s="2">
        <v>15</v>
      </c>
      <c r="G77" s="2">
        <v>26</v>
      </c>
      <c r="H77" s="5">
        <f t="shared" si="1"/>
        <v>0.14508285714285715</v>
      </c>
    </row>
    <row r="78" spans="1:8" x14ac:dyDescent="0.25">
      <c r="A78" t="s">
        <v>119</v>
      </c>
      <c r="B78" s="2" t="s">
        <v>83</v>
      </c>
      <c r="C78" s="2">
        <v>5.5</v>
      </c>
      <c r="D78" s="2">
        <v>1.2</v>
      </c>
      <c r="E78" s="2">
        <v>0.3</v>
      </c>
      <c r="F78" s="2">
        <v>15</v>
      </c>
      <c r="G78" s="2">
        <v>27</v>
      </c>
      <c r="H78" s="5">
        <f t="shared" si="1"/>
        <v>0.16980285714285717</v>
      </c>
    </row>
    <row r="79" spans="1:8" x14ac:dyDescent="0.25">
      <c r="A79" t="s">
        <v>119</v>
      </c>
      <c r="B79" s="2" t="s">
        <v>84</v>
      </c>
      <c r="C79" s="2">
        <v>5.88</v>
      </c>
      <c r="D79" s="2">
        <v>0.98</v>
      </c>
      <c r="E79" s="2">
        <v>0.23</v>
      </c>
      <c r="F79" s="2">
        <v>15</v>
      </c>
      <c r="G79" s="2">
        <v>25</v>
      </c>
      <c r="H79" s="5">
        <f t="shared" si="1"/>
        <v>0.17948485714285711</v>
      </c>
    </row>
    <row r="80" spans="1:8" x14ac:dyDescent="0.25">
      <c r="A80" t="s">
        <v>119</v>
      </c>
      <c r="B80" s="2" t="s">
        <v>85</v>
      </c>
      <c r="C80" s="2">
        <v>6.5</v>
      </c>
      <c r="D80" s="2">
        <v>1</v>
      </c>
      <c r="E80" s="2">
        <v>0.1</v>
      </c>
      <c r="F80" s="2">
        <v>75</v>
      </c>
      <c r="G80" s="2">
        <v>26</v>
      </c>
      <c r="H80" s="5">
        <f t="shared" si="1"/>
        <v>0.1974657142857143</v>
      </c>
    </row>
    <row r="81" spans="1:8" x14ac:dyDescent="0.25">
      <c r="A81" t="s">
        <v>119</v>
      </c>
      <c r="B81" s="2" t="s">
        <v>86</v>
      </c>
      <c r="C81" s="2">
        <v>7.03</v>
      </c>
      <c r="D81" s="2">
        <v>1.93</v>
      </c>
      <c r="E81" s="2">
        <v>0.19</v>
      </c>
      <c r="F81" s="2">
        <v>20</v>
      </c>
      <c r="G81" s="2">
        <v>33</v>
      </c>
      <c r="H81" s="5">
        <f t="shared" si="1"/>
        <v>0.21880142857142859</v>
      </c>
    </row>
    <row r="82" spans="1:8" x14ac:dyDescent="0.25">
      <c r="A82" t="s">
        <v>119</v>
      </c>
      <c r="B82" s="2" t="s">
        <v>87</v>
      </c>
      <c r="C82" s="2">
        <v>3.74</v>
      </c>
      <c r="D82" s="2">
        <v>1.8</v>
      </c>
      <c r="E82" s="2">
        <v>0.17</v>
      </c>
      <c r="F82" s="2">
        <v>15</v>
      </c>
      <c r="G82" s="2">
        <v>19</v>
      </c>
      <c r="H82" s="5">
        <f t="shared" si="1"/>
        <v>0.12115742857142858</v>
      </c>
    </row>
    <row r="83" spans="1:8" x14ac:dyDescent="0.25">
      <c r="A83" t="s">
        <v>119</v>
      </c>
      <c r="B83" s="2" t="s">
        <v>88</v>
      </c>
      <c r="C83" s="2">
        <v>4.51</v>
      </c>
      <c r="D83" s="2">
        <v>0.82</v>
      </c>
      <c r="E83" s="2">
        <v>0.13</v>
      </c>
      <c r="F83" s="2">
        <v>15</v>
      </c>
      <c r="G83" s="2">
        <v>19</v>
      </c>
      <c r="H83" s="5">
        <f t="shared" si="1"/>
        <v>0.1379317142857143</v>
      </c>
    </row>
    <row r="84" spans="1:8" x14ac:dyDescent="0.25">
      <c r="A84" t="s">
        <v>119</v>
      </c>
      <c r="B84" s="2" t="s">
        <v>89</v>
      </c>
      <c r="C84" s="2">
        <v>3.65</v>
      </c>
      <c r="D84" s="2">
        <v>2.58</v>
      </c>
      <c r="E84" s="2">
        <v>0.66</v>
      </c>
      <c r="F84" s="2">
        <v>15</v>
      </c>
      <c r="G84" s="2">
        <v>25</v>
      </c>
      <c r="H84" s="5">
        <f t="shared" si="1"/>
        <v>0.12454171428571428</v>
      </c>
    </row>
    <row r="85" spans="1:8" x14ac:dyDescent="0.25">
      <c r="A85" t="s">
        <v>119</v>
      </c>
      <c r="B85" s="2" t="s">
        <v>90</v>
      </c>
      <c r="C85" s="2">
        <v>5.8</v>
      </c>
      <c r="D85" s="2">
        <v>1.28</v>
      </c>
      <c r="E85" s="2">
        <v>0.1</v>
      </c>
      <c r="F85" s="2">
        <v>15</v>
      </c>
      <c r="G85" s="2">
        <v>25</v>
      </c>
      <c r="H85" s="5">
        <f t="shared" si="1"/>
        <v>0.17851371428571428</v>
      </c>
    </row>
    <row r="86" spans="1:8" x14ac:dyDescent="0.25">
      <c r="A86" t="s">
        <v>119</v>
      </c>
      <c r="B86" s="2" t="s">
        <v>91</v>
      </c>
      <c r="C86" s="2">
        <v>5.5</v>
      </c>
      <c r="D86" s="2">
        <v>1.4</v>
      </c>
      <c r="E86" s="2">
        <v>0.2</v>
      </c>
      <c r="F86" s="2">
        <v>15</v>
      </c>
      <c r="G86" s="2">
        <v>27</v>
      </c>
      <c r="H86" s="5">
        <f t="shared" si="1"/>
        <v>0.17068571428571433</v>
      </c>
    </row>
    <row r="87" spans="1:8" x14ac:dyDescent="0.25">
      <c r="A87" t="s">
        <v>119</v>
      </c>
      <c r="B87" s="2" t="s">
        <v>92</v>
      </c>
      <c r="C87" s="2">
        <v>33.06</v>
      </c>
      <c r="D87" s="2">
        <v>6.36</v>
      </c>
      <c r="E87" s="2">
        <v>0.5</v>
      </c>
      <c r="F87" s="2">
        <v>30</v>
      </c>
      <c r="G87" s="2">
        <v>149</v>
      </c>
      <c r="H87" s="5">
        <f t="shared" si="1"/>
        <v>1.0118131428571429</v>
      </c>
    </row>
    <row r="88" spans="1:8" x14ac:dyDescent="0.25">
      <c r="A88" t="s">
        <v>119</v>
      </c>
      <c r="B88" s="2" t="s">
        <v>93</v>
      </c>
      <c r="C88" s="2">
        <v>9.34</v>
      </c>
      <c r="D88" s="2">
        <v>1.1000000000000001</v>
      </c>
      <c r="E88" s="2">
        <v>0.1</v>
      </c>
      <c r="F88" s="2">
        <v>10</v>
      </c>
      <c r="G88" s="2">
        <v>40</v>
      </c>
      <c r="H88" s="5">
        <f t="shared" si="1"/>
        <v>0.28163142857142859</v>
      </c>
    </row>
    <row r="89" spans="1:8" x14ac:dyDescent="0.25">
      <c r="A89" t="s">
        <v>119</v>
      </c>
      <c r="B89" s="2" t="s">
        <v>94</v>
      </c>
      <c r="C89" s="2">
        <v>4.97</v>
      </c>
      <c r="D89" s="2">
        <v>1.92</v>
      </c>
      <c r="E89" s="2">
        <v>0.28000000000000003</v>
      </c>
      <c r="F89" s="2">
        <v>15</v>
      </c>
      <c r="G89" s="2">
        <v>25</v>
      </c>
      <c r="H89" s="5">
        <f t="shared" si="1"/>
        <v>0.15838457142857143</v>
      </c>
    </row>
    <row r="90" spans="1:8" x14ac:dyDescent="0.25">
      <c r="A90" t="s">
        <v>119</v>
      </c>
      <c r="B90" s="2" t="s">
        <v>95</v>
      </c>
      <c r="C90" s="2">
        <v>3.4</v>
      </c>
      <c r="D90" s="2">
        <v>0.68</v>
      </c>
      <c r="E90" s="2">
        <v>0.1</v>
      </c>
      <c r="F90" s="2">
        <v>15</v>
      </c>
      <c r="G90" s="2">
        <v>16</v>
      </c>
      <c r="H90" s="5">
        <f t="shared" si="1"/>
        <v>0.10435371428571429</v>
      </c>
    </row>
    <row r="91" spans="1:8" x14ac:dyDescent="0.25">
      <c r="A91" t="s">
        <v>119</v>
      </c>
      <c r="B91" s="2" t="s">
        <v>96</v>
      </c>
      <c r="C91" s="2">
        <v>3.65</v>
      </c>
      <c r="D91" s="2">
        <v>0.69</v>
      </c>
      <c r="E91" s="2">
        <v>0.17</v>
      </c>
      <c r="F91" s="2">
        <v>15</v>
      </c>
      <c r="G91" s="2">
        <v>16</v>
      </c>
      <c r="H91" s="5">
        <f t="shared" si="1"/>
        <v>0.11197571428571428</v>
      </c>
    </row>
    <row r="92" spans="1:8" x14ac:dyDescent="0.25">
      <c r="A92" t="s">
        <v>119</v>
      </c>
      <c r="B92" s="2" t="s">
        <v>97</v>
      </c>
      <c r="C92" s="2">
        <v>10.51</v>
      </c>
      <c r="D92" s="2">
        <v>2.89</v>
      </c>
      <c r="E92" s="2">
        <v>0.34</v>
      </c>
      <c r="F92" s="2">
        <v>15</v>
      </c>
      <c r="G92" s="2">
        <v>47</v>
      </c>
      <c r="H92" s="5">
        <f t="shared" si="1"/>
        <v>0.3273045714285715</v>
      </c>
    </row>
    <row r="93" spans="1:8" x14ac:dyDescent="0.25">
      <c r="A93" t="s">
        <v>119</v>
      </c>
      <c r="B93" s="2" t="s">
        <v>98</v>
      </c>
      <c r="C93" s="2">
        <v>3.35</v>
      </c>
      <c r="D93" s="2">
        <v>1.25</v>
      </c>
      <c r="E93" s="2">
        <v>0.2</v>
      </c>
      <c r="F93" s="2">
        <v>15</v>
      </c>
      <c r="G93" s="2">
        <v>17</v>
      </c>
      <c r="H93" s="5">
        <f t="shared" si="1"/>
        <v>0.10653142857142858</v>
      </c>
    </row>
    <row r="94" spans="1:8" x14ac:dyDescent="0.25">
      <c r="A94" t="s">
        <v>119</v>
      </c>
      <c r="B94" s="2" t="s">
        <v>99</v>
      </c>
      <c r="C94" s="2">
        <v>6.43</v>
      </c>
      <c r="D94" s="2">
        <v>0.9</v>
      </c>
      <c r="E94" s="2">
        <v>0.1</v>
      </c>
      <c r="F94" s="2">
        <v>15</v>
      </c>
      <c r="G94" s="2">
        <v>28</v>
      </c>
      <c r="H94" s="5">
        <f t="shared" si="1"/>
        <v>0.19481714285714288</v>
      </c>
    </row>
    <row r="95" spans="1:8" x14ac:dyDescent="0.25">
      <c r="A95" t="s">
        <v>119</v>
      </c>
      <c r="B95" s="2" t="s">
        <v>100</v>
      </c>
      <c r="C95" s="2">
        <v>3.6</v>
      </c>
      <c r="D95" s="2">
        <v>1.68</v>
      </c>
      <c r="E95" s="2">
        <v>0.3</v>
      </c>
      <c r="F95" s="2">
        <v>15</v>
      </c>
      <c r="G95" s="2">
        <v>18</v>
      </c>
      <c r="H95" s="5">
        <f t="shared" si="1"/>
        <v>0.11671371428571431</v>
      </c>
    </row>
    <row r="96" spans="1:8" x14ac:dyDescent="0.25">
      <c r="A96" t="s">
        <v>119</v>
      </c>
      <c r="B96" s="2" t="s">
        <v>101</v>
      </c>
      <c r="C96" s="2">
        <v>5.2</v>
      </c>
      <c r="D96" s="2">
        <v>2.6</v>
      </c>
      <c r="E96" s="2">
        <v>0.3</v>
      </c>
      <c r="F96" s="2">
        <v>15</v>
      </c>
      <c r="G96" s="2">
        <v>27</v>
      </c>
      <c r="H96" s="5">
        <f t="shared" si="1"/>
        <v>0.16921428571428576</v>
      </c>
    </row>
    <row r="97" spans="1:8" x14ac:dyDescent="0.25">
      <c r="A97" t="s">
        <v>119</v>
      </c>
      <c r="B97" s="2" t="s">
        <v>102</v>
      </c>
      <c r="C97" s="2">
        <v>6.63</v>
      </c>
      <c r="D97" s="2">
        <v>1.37</v>
      </c>
      <c r="E97" s="2">
        <v>0.2</v>
      </c>
      <c r="F97" s="2">
        <v>15</v>
      </c>
      <c r="G97" s="2">
        <v>27</v>
      </c>
      <c r="H97" s="5">
        <f t="shared" si="1"/>
        <v>0.2037634285714286</v>
      </c>
    </row>
    <row r="98" spans="1:8" x14ac:dyDescent="0.25">
      <c r="A98" t="s">
        <v>119</v>
      </c>
      <c r="B98" s="2" t="s">
        <v>103</v>
      </c>
      <c r="C98" s="2">
        <v>6.71</v>
      </c>
      <c r="D98" s="2">
        <v>1.24</v>
      </c>
      <c r="E98" s="2">
        <v>0.1</v>
      </c>
      <c r="F98" s="2">
        <v>15</v>
      </c>
      <c r="G98" s="2">
        <v>31</v>
      </c>
      <c r="H98" s="5">
        <f t="shared" si="1"/>
        <v>0.20505828571428575</v>
      </c>
    </row>
    <row r="99" spans="1:8" x14ac:dyDescent="0.25">
      <c r="A99" t="s">
        <v>119</v>
      </c>
      <c r="B99" s="2" t="s">
        <v>104</v>
      </c>
      <c r="C99" s="2">
        <v>7.29</v>
      </c>
      <c r="D99" s="2">
        <v>1.24</v>
      </c>
      <c r="E99" s="2">
        <v>0.2</v>
      </c>
      <c r="F99" s="2">
        <v>15</v>
      </c>
      <c r="G99" s="2">
        <v>31</v>
      </c>
      <c r="H99" s="5">
        <f t="shared" si="1"/>
        <v>0.2224211428571429</v>
      </c>
    </row>
    <row r="100" spans="1:8" x14ac:dyDescent="0.25">
      <c r="A100" t="s">
        <v>119</v>
      </c>
      <c r="B100" s="2" t="s">
        <v>105</v>
      </c>
      <c r="C100" s="2">
        <v>3.35</v>
      </c>
      <c r="D100" s="2">
        <v>1.5</v>
      </c>
      <c r="E100" s="2">
        <v>0.3</v>
      </c>
      <c r="F100" s="2">
        <v>15</v>
      </c>
      <c r="G100" s="2">
        <v>17</v>
      </c>
      <c r="H100" s="5">
        <f t="shared" si="1"/>
        <v>0.10829714285714286</v>
      </c>
    </row>
    <row r="101" spans="1:8" x14ac:dyDescent="0.25">
      <c r="A101" t="s">
        <v>119</v>
      </c>
      <c r="B101" s="2" t="s">
        <v>106</v>
      </c>
      <c r="C101" s="2">
        <v>3</v>
      </c>
      <c r="D101" s="2">
        <v>0.7</v>
      </c>
      <c r="E101" s="2">
        <v>0.2</v>
      </c>
      <c r="F101" s="2">
        <v>15</v>
      </c>
      <c r="G101" s="2">
        <v>16</v>
      </c>
      <c r="H101" s="5">
        <f t="shared" si="1"/>
        <v>9.2994285714285724E-2</v>
      </c>
    </row>
    <row r="102" spans="1:8" x14ac:dyDescent="0.25">
      <c r="A102" t="s">
        <v>119</v>
      </c>
      <c r="B102" s="2" t="s">
        <v>107</v>
      </c>
      <c r="C102" s="2">
        <v>3.38</v>
      </c>
      <c r="D102" s="2">
        <v>2.2000000000000002</v>
      </c>
      <c r="E102" s="2">
        <v>0.12</v>
      </c>
      <c r="F102" s="2">
        <v>15</v>
      </c>
      <c r="G102" s="2">
        <v>20</v>
      </c>
      <c r="H102" s="5">
        <f t="shared" si="1"/>
        <v>0.1127702857142857</v>
      </c>
    </row>
    <row r="103" spans="1:8" x14ac:dyDescent="0.25">
      <c r="A103" t="s">
        <v>119</v>
      </c>
      <c r="B103" s="2" t="s">
        <v>108</v>
      </c>
      <c r="C103" s="2">
        <v>2.2599999999999998</v>
      </c>
      <c r="D103" s="2">
        <v>2.2999999999999998</v>
      </c>
      <c r="E103" s="2">
        <v>0.1</v>
      </c>
      <c r="F103" s="2">
        <v>15</v>
      </c>
      <c r="G103" s="2">
        <v>11</v>
      </c>
      <c r="H103" s="5">
        <f t="shared" si="1"/>
        <v>8.0339999999999995E-2</v>
      </c>
    </row>
    <row r="104" spans="1:8" x14ac:dyDescent="0.25">
      <c r="A104" t="s">
        <v>119</v>
      </c>
      <c r="B104" s="2" t="s">
        <v>109</v>
      </c>
      <c r="C104" s="2">
        <v>4.5</v>
      </c>
      <c r="D104" s="2">
        <v>1.1000000000000001</v>
      </c>
      <c r="E104" s="2">
        <v>0.2</v>
      </c>
      <c r="F104" s="2">
        <v>15</v>
      </c>
      <c r="G104" s="2">
        <v>23</v>
      </c>
      <c r="H104" s="5">
        <f t="shared" si="1"/>
        <v>0.1394914285714286</v>
      </c>
    </row>
    <row r="105" spans="1:8" x14ac:dyDescent="0.25">
      <c r="A105" t="s">
        <v>119</v>
      </c>
      <c r="B105" s="2" t="s">
        <v>110</v>
      </c>
      <c r="C105" s="2">
        <v>3.65</v>
      </c>
      <c r="D105" s="2">
        <v>1.6</v>
      </c>
      <c r="E105" s="2">
        <v>0.2</v>
      </c>
      <c r="F105" s="2">
        <v>15</v>
      </c>
      <c r="G105" s="2">
        <v>17</v>
      </c>
      <c r="H105" s="5">
        <f t="shared" si="1"/>
        <v>0.11742000000000001</v>
      </c>
    </row>
    <row r="106" spans="1:8" x14ac:dyDescent="0.25">
      <c r="A106" t="s">
        <v>119</v>
      </c>
      <c r="B106" s="2" t="s">
        <v>111</v>
      </c>
      <c r="C106" s="2">
        <v>4.68</v>
      </c>
      <c r="D106" s="2">
        <v>2.86</v>
      </c>
      <c r="E106" s="2">
        <v>0.42</v>
      </c>
      <c r="F106" s="2">
        <v>15</v>
      </c>
      <c r="G106" s="2">
        <v>27</v>
      </c>
      <c r="H106" s="5">
        <f t="shared" si="1"/>
        <v>0.15579485714285715</v>
      </c>
    </row>
    <row r="107" spans="1:8" x14ac:dyDescent="0.25">
      <c r="A107" t="s">
        <v>119</v>
      </c>
      <c r="B107" s="2" t="s">
        <v>112</v>
      </c>
      <c r="C107" s="2">
        <v>2.1800000000000002</v>
      </c>
      <c r="D107" s="2">
        <v>1.5</v>
      </c>
      <c r="E107" s="2">
        <v>0.2</v>
      </c>
      <c r="F107" s="2">
        <v>15</v>
      </c>
      <c r="G107" s="2">
        <v>12</v>
      </c>
      <c r="H107" s="5">
        <f t="shared" si="1"/>
        <v>7.3571428571428579E-2</v>
      </c>
    </row>
    <row r="108" spans="1:8" x14ac:dyDescent="0.25">
      <c r="A108" t="s">
        <v>119</v>
      </c>
      <c r="B108" s="2" t="s">
        <v>113</v>
      </c>
      <c r="C108" s="2">
        <v>8.75</v>
      </c>
      <c r="D108" s="2">
        <v>3.02</v>
      </c>
      <c r="E108" s="2">
        <v>0.4</v>
      </c>
      <c r="F108" s="2">
        <v>15</v>
      </c>
      <c r="G108" s="2">
        <v>43</v>
      </c>
      <c r="H108" s="5">
        <f t="shared" si="1"/>
        <v>0.27645200000000003</v>
      </c>
    </row>
    <row r="109" spans="1:8" x14ac:dyDescent="0.25">
      <c r="A109" t="s">
        <v>119</v>
      </c>
      <c r="B109" s="2" t="s">
        <v>114</v>
      </c>
      <c r="C109" s="2">
        <v>14.15</v>
      </c>
      <c r="D109" s="2">
        <v>1.5</v>
      </c>
      <c r="E109" s="2">
        <v>0.2</v>
      </c>
      <c r="F109" s="2">
        <v>15</v>
      </c>
      <c r="G109" s="2">
        <v>61</v>
      </c>
      <c r="H109" s="5">
        <f t="shared" si="1"/>
        <v>0.42583142857142864</v>
      </c>
    </row>
    <row r="110" spans="1:8" x14ac:dyDescent="0.25">
      <c r="A110" t="s">
        <v>119</v>
      </c>
      <c r="B110" s="2" t="s">
        <v>115</v>
      </c>
      <c r="C110" s="2">
        <v>14.45</v>
      </c>
      <c r="D110" s="2">
        <v>5.42</v>
      </c>
      <c r="E110" s="2">
        <v>0.4</v>
      </c>
      <c r="F110" s="2">
        <v>39</v>
      </c>
      <c r="G110" s="2">
        <v>81</v>
      </c>
      <c r="H110" s="5">
        <f t="shared" si="1"/>
        <v>0.45832057142857141</v>
      </c>
    </row>
    <row r="111" spans="1:8" x14ac:dyDescent="0.25">
      <c r="A111" t="s">
        <v>119</v>
      </c>
      <c r="B111" s="2" t="s">
        <v>116</v>
      </c>
      <c r="C111" s="2">
        <v>7</v>
      </c>
      <c r="D111" s="2">
        <v>1</v>
      </c>
      <c r="E111" s="2">
        <v>0.2</v>
      </c>
      <c r="F111" s="2">
        <v>70</v>
      </c>
      <c r="G111" s="2">
        <v>29</v>
      </c>
      <c r="H111" s="5">
        <f t="shared" si="1"/>
        <v>0.21247428571428573</v>
      </c>
    </row>
    <row r="112" spans="1:8" x14ac:dyDescent="0.25">
      <c r="A112" t="s">
        <v>119</v>
      </c>
      <c r="B112" s="2" t="s">
        <v>117</v>
      </c>
      <c r="C112" s="2">
        <v>9.6</v>
      </c>
      <c r="D112" s="2">
        <v>2.8</v>
      </c>
      <c r="E112" s="2">
        <v>0.4</v>
      </c>
      <c r="F112" s="2">
        <v>32</v>
      </c>
      <c r="G112" s="2">
        <v>42</v>
      </c>
      <c r="H112" s="5">
        <f t="shared" si="1"/>
        <v>0.30017142857142859</v>
      </c>
    </row>
    <row r="113" spans="1:8" x14ac:dyDescent="0.25">
      <c r="A113" t="s">
        <v>119</v>
      </c>
      <c r="B113" s="2" t="s">
        <v>118</v>
      </c>
      <c r="C113" s="2">
        <v>7.13</v>
      </c>
      <c r="D113" s="2">
        <v>1.89</v>
      </c>
      <c r="E113" s="2">
        <v>0.22</v>
      </c>
      <c r="F113" s="2">
        <v>30</v>
      </c>
      <c r="G113" s="2">
        <v>35</v>
      </c>
      <c r="H113" s="5">
        <f t="shared" si="1"/>
        <v>0.22159714285714285</v>
      </c>
    </row>
    <row r="114" spans="1:8" x14ac:dyDescent="0.25">
      <c r="A114" t="s">
        <v>132</v>
      </c>
      <c r="B114" s="2" t="s">
        <v>120</v>
      </c>
      <c r="C114" s="2">
        <v>17.489999999999998</v>
      </c>
      <c r="D114" s="2">
        <v>2.02</v>
      </c>
      <c r="E114" s="2">
        <v>0.1</v>
      </c>
      <c r="F114" s="2">
        <v>78</v>
      </c>
      <c r="G114" s="2">
        <v>77</v>
      </c>
      <c r="H114" s="5">
        <f t="shared" si="1"/>
        <v>0.52688914285714283</v>
      </c>
    </row>
    <row r="115" spans="1:8" x14ac:dyDescent="0.25">
      <c r="A115" t="s">
        <v>132</v>
      </c>
      <c r="B115" s="2" t="s">
        <v>121</v>
      </c>
      <c r="C115" s="2">
        <v>20.12</v>
      </c>
      <c r="D115" s="2">
        <v>1.57</v>
      </c>
      <c r="E115" s="2">
        <v>0.05</v>
      </c>
      <c r="F115" s="2">
        <v>63</v>
      </c>
      <c r="G115" s="2">
        <v>86</v>
      </c>
      <c r="H115" s="5">
        <f t="shared" si="1"/>
        <v>0.60149057142857154</v>
      </c>
    </row>
    <row r="116" spans="1:8" x14ac:dyDescent="0.25">
      <c r="A116" t="s">
        <v>132</v>
      </c>
      <c r="B116" s="2" t="s">
        <v>122</v>
      </c>
      <c r="C116" s="2">
        <v>38.06</v>
      </c>
      <c r="D116" s="2">
        <v>1.36</v>
      </c>
      <c r="E116" s="2">
        <v>0.28000000000000003</v>
      </c>
      <c r="F116" s="2">
        <v>72</v>
      </c>
      <c r="G116" s="2">
        <v>159</v>
      </c>
      <c r="H116" s="5">
        <f t="shared" si="1"/>
        <v>1.1288800000000001</v>
      </c>
    </row>
    <row r="117" spans="1:8" x14ac:dyDescent="0.25">
      <c r="A117" t="s">
        <v>132</v>
      </c>
      <c r="B117" s="2" t="s">
        <v>123</v>
      </c>
      <c r="C117" s="2">
        <v>27.88</v>
      </c>
      <c r="D117" s="2">
        <v>1.53</v>
      </c>
      <c r="E117" s="2">
        <v>0.14000000000000001</v>
      </c>
      <c r="F117" s="2">
        <v>54</v>
      </c>
      <c r="G117" s="2">
        <v>118</v>
      </c>
      <c r="H117" s="5">
        <f t="shared" si="1"/>
        <v>0.82988571428571423</v>
      </c>
    </row>
    <row r="118" spans="1:8" x14ac:dyDescent="0.25">
      <c r="A118" t="s">
        <v>132</v>
      </c>
      <c r="B118" s="2" t="s">
        <v>124</v>
      </c>
      <c r="C118" s="2">
        <v>28.35</v>
      </c>
      <c r="D118" s="2">
        <v>2</v>
      </c>
      <c r="E118" s="2">
        <v>0.1</v>
      </c>
      <c r="F118" s="2">
        <v>55</v>
      </c>
      <c r="G118" s="2">
        <v>118</v>
      </c>
      <c r="H118" s="5">
        <f t="shared" si="1"/>
        <v>0.84636571428571428</v>
      </c>
    </row>
    <row r="119" spans="1:8" x14ac:dyDescent="0.25">
      <c r="A119" t="s">
        <v>132</v>
      </c>
      <c r="B119" s="2" t="s">
        <v>99</v>
      </c>
      <c r="C119" s="2">
        <v>6.43</v>
      </c>
      <c r="D119" s="2">
        <v>0.9</v>
      </c>
      <c r="E119" s="2">
        <v>0.1</v>
      </c>
      <c r="F119" s="2">
        <v>15</v>
      </c>
      <c r="G119" s="2">
        <v>28</v>
      </c>
      <c r="H119" s="5">
        <f t="shared" si="1"/>
        <v>0.19481714285714288</v>
      </c>
    </row>
    <row r="120" spans="1:8" x14ac:dyDescent="0.25">
      <c r="A120" t="s">
        <v>132</v>
      </c>
      <c r="B120" s="2" t="s">
        <v>125</v>
      </c>
      <c r="C120" s="2">
        <v>38.06</v>
      </c>
      <c r="D120" s="2">
        <v>1.36</v>
      </c>
      <c r="E120" s="2">
        <v>0.28000000000000003</v>
      </c>
      <c r="F120" s="2">
        <v>72</v>
      </c>
      <c r="G120" s="2">
        <v>159</v>
      </c>
      <c r="H120" s="5">
        <f t="shared" si="1"/>
        <v>1.1288800000000001</v>
      </c>
    </row>
    <row r="121" spans="1:8" x14ac:dyDescent="0.25">
      <c r="A121" t="s">
        <v>132</v>
      </c>
      <c r="B121" s="2" t="s">
        <v>126</v>
      </c>
      <c r="C121" s="2">
        <v>8.82</v>
      </c>
      <c r="D121" s="2">
        <v>0.72</v>
      </c>
      <c r="E121" s="2">
        <v>0.1</v>
      </c>
      <c r="F121" s="2">
        <v>35</v>
      </c>
      <c r="G121" s="2">
        <v>38</v>
      </c>
      <c r="H121" s="5">
        <f t="shared" si="1"/>
        <v>0.26409200000000005</v>
      </c>
    </row>
    <row r="122" spans="1:8" x14ac:dyDescent="0.25">
      <c r="A122" t="s">
        <v>132</v>
      </c>
      <c r="B122" s="2" t="s">
        <v>95</v>
      </c>
      <c r="C122" s="2">
        <v>3.4</v>
      </c>
      <c r="D122" s="2">
        <v>0.68</v>
      </c>
      <c r="E122" s="2">
        <v>0.1</v>
      </c>
      <c r="F122" s="2">
        <v>15</v>
      </c>
      <c r="G122" s="2">
        <v>16</v>
      </c>
      <c r="H122" s="5">
        <f t="shared" si="1"/>
        <v>0.10435371428571429</v>
      </c>
    </row>
    <row r="123" spans="1:8" x14ac:dyDescent="0.25">
      <c r="A123" t="s">
        <v>132</v>
      </c>
      <c r="B123" s="2" t="s">
        <v>73</v>
      </c>
      <c r="C123" s="2">
        <v>9.58</v>
      </c>
      <c r="D123" s="2">
        <v>0.93</v>
      </c>
      <c r="E123" s="2">
        <v>0.24</v>
      </c>
      <c r="F123" s="2">
        <v>35</v>
      </c>
      <c r="G123" s="2">
        <v>41</v>
      </c>
      <c r="H123" s="5">
        <f t="shared" si="1"/>
        <v>0.28810571428571424</v>
      </c>
    </row>
    <row r="124" spans="1:8" x14ac:dyDescent="0.25">
      <c r="A124" t="s">
        <v>132</v>
      </c>
      <c r="B124" s="2" t="s">
        <v>127</v>
      </c>
      <c r="C124" s="2">
        <v>24.14</v>
      </c>
      <c r="D124" s="2">
        <v>1.61</v>
      </c>
      <c r="E124" s="2">
        <v>0.15</v>
      </c>
      <c r="F124" s="2">
        <v>63</v>
      </c>
      <c r="G124" s="2">
        <v>102</v>
      </c>
      <c r="H124" s="5">
        <f t="shared" si="1"/>
        <v>0.72032314285714294</v>
      </c>
    </row>
    <row r="125" spans="1:8" x14ac:dyDescent="0.25">
      <c r="A125" t="s">
        <v>132</v>
      </c>
      <c r="B125" s="2" t="s">
        <v>128</v>
      </c>
      <c r="C125" s="2">
        <v>18.600000000000001</v>
      </c>
      <c r="D125" s="2">
        <v>1.1000000000000001</v>
      </c>
      <c r="E125" s="2">
        <v>0.1</v>
      </c>
      <c r="F125" s="2">
        <v>65</v>
      </c>
      <c r="G125" s="2">
        <v>81</v>
      </c>
      <c r="H125" s="5">
        <f t="shared" si="1"/>
        <v>0.55413999999999997</v>
      </c>
    </row>
    <row r="126" spans="1:8" x14ac:dyDescent="0.25">
      <c r="A126" t="s">
        <v>132</v>
      </c>
      <c r="B126" s="2" t="s">
        <v>129</v>
      </c>
      <c r="C126" s="2">
        <v>17.440000000000001</v>
      </c>
      <c r="D126" s="2">
        <v>2</v>
      </c>
      <c r="E126" s="2">
        <v>0.1</v>
      </c>
      <c r="F126" s="2">
        <v>50</v>
      </c>
      <c r="G126" s="2">
        <v>73</v>
      </c>
      <c r="H126" s="5">
        <f t="shared" si="1"/>
        <v>0.5253000000000001</v>
      </c>
    </row>
    <row r="127" spans="1:8" x14ac:dyDescent="0.25">
      <c r="A127" t="s">
        <v>132</v>
      </c>
      <c r="B127" s="2" t="s">
        <v>130</v>
      </c>
      <c r="C127" s="2">
        <v>15.2</v>
      </c>
      <c r="D127" s="2">
        <v>0.88</v>
      </c>
      <c r="E127" s="2">
        <v>0.1</v>
      </c>
      <c r="F127" s="2">
        <v>25</v>
      </c>
      <c r="G127" s="2">
        <v>61</v>
      </c>
      <c r="H127" s="5">
        <f t="shared" si="1"/>
        <v>0.45278800000000002</v>
      </c>
    </row>
    <row r="128" spans="1:8" x14ac:dyDescent="0.25">
      <c r="A128" t="s">
        <v>132</v>
      </c>
      <c r="B128" s="2" t="s">
        <v>131</v>
      </c>
      <c r="C128" s="2">
        <v>26.46</v>
      </c>
      <c r="D128" s="2">
        <v>2</v>
      </c>
      <c r="E128" s="2">
        <v>0.1</v>
      </c>
      <c r="F128" s="2">
        <v>48</v>
      </c>
      <c r="G128" s="2">
        <v>112</v>
      </c>
      <c r="H128" s="5">
        <f t="shared" si="1"/>
        <v>0.79074571428571439</v>
      </c>
    </row>
    <row r="129" spans="1:8" x14ac:dyDescent="0.25">
      <c r="A129" t="s">
        <v>178</v>
      </c>
      <c r="B129" s="2" t="s">
        <v>133</v>
      </c>
      <c r="C129" s="2">
        <v>28.17</v>
      </c>
      <c r="D129" s="2">
        <v>2.38</v>
      </c>
      <c r="E129" s="2">
        <v>0.28000000000000003</v>
      </c>
      <c r="F129" s="2">
        <v>73</v>
      </c>
      <c r="G129" s="2">
        <v>130</v>
      </c>
      <c r="H129" s="5">
        <f t="shared" si="1"/>
        <v>0.84383485714285733</v>
      </c>
    </row>
    <row r="130" spans="1:8" x14ac:dyDescent="0.25">
      <c r="A130" t="s">
        <v>178</v>
      </c>
      <c r="B130" s="2" t="s">
        <v>134</v>
      </c>
      <c r="C130" s="2">
        <v>23.51</v>
      </c>
      <c r="D130" s="2">
        <v>2.56</v>
      </c>
      <c r="E130" s="2">
        <v>1.04</v>
      </c>
      <c r="F130" s="2">
        <v>50</v>
      </c>
      <c r="G130" s="2">
        <v>111</v>
      </c>
      <c r="H130" s="5">
        <f t="shared" si="1"/>
        <v>0.70999371428571445</v>
      </c>
    </row>
    <row r="131" spans="1:8" x14ac:dyDescent="0.25">
      <c r="A131" t="s">
        <v>178</v>
      </c>
      <c r="B131" s="2" t="s">
        <v>135</v>
      </c>
      <c r="C131" s="2">
        <v>21.34</v>
      </c>
      <c r="D131" s="2">
        <v>4</v>
      </c>
      <c r="E131" s="2">
        <v>0.34</v>
      </c>
      <c r="F131" s="2">
        <v>45</v>
      </c>
      <c r="G131" s="2">
        <v>101</v>
      </c>
      <c r="H131" s="5">
        <f t="shared" ref="H131:H194" si="2">$N$1*((C131/10)+(D131/50)+(E131/100))*$N$3/70</f>
        <v>0.65254914285714294</v>
      </c>
    </row>
    <row r="132" spans="1:8" x14ac:dyDescent="0.25">
      <c r="A132" t="s">
        <v>178</v>
      </c>
      <c r="B132" s="2" t="s">
        <v>136</v>
      </c>
      <c r="C132" s="2">
        <v>23.67</v>
      </c>
      <c r="D132" s="2">
        <v>2.56</v>
      </c>
      <c r="E132" s="2">
        <v>0.32</v>
      </c>
      <c r="F132" s="2">
        <v>50</v>
      </c>
      <c r="G132" s="2">
        <v>109</v>
      </c>
      <c r="H132" s="5">
        <f t="shared" si="2"/>
        <v>0.71258342857142865</v>
      </c>
    </row>
    <row r="133" spans="1:8" x14ac:dyDescent="0.25">
      <c r="A133" t="s">
        <v>178</v>
      </c>
      <c r="B133" s="2" t="s">
        <v>137</v>
      </c>
      <c r="C133" s="2">
        <v>66.27</v>
      </c>
      <c r="D133" s="2">
        <v>16.89</v>
      </c>
      <c r="E133" s="2">
        <v>6.9</v>
      </c>
      <c r="F133" s="2">
        <v>55</v>
      </c>
      <c r="G133" s="2">
        <v>389</v>
      </c>
      <c r="H133" s="5">
        <f t="shared" si="2"/>
        <v>2.069946857142857</v>
      </c>
    </row>
    <row r="134" spans="1:8" x14ac:dyDescent="0.25">
      <c r="A134" t="s">
        <v>178</v>
      </c>
      <c r="B134" s="2" t="s">
        <v>138</v>
      </c>
      <c r="C134" s="2">
        <v>58.36</v>
      </c>
      <c r="D134" s="2">
        <v>8.84</v>
      </c>
      <c r="E134" s="2">
        <v>1.63</v>
      </c>
      <c r="F134" s="2">
        <v>45</v>
      </c>
      <c r="G134" s="2">
        <v>283</v>
      </c>
      <c r="H134" s="5">
        <f t="shared" si="2"/>
        <v>1.7742780000000002</v>
      </c>
    </row>
    <row r="135" spans="1:8" x14ac:dyDescent="0.25">
      <c r="A135" t="s">
        <v>178</v>
      </c>
      <c r="B135" s="2" t="s">
        <v>139</v>
      </c>
      <c r="C135" s="2">
        <v>73.48</v>
      </c>
      <c r="D135" s="2">
        <v>12.48</v>
      </c>
      <c r="E135" s="2">
        <v>1.61</v>
      </c>
      <c r="F135" s="2">
        <v>25</v>
      </c>
      <c r="G135" s="2">
        <v>354</v>
      </c>
      <c r="H135" s="5">
        <f t="shared" si="2"/>
        <v>2.2406031428571431</v>
      </c>
    </row>
    <row r="136" spans="1:8" x14ac:dyDescent="0.25">
      <c r="A136" t="s">
        <v>178</v>
      </c>
      <c r="B136" s="2" t="s">
        <v>140</v>
      </c>
      <c r="C136" s="2">
        <v>71.180000000000007</v>
      </c>
      <c r="D136" s="2">
        <v>13.7</v>
      </c>
      <c r="E136" s="2">
        <v>1.87</v>
      </c>
      <c r="F136" s="2">
        <v>41</v>
      </c>
      <c r="G136" s="2">
        <v>339</v>
      </c>
      <c r="H136" s="5">
        <f t="shared" si="2"/>
        <v>2.180863142857143</v>
      </c>
    </row>
    <row r="137" spans="1:8" x14ac:dyDescent="0.25">
      <c r="A137" t="s">
        <v>178</v>
      </c>
      <c r="B137" s="2" t="s">
        <v>141</v>
      </c>
      <c r="C137" s="2">
        <v>71.5</v>
      </c>
      <c r="D137" s="2">
        <v>13.25</v>
      </c>
      <c r="E137" s="2">
        <v>3.4</v>
      </c>
      <c r="F137" s="2">
        <v>54</v>
      </c>
      <c r="G137" s="2">
        <v>343</v>
      </c>
      <c r="H137" s="5">
        <f t="shared" si="2"/>
        <v>2.1921342857142858</v>
      </c>
    </row>
    <row r="138" spans="1:8" x14ac:dyDescent="0.25">
      <c r="A138" t="s">
        <v>178</v>
      </c>
      <c r="B138" s="2" t="s">
        <v>142</v>
      </c>
      <c r="C138" s="2">
        <v>21.3</v>
      </c>
      <c r="D138" s="2">
        <v>4.4000000000000004</v>
      </c>
      <c r="E138" s="2">
        <v>1.92</v>
      </c>
      <c r="F138" s="2">
        <v>53</v>
      </c>
      <c r="G138" s="2">
        <v>120</v>
      </c>
      <c r="H138" s="5">
        <f t="shared" si="2"/>
        <v>0.65837600000000007</v>
      </c>
    </row>
    <row r="139" spans="1:8" x14ac:dyDescent="0.25">
      <c r="A139" t="s">
        <v>178</v>
      </c>
      <c r="B139" s="2" t="s">
        <v>143</v>
      </c>
      <c r="C139" s="2">
        <v>69.540000000000006</v>
      </c>
      <c r="D139" s="2">
        <v>14.45</v>
      </c>
      <c r="E139" s="2">
        <v>7.02</v>
      </c>
      <c r="F139" s="2">
        <v>35</v>
      </c>
      <c r="G139" s="2">
        <v>371</v>
      </c>
      <c r="H139" s="5">
        <f t="shared" si="2"/>
        <v>2.1521702857142859</v>
      </c>
    </row>
    <row r="140" spans="1:8" x14ac:dyDescent="0.25">
      <c r="A140" t="s">
        <v>178</v>
      </c>
      <c r="B140" s="2" t="s">
        <v>144</v>
      </c>
      <c r="C140" s="2">
        <v>18.7</v>
      </c>
      <c r="D140" s="2">
        <v>3.22</v>
      </c>
      <c r="E140" s="2">
        <v>1.35</v>
      </c>
      <c r="F140" s="2">
        <v>52</v>
      </c>
      <c r="G140" s="2">
        <v>86</v>
      </c>
      <c r="H140" s="5">
        <f t="shared" si="2"/>
        <v>0.57323914285714295</v>
      </c>
    </row>
    <row r="141" spans="1:8" x14ac:dyDescent="0.25">
      <c r="A141" t="s">
        <v>178</v>
      </c>
      <c r="B141" s="2" t="s">
        <v>145</v>
      </c>
      <c r="C141" s="2">
        <v>73</v>
      </c>
      <c r="D141" s="2">
        <v>7.5</v>
      </c>
      <c r="E141" s="2">
        <v>1.75</v>
      </c>
      <c r="F141" s="2">
        <v>68</v>
      </c>
      <c r="G141" s="2">
        <v>370</v>
      </c>
      <c r="H141" s="5">
        <f t="shared" si="2"/>
        <v>2.197578571428572</v>
      </c>
    </row>
    <row r="142" spans="1:8" x14ac:dyDescent="0.25">
      <c r="A142" t="s">
        <v>178</v>
      </c>
      <c r="B142" s="2" t="s">
        <v>146</v>
      </c>
      <c r="C142" s="2">
        <v>74.63</v>
      </c>
      <c r="D142" s="2">
        <v>11.29</v>
      </c>
      <c r="E142" s="2">
        <v>3.46</v>
      </c>
      <c r="F142" s="2">
        <v>50</v>
      </c>
      <c r="G142" s="2">
        <v>364</v>
      </c>
      <c r="H142" s="5">
        <f t="shared" si="2"/>
        <v>2.2728862857142857</v>
      </c>
    </row>
    <row r="143" spans="1:8" x14ac:dyDescent="0.25">
      <c r="A143" t="s">
        <v>178</v>
      </c>
      <c r="B143" s="2" t="s">
        <v>147</v>
      </c>
      <c r="C143" s="2">
        <v>73.13</v>
      </c>
      <c r="D143" s="2">
        <v>13.3</v>
      </c>
      <c r="E143" s="2">
        <v>2.38</v>
      </c>
      <c r="F143" s="2">
        <v>57</v>
      </c>
      <c r="G143" s="2">
        <v>367</v>
      </c>
      <c r="H143" s="5">
        <f t="shared" si="2"/>
        <v>2.2373954285714288</v>
      </c>
    </row>
    <row r="144" spans="1:8" x14ac:dyDescent="0.25">
      <c r="A144" t="s">
        <v>178</v>
      </c>
      <c r="B144" s="2" t="s">
        <v>148</v>
      </c>
      <c r="C144" s="2">
        <v>66.27</v>
      </c>
      <c r="D144" s="2">
        <v>14.57</v>
      </c>
      <c r="E144" s="2">
        <v>2.4300000000000002</v>
      </c>
      <c r="F144" s="2">
        <v>55</v>
      </c>
      <c r="G144" s="2">
        <v>361</v>
      </c>
      <c r="H144" s="5">
        <f t="shared" si="2"/>
        <v>2.0431374285714288</v>
      </c>
    </row>
    <row r="145" spans="1:8" x14ac:dyDescent="0.25">
      <c r="A145" t="s">
        <v>178</v>
      </c>
      <c r="B145" s="2" t="s">
        <v>149</v>
      </c>
      <c r="C145" s="2">
        <v>73.599999999999994</v>
      </c>
      <c r="D145" s="2">
        <v>10.8</v>
      </c>
      <c r="E145" s="2">
        <v>1.94</v>
      </c>
      <c r="F145" s="2">
        <v>57</v>
      </c>
      <c r="G145" s="2">
        <v>364</v>
      </c>
      <c r="H145" s="5">
        <f t="shared" si="2"/>
        <v>2.2352177142857141</v>
      </c>
    </row>
    <row r="146" spans="1:8" x14ac:dyDescent="0.25">
      <c r="A146" t="s">
        <v>178</v>
      </c>
      <c r="B146" s="2" t="s">
        <v>150</v>
      </c>
      <c r="C146" s="2">
        <v>55.1</v>
      </c>
      <c r="D146" s="2">
        <v>14.8</v>
      </c>
      <c r="E146" s="2">
        <v>2.5</v>
      </c>
      <c r="F146" s="2">
        <v>45</v>
      </c>
      <c r="G146" s="2">
        <v>325</v>
      </c>
      <c r="H146" s="5">
        <f t="shared" si="2"/>
        <v>1.7159800000000003</v>
      </c>
    </row>
    <row r="147" spans="1:8" x14ac:dyDescent="0.25">
      <c r="A147" t="s">
        <v>178</v>
      </c>
      <c r="B147" s="2" t="s">
        <v>151</v>
      </c>
      <c r="C147" s="2">
        <v>72.849999999999994</v>
      </c>
      <c r="D147" s="2">
        <v>11.02</v>
      </c>
      <c r="E147" s="2">
        <v>4.22</v>
      </c>
      <c r="F147" s="2">
        <v>71</v>
      </c>
      <c r="G147" s="2">
        <v>378</v>
      </c>
      <c r="H147" s="5">
        <f t="shared" si="2"/>
        <v>2.2211508571428573</v>
      </c>
    </row>
    <row r="148" spans="1:8" x14ac:dyDescent="0.25">
      <c r="A148" t="s">
        <v>178</v>
      </c>
      <c r="B148" s="2" t="s">
        <v>152</v>
      </c>
      <c r="C148" s="2">
        <v>25.22</v>
      </c>
      <c r="D148" s="2">
        <v>2.7</v>
      </c>
      <c r="E148" s="2">
        <v>0.44</v>
      </c>
      <c r="F148" s="2">
        <v>57</v>
      </c>
      <c r="G148" s="2">
        <v>121</v>
      </c>
      <c r="H148" s="5">
        <f t="shared" si="2"/>
        <v>0.75937485714285713</v>
      </c>
    </row>
    <row r="149" spans="1:8" x14ac:dyDescent="0.25">
      <c r="A149" t="s">
        <v>178</v>
      </c>
      <c r="B149" s="2" t="s">
        <v>153</v>
      </c>
      <c r="C149" s="2">
        <v>27.8</v>
      </c>
      <c r="D149" s="2">
        <v>2.9</v>
      </c>
      <c r="E149" s="2">
        <v>0.5</v>
      </c>
      <c r="F149" s="2">
        <v>68</v>
      </c>
      <c r="G149" s="2">
        <v>129</v>
      </c>
      <c r="H149" s="5">
        <f t="shared" si="2"/>
        <v>0.83665428571428579</v>
      </c>
    </row>
    <row r="150" spans="1:8" x14ac:dyDescent="0.25">
      <c r="A150" t="s">
        <v>178</v>
      </c>
      <c r="B150" s="2" t="s">
        <v>154</v>
      </c>
      <c r="C150" s="2">
        <v>23.5</v>
      </c>
      <c r="D150" s="2">
        <v>2.6</v>
      </c>
      <c r="E150" s="2">
        <v>1.1000000000000001</v>
      </c>
      <c r="F150" s="2">
        <v>50</v>
      </c>
      <c r="G150" s="2">
        <v>111</v>
      </c>
      <c r="H150" s="5">
        <f t="shared" si="2"/>
        <v>0.71011142857142862</v>
      </c>
    </row>
    <row r="151" spans="1:8" x14ac:dyDescent="0.25">
      <c r="A151" t="s">
        <v>178</v>
      </c>
      <c r="B151" s="2" t="s">
        <v>155</v>
      </c>
      <c r="C151" s="2">
        <v>34</v>
      </c>
      <c r="D151" s="2">
        <v>8</v>
      </c>
      <c r="E151" s="2">
        <v>2.5</v>
      </c>
      <c r="F151" s="2">
        <v>42</v>
      </c>
      <c r="G151" s="2">
        <v>200</v>
      </c>
      <c r="H151" s="5">
        <f t="shared" si="2"/>
        <v>1.0550142857142857</v>
      </c>
    </row>
    <row r="152" spans="1:8" x14ac:dyDescent="0.25">
      <c r="A152" t="s">
        <v>178</v>
      </c>
      <c r="B152" s="2" t="s">
        <v>156</v>
      </c>
      <c r="C152" s="2">
        <v>71.180000000000007</v>
      </c>
      <c r="D152" s="2">
        <v>13.7</v>
      </c>
      <c r="E152" s="2">
        <v>1.87</v>
      </c>
      <c r="F152" s="2">
        <v>41</v>
      </c>
      <c r="G152" s="2">
        <v>339</v>
      </c>
      <c r="H152" s="5">
        <f t="shared" si="2"/>
        <v>2.180863142857143</v>
      </c>
    </row>
    <row r="153" spans="1:8" x14ac:dyDescent="0.25">
      <c r="A153" t="s">
        <v>178</v>
      </c>
      <c r="B153" s="2" t="s">
        <v>157</v>
      </c>
      <c r="C153" s="2">
        <v>69</v>
      </c>
      <c r="D153" s="2">
        <v>12.5</v>
      </c>
      <c r="E153" s="2">
        <v>1.5</v>
      </c>
      <c r="F153" s="2">
        <v>47</v>
      </c>
      <c r="G153" s="2">
        <v>340</v>
      </c>
      <c r="H153" s="5">
        <f t="shared" si="2"/>
        <v>2.1085571428571432</v>
      </c>
    </row>
    <row r="154" spans="1:8" x14ac:dyDescent="0.25">
      <c r="A154" t="s">
        <v>178</v>
      </c>
      <c r="B154" s="2" t="s">
        <v>158</v>
      </c>
      <c r="C154" s="2">
        <v>23.22</v>
      </c>
      <c r="D154" s="2">
        <v>3.79</v>
      </c>
      <c r="E154" s="2">
        <v>0.64</v>
      </c>
      <c r="F154" s="2">
        <v>65</v>
      </c>
      <c r="G154" s="2">
        <v>112</v>
      </c>
      <c r="H154" s="5">
        <f t="shared" si="2"/>
        <v>0.70752171428571442</v>
      </c>
    </row>
    <row r="155" spans="1:8" x14ac:dyDescent="0.25">
      <c r="A155" t="s">
        <v>178</v>
      </c>
      <c r="B155" s="2" t="s">
        <v>159</v>
      </c>
      <c r="C155" s="2">
        <v>73</v>
      </c>
      <c r="D155" s="2">
        <v>7.5</v>
      </c>
      <c r="E155" s="2">
        <v>1.75</v>
      </c>
      <c r="F155" s="2">
        <v>68</v>
      </c>
      <c r="G155" s="2">
        <v>370</v>
      </c>
      <c r="H155" s="5">
        <f t="shared" si="2"/>
        <v>2.197578571428572</v>
      </c>
    </row>
    <row r="156" spans="1:8" x14ac:dyDescent="0.25">
      <c r="A156" t="s">
        <v>178</v>
      </c>
      <c r="B156" s="2" t="s">
        <v>160</v>
      </c>
      <c r="C156" s="2">
        <v>28.73</v>
      </c>
      <c r="D156" s="2">
        <v>2.36</v>
      </c>
      <c r="E156" s="2">
        <v>0.33</v>
      </c>
      <c r="F156" s="2">
        <v>69</v>
      </c>
      <c r="G156" s="2">
        <v>130</v>
      </c>
      <c r="H156" s="5">
        <f t="shared" si="2"/>
        <v>0.86034428571428578</v>
      </c>
    </row>
    <row r="157" spans="1:8" x14ac:dyDescent="0.25">
      <c r="A157" t="s">
        <v>178</v>
      </c>
      <c r="B157" s="2" t="s">
        <v>161</v>
      </c>
      <c r="C157" s="2">
        <v>64</v>
      </c>
      <c r="D157" s="2">
        <v>9</v>
      </c>
      <c r="E157" s="2">
        <v>6</v>
      </c>
      <c r="F157" s="2">
        <v>50</v>
      </c>
      <c r="G157" s="2">
        <v>400</v>
      </c>
      <c r="H157" s="5">
        <f t="shared" si="2"/>
        <v>1.9540571428571427</v>
      </c>
    </row>
    <row r="158" spans="1:8" x14ac:dyDescent="0.25">
      <c r="A158" t="s">
        <v>178</v>
      </c>
      <c r="B158" s="2" t="s">
        <v>179</v>
      </c>
      <c r="C158" s="2">
        <v>78</v>
      </c>
      <c r="D158" s="2">
        <v>7</v>
      </c>
      <c r="E158" s="2">
        <v>1</v>
      </c>
      <c r="F158" s="2">
        <v>70</v>
      </c>
      <c r="G158" s="2">
        <v>365</v>
      </c>
      <c r="H158" s="5">
        <f t="shared" si="2"/>
        <v>2.3395714285714289</v>
      </c>
    </row>
    <row r="159" spans="1:8" x14ac:dyDescent="0.25">
      <c r="A159" t="s">
        <v>178</v>
      </c>
      <c r="B159" s="2" t="s">
        <v>162</v>
      </c>
      <c r="C159" s="2">
        <v>76.31</v>
      </c>
      <c r="D159" s="2">
        <v>10.33</v>
      </c>
      <c r="E159" s="2">
        <v>1.27</v>
      </c>
      <c r="F159" s="2">
        <v>85</v>
      </c>
      <c r="G159" s="2">
        <v>366</v>
      </c>
      <c r="H159" s="5">
        <f t="shared" si="2"/>
        <v>2.3102311428571429</v>
      </c>
    </row>
    <row r="160" spans="1:8" x14ac:dyDescent="0.25">
      <c r="A160" t="s">
        <v>178</v>
      </c>
      <c r="B160" s="2" t="s">
        <v>163</v>
      </c>
      <c r="C160" s="2">
        <v>88.69</v>
      </c>
      <c r="D160" s="2">
        <v>1.23</v>
      </c>
      <c r="E160" s="2">
        <v>0.3</v>
      </c>
      <c r="F160" s="2">
        <v>80</v>
      </c>
      <c r="G160" s="2">
        <v>358</v>
      </c>
      <c r="H160" s="5">
        <f t="shared" si="2"/>
        <v>2.6181422857142858</v>
      </c>
    </row>
    <row r="161" spans="1:8" x14ac:dyDescent="0.25">
      <c r="A161" t="s">
        <v>178</v>
      </c>
      <c r="B161" s="2" t="s">
        <v>164</v>
      </c>
      <c r="C161" s="2">
        <v>88.1</v>
      </c>
      <c r="D161" s="2">
        <v>0.4</v>
      </c>
      <c r="E161" s="2">
        <v>0.2</v>
      </c>
      <c r="F161" s="2">
        <v>70</v>
      </c>
      <c r="G161" s="2">
        <v>350</v>
      </c>
      <c r="H161" s="5">
        <f t="shared" si="2"/>
        <v>2.5955999999999997</v>
      </c>
    </row>
    <row r="162" spans="1:8" x14ac:dyDescent="0.25">
      <c r="A162" t="s">
        <v>178</v>
      </c>
      <c r="B162" s="2" t="s">
        <v>165</v>
      </c>
      <c r="C162" s="2">
        <v>87.9</v>
      </c>
      <c r="D162" s="2">
        <v>0.7</v>
      </c>
      <c r="E162" s="2">
        <v>0.2</v>
      </c>
      <c r="F162" s="2">
        <v>85</v>
      </c>
      <c r="G162" s="2">
        <v>351</v>
      </c>
      <c r="H162" s="5">
        <f t="shared" si="2"/>
        <v>2.5914800000000007</v>
      </c>
    </row>
    <row r="163" spans="1:8" x14ac:dyDescent="0.25">
      <c r="A163" t="s">
        <v>178</v>
      </c>
      <c r="B163" s="2" t="s">
        <v>166</v>
      </c>
      <c r="C163" s="2">
        <v>86.3</v>
      </c>
      <c r="D163" s="2">
        <v>0.7</v>
      </c>
      <c r="E163" s="2">
        <v>0.2</v>
      </c>
      <c r="F163" s="2">
        <v>85</v>
      </c>
      <c r="G163" s="2">
        <v>350</v>
      </c>
      <c r="H163" s="5">
        <f t="shared" si="2"/>
        <v>2.5443942857142856</v>
      </c>
    </row>
    <row r="164" spans="1:8" x14ac:dyDescent="0.25">
      <c r="A164" t="s">
        <v>178</v>
      </c>
      <c r="B164" s="2" t="s">
        <v>167</v>
      </c>
      <c r="C164" s="2">
        <v>80.099999999999994</v>
      </c>
      <c r="D164" s="2">
        <v>5.95</v>
      </c>
      <c r="E164" s="2">
        <v>0.55000000000000004</v>
      </c>
      <c r="F164" s="2">
        <v>95</v>
      </c>
      <c r="G164" s="2">
        <v>360</v>
      </c>
      <c r="H164" s="5">
        <f t="shared" si="2"/>
        <v>2.3938671428571427</v>
      </c>
    </row>
    <row r="165" spans="1:8" x14ac:dyDescent="0.25">
      <c r="A165" t="s">
        <v>178</v>
      </c>
      <c r="B165" s="2" t="s">
        <v>168</v>
      </c>
      <c r="C165" s="2">
        <v>84</v>
      </c>
      <c r="D165" s="2">
        <v>7</v>
      </c>
      <c r="E165" s="2">
        <v>1</v>
      </c>
      <c r="F165" s="2">
        <v>80</v>
      </c>
      <c r="G165" s="2">
        <v>375</v>
      </c>
      <c r="H165" s="5">
        <f t="shared" si="2"/>
        <v>2.5161428571428575</v>
      </c>
    </row>
    <row r="166" spans="1:8" x14ac:dyDescent="0.25">
      <c r="A166" t="s">
        <v>178</v>
      </c>
      <c r="B166" s="2" t="s">
        <v>169</v>
      </c>
      <c r="C166" s="2">
        <v>66.27</v>
      </c>
      <c r="D166" s="2">
        <v>16.89</v>
      </c>
      <c r="E166" s="2">
        <v>6.9</v>
      </c>
      <c r="F166" s="2">
        <v>55</v>
      </c>
      <c r="G166" s="2">
        <v>389</v>
      </c>
      <c r="H166" s="5">
        <f t="shared" si="2"/>
        <v>2.069946857142857</v>
      </c>
    </row>
    <row r="167" spans="1:8" x14ac:dyDescent="0.25">
      <c r="A167" t="s">
        <v>178</v>
      </c>
      <c r="B167" s="2" t="s">
        <v>170</v>
      </c>
      <c r="C167" s="2">
        <v>59</v>
      </c>
      <c r="D167" s="2">
        <v>12</v>
      </c>
      <c r="E167" s="2">
        <v>6</v>
      </c>
      <c r="F167" s="2">
        <v>45</v>
      </c>
      <c r="G167" s="2">
        <v>400</v>
      </c>
      <c r="H167" s="5">
        <f t="shared" si="2"/>
        <v>1.8245714285714287</v>
      </c>
    </row>
    <row r="168" spans="1:8" x14ac:dyDescent="0.25">
      <c r="A168" t="s">
        <v>178</v>
      </c>
      <c r="B168" s="2" t="s">
        <v>171</v>
      </c>
      <c r="C168" s="2">
        <v>42</v>
      </c>
      <c r="D168" s="2">
        <v>9</v>
      </c>
      <c r="E168" s="2">
        <v>4</v>
      </c>
      <c r="F168" s="2">
        <v>50</v>
      </c>
      <c r="G168" s="2">
        <v>240</v>
      </c>
      <c r="H168" s="5">
        <f t="shared" si="2"/>
        <v>1.3007428571428572</v>
      </c>
    </row>
    <row r="169" spans="1:8" x14ac:dyDescent="0.25">
      <c r="A169" t="s">
        <v>178</v>
      </c>
      <c r="B169" s="2" t="s">
        <v>172</v>
      </c>
      <c r="C169" s="2">
        <v>48</v>
      </c>
      <c r="D169" s="2">
        <v>8.5</v>
      </c>
      <c r="E169" s="2">
        <v>3</v>
      </c>
      <c r="F169" s="2">
        <v>55</v>
      </c>
      <c r="G169" s="2">
        <v>260</v>
      </c>
      <c r="H169" s="5">
        <f t="shared" si="2"/>
        <v>1.4714285714285715</v>
      </c>
    </row>
    <row r="170" spans="1:8" x14ac:dyDescent="0.25">
      <c r="A170" t="s">
        <v>178</v>
      </c>
      <c r="B170" s="2" t="s">
        <v>173</v>
      </c>
      <c r="C170" s="2">
        <v>64</v>
      </c>
      <c r="D170" s="2">
        <v>8.5</v>
      </c>
      <c r="E170" s="2">
        <v>1</v>
      </c>
      <c r="F170" s="2">
        <v>60</v>
      </c>
      <c r="G170" s="2">
        <v>300</v>
      </c>
      <c r="H170" s="5">
        <f t="shared" si="2"/>
        <v>1.9364000000000001</v>
      </c>
    </row>
    <row r="171" spans="1:8" x14ac:dyDescent="0.25">
      <c r="A171" t="s">
        <v>178</v>
      </c>
      <c r="B171" s="2" t="s">
        <v>174</v>
      </c>
      <c r="C171" s="2">
        <v>66</v>
      </c>
      <c r="D171" s="2">
        <v>13</v>
      </c>
      <c r="E171" s="2">
        <v>2</v>
      </c>
      <c r="F171" s="2">
        <v>50</v>
      </c>
      <c r="G171" s="2">
        <v>350</v>
      </c>
      <c r="H171" s="5">
        <f t="shared" si="2"/>
        <v>2.024685714285714</v>
      </c>
    </row>
    <row r="172" spans="1:8" x14ac:dyDescent="0.25">
      <c r="A172" t="s">
        <v>178</v>
      </c>
      <c r="B172" s="2" t="s">
        <v>175</v>
      </c>
      <c r="C172" s="2">
        <v>80</v>
      </c>
      <c r="D172" s="2">
        <v>8</v>
      </c>
      <c r="E172" s="2">
        <v>1.5</v>
      </c>
      <c r="F172" s="2">
        <v>85</v>
      </c>
      <c r="G172" s="2">
        <v>370</v>
      </c>
      <c r="H172" s="5">
        <f t="shared" si="2"/>
        <v>2.4057857142857149</v>
      </c>
    </row>
    <row r="173" spans="1:8" x14ac:dyDescent="0.25">
      <c r="A173" t="s">
        <v>178</v>
      </c>
      <c r="B173" s="2" t="s">
        <v>176</v>
      </c>
      <c r="C173" s="2">
        <v>73</v>
      </c>
      <c r="D173" s="2">
        <v>11</v>
      </c>
      <c r="E173" s="2">
        <v>2</v>
      </c>
      <c r="F173" s="2">
        <v>55</v>
      </c>
      <c r="G173" s="2">
        <v>340</v>
      </c>
      <c r="H173" s="5">
        <f t="shared" si="2"/>
        <v>2.2189142857142854</v>
      </c>
    </row>
    <row r="174" spans="1:8" x14ac:dyDescent="0.25">
      <c r="A174" t="s">
        <v>178</v>
      </c>
      <c r="B174" s="2" t="s">
        <v>177</v>
      </c>
      <c r="C174" s="2">
        <v>12</v>
      </c>
      <c r="D174" s="2">
        <v>2</v>
      </c>
      <c r="E174" s="2">
        <v>1</v>
      </c>
      <c r="F174" s="2">
        <v>60</v>
      </c>
      <c r="G174" s="2">
        <v>70</v>
      </c>
      <c r="H174" s="5">
        <f t="shared" si="2"/>
        <v>0.36785714285714288</v>
      </c>
    </row>
    <row r="175" spans="1:8" x14ac:dyDescent="0.25">
      <c r="A175" s="3" t="s">
        <v>220</v>
      </c>
      <c r="B175" s="2" t="s">
        <v>180</v>
      </c>
      <c r="C175" s="2">
        <v>0</v>
      </c>
      <c r="D175" s="2">
        <v>31.02</v>
      </c>
      <c r="E175" s="2">
        <v>3.57</v>
      </c>
      <c r="F175" s="2" t="s">
        <v>181</v>
      </c>
      <c r="G175" s="2">
        <v>165</v>
      </c>
      <c r="H175" s="5">
        <f t="shared" si="2"/>
        <v>0.19308085714285714</v>
      </c>
    </row>
    <row r="176" spans="1:8" x14ac:dyDescent="0.25">
      <c r="A176" s="3" t="s">
        <v>220</v>
      </c>
      <c r="B176" s="2" t="s">
        <v>182</v>
      </c>
      <c r="C176" s="2">
        <v>0</v>
      </c>
      <c r="D176" s="2">
        <v>25</v>
      </c>
      <c r="E176" s="2">
        <v>9</v>
      </c>
      <c r="F176" s="2" t="s">
        <v>181</v>
      </c>
      <c r="G176" s="2">
        <v>184</v>
      </c>
      <c r="H176" s="5">
        <f t="shared" si="2"/>
        <v>0.17362857142857144</v>
      </c>
    </row>
    <row r="177" spans="1:8" x14ac:dyDescent="0.25">
      <c r="A177" s="3" t="s">
        <v>220</v>
      </c>
      <c r="B177" s="2" t="s">
        <v>183</v>
      </c>
      <c r="C177" s="2">
        <v>0</v>
      </c>
      <c r="D177" s="2">
        <v>25</v>
      </c>
      <c r="E177" s="2">
        <v>10</v>
      </c>
      <c r="F177" s="2" t="s">
        <v>181</v>
      </c>
      <c r="G177" s="2">
        <v>187</v>
      </c>
      <c r="H177" s="5">
        <f t="shared" si="2"/>
        <v>0.1765714285714286</v>
      </c>
    </row>
    <row r="178" spans="1:8" x14ac:dyDescent="0.25">
      <c r="A178" s="3" t="s">
        <v>220</v>
      </c>
      <c r="B178" s="2" t="s">
        <v>184</v>
      </c>
      <c r="C178" s="2">
        <v>0</v>
      </c>
      <c r="D178" s="2">
        <v>23</v>
      </c>
      <c r="E178" s="2">
        <v>13</v>
      </c>
      <c r="F178" s="2" t="s">
        <v>181</v>
      </c>
      <c r="G178" s="2">
        <v>210</v>
      </c>
      <c r="H178" s="5">
        <f t="shared" si="2"/>
        <v>0.17362857142857147</v>
      </c>
    </row>
    <row r="179" spans="1:8" x14ac:dyDescent="0.25">
      <c r="A179" s="3" t="s">
        <v>220</v>
      </c>
      <c r="B179" s="2" t="s">
        <v>185</v>
      </c>
      <c r="C179" s="2">
        <v>0</v>
      </c>
      <c r="D179" s="2">
        <v>15</v>
      </c>
      <c r="E179" s="2">
        <v>8</v>
      </c>
      <c r="F179" s="2" t="s">
        <v>181</v>
      </c>
      <c r="G179" s="2">
        <v>135</v>
      </c>
      <c r="H179" s="5">
        <f t="shared" si="2"/>
        <v>0.11182857142857143</v>
      </c>
    </row>
    <row r="180" spans="1:8" x14ac:dyDescent="0.25">
      <c r="A180" s="3" t="s">
        <v>220</v>
      </c>
      <c r="B180" s="2" t="s">
        <v>186</v>
      </c>
      <c r="C180" s="2">
        <v>0</v>
      </c>
      <c r="D180" s="2">
        <v>28.01</v>
      </c>
      <c r="E180" s="2">
        <v>9.2799999999999994</v>
      </c>
      <c r="F180" s="2" t="s">
        <v>181</v>
      </c>
      <c r="G180" s="2">
        <v>218</v>
      </c>
      <c r="H180" s="5">
        <f t="shared" si="2"/>
        <v>0.19216857142857147</v>
      </c>
    </row>
    <row r="181" spans="1:8" x14ac:dyDescent="0.25">
      <c r="A181" s="3" t="s">
        <v>220</v>
      </c>
      <c r="B181" s="2" t="s">
        <v>187</v>
      </c>
      <c r="C181" s="2">
        <v>0</v>
      </c>
      <c r="D181" s="2">
        <v>27</v>
      </c>
      <c r="E181" s="2">
        <v>9.5</v>
      </c>
      <c r="F181" s="2" t="s">
        <v>181</v>
      </c>
      <c r="G181" s="2">
        <v>217</v>
      </c>
      <c r="H181" s="5">
        <f t="shared" si="2"/>
        <v>0.18687142857142858</v>
      </c>
    </row>
    <row r="182" spans="1:8" x14ac:dyDescent="0.25">
      <c r="A182" s="3" t="s">
        <v>220</v>
      </c>
      <c r="B182" s="2" t="s">
        <v>188</v>
      </c>
      <c r="C182" s="2">
        <v>0</v>
      </c>
      <c r="D182" s="2">
        <v>27</v>
      </c>
      <c r="E182" s="2">
        <v>12</v>
      </c>
      <c r="F182" s="2" t="s">
        <v>181</v>
      </c>
      <c r="G182" s="2">
        <v>245</v>
      </c>
      <c r="H182" s="5">
        <f t="shared" si="2"/>
        <v>0.19422857142857144</v>
      </c>
    </row>
    <row r="183" spans="1:8" x14ac:dyDescent="0.25">
      <c r="A183" s="3" t="s">
        <v>220</v>
      </c>
      <c r="B183" s="2" t="s">
        <v>189</v>
      </c>
      <c r="C183" s="2">
        <v>0</v>
      </c>
      <c r="D183" s="2">
        <v>21</v>
      </c>
      <c r="E183" s="2">
        <v>18</v>
      </c>
      <c r="F183" s="2" t="s">
        <v>181</v>
      </c>
      <c r="G183" s="2">
        <v>285</v>
      </c>
      <c r="H183" s="5">
        <f t="shared" si="2"/>
        <v>0.1765714285714286</v>
      </c>
    </row>
    <row r="184" spans="1:8" x14ac:dyDescent="0.25">
      <c r="A184" s="3" t="s">
        <v>220</v>
      </c>
      <c r="B184" s="2" t="s">
        <v>190</v>
      </c>
      <c r="C184" s="2">
        <v>0</v>
      </c>
      <c r="D184" s="2">
        <v>31</v>
      </c>
      <c r="E184" s="2">
        <v>8</v>
      </c>
      <c r="F184" s="2" t="s">
        <v>181</v>
      </c>
      <c r="G184" s="2">
        <v>220</v>
      </c>
      <c r="H184" s="5">
        <f t="shared" si="2"/>
        <v>0.20599999999999999</v>
      </c>
    </row>
    <row r="185" spans="1:8" x14ac:dyDescent="0.25">
      <c r="A185" s="3" t="s">
        <v>220</v>
      </c>
      <c r="B185" s="2" t="s">
        <v>191</v>
      </c>
      <c r="C185" s="2">
        <v>0</v>
      </c>
      <c r="D185" s="2">
        <v>25</v>
      </c>
      <c r="E185" s="2">
        <v>20</v>
      </c>
      <c r="F185" s="2" t="s">
        <v>181</v>
      </c>
      <c r="G185" s="2">
        <v>290</v>
      </c>
      <c r="H185" s="5">
        <f t="shared" si="2"/>
        <v>0.20599999999999999</v>
      </c>
    </row>
    <row r="186" spans="1:8" x14ac:dyDescent="0.25">
      <c r="A186" s="3" t="s">
        <v>220</v>
      </c>
      <c r="B186" s="2" t="s">
        <v>192</v>
      </c>
      <c r="C186" s="2">
        <v>0</v>
      </c>
      <c r="D186" s="2">
        <v>22</v>
      </c>
      <c r="E186" s="2">
        <v>15</v>
      </c>
      <c r="F186" s="2" t="s">
        <v>181</v>
      </c>
      <c r="G186" s="2">
        <v>245</v>
      </c>
      <c r="H186" s="5">
        <f t="shared" si="2"/>
        <v>0.17362857142857144</v>
      </c>
    </row>
    <row r="187" spans="1:8" x14ac:dyDescent="0.25">
      <c r="A187" s="3" t="s">
        <v>220</v>
      </c>
      <c r="B187" s="2" t="s">
        <v>193</v>
      </c>
      <c r="C187" s="2">
        <v>0</v>
      </c>
      <c r="D187" s="2">
        <v>20</v>
      </c>
      <c r="E187" s="2">
        <v>10</v>
      </c>
      <c r="F187" s="2" t="s">
        <v>181</v>
      </c>
      <c r="G187" s="2">
        <v>180</v>
      </c>
      <c r="H187" s="5">
        <f t="shared" si="2"/>
        <v>0.14714285714285716</v>
      </c>
    </row>
    <row r="188" spans="1:8" x14ac:dyDescent="0.25">
      <c r="A188" s="3" t="s">
        <v>220</v>
      </c>
      <c r="B188" s="2" t="s">
        <v>194</v>
      </c>
      <c r="C188" s="2">
        <v>0</v>
      </c>
      <c r="D188" s="2">
        <v>28</v>
      </c>
      <c r="E188" s="2">
        <v>6</v>
      </c>
      <c r="F188" s="2" t="s">
        <v>181</v>
      </c>
      <c r="G188" s="2">
        <v>185</v>
      </c>
      <c r="H188" s="5">
        <f t="shared" si="2"/>
        <v>0.1824571428571429</v>
      </c>
    </row>
    <row r="189" spans="1:8" x14ac:dyDescent="0.25">
      <c r="A189" s="3" t="s">
        <v>220</v>
      </c>
      <c r="B189" s="2" t="s">
        <v>195</v>
      </c>
      <c r="C189" s="2">
        <v>0</v>
      </c>
      <c r="D189" s="2">
        <v>26</v>
      </c>
      <c r="E189" s="2">
        <v>8</v>
      </c>
      <c r="F189" s="2" t="s">
        <v>181</v>
      </c>
      <c r="G189" s="2">
        <v>195</v>
      </c>
      <c r="H189" s="5">
        <f t="shared" si="2"/>
        <v>0.1765714285714286</v>
      </c>
    </row>
    <row r="190" spans="1:8" x14ac:dyDescent="0.25">
      <c r="A190" s="3" t="s">
        <v>220</v>
      </c>
      <c r="B190" s="2" t="s">
        <v>196</v>
      </c>
      <c r="C190" s="2">
        <v>0</v>
      </c>
      <c r="D190" s="2">
        <v>20</v>
      </c>
      <c r="E190" s="2">
        <v>30</v>
      </c>
      <c r="F190" s="2" t="s">
        <v>181</v>
      </c>
      <c r="G190" s="2">
        <v>360</v>
      </c>
      <c r="H190" s="5">
        <f t="shared" si="2"/>
        <v>0.20599999999999999</v>
      </c>
    </row>
    <row r="191" spans="1:8" x14ac:dyDescent="0.25">
      <c r="A191" s="3" t="s">
        <v>220</v>
      </c>
      <c r="B191" s="2" t="s">
        <v>197</v>
      </c>
      <c r="C191" s="2">
        <v>0</v>
      </c>
      <c r="D191" s="2">
        <v>22.61</v>
      </c>
      <c r="E191" s="2">
        <v>5.79</v>
      </c>
      <c r="F191" s="2" t="s">
        <v>181</v>
      </c>
      <c r="G191" s="2">
        <v>172</v>
      </c>
      <c r="H191" s="5">
        <f t="shared" si="2"/>
        <v>0.15011514285714286</v>
      </c>
    </row>
    <row r="192" spans="1:8" x14ac:dyDescent="0.25">
      <c r="A192" s="3" t="s">
        <v>220</v>
      </c>
      <c r="B192" s="2" t="s">
        <v>198</v>
      </c>
      <c r="C192" s="2">
        <v>0</v>
      </c>
      <c r="D192" s="2">
        <v>21.15</v>
      </c>
      <c r="E192" s="2">
        <v>13.35</v>
      </c>
      <c r="F192" s="2" t="s">
        <v>181</v>
      </c>
      <c r="G192" s="2">
        <v>235</v>
      </c>
      <c r="H192" s="5">
        <f t="shared" si="2"/>
        <v>0.16377</v>
      </c>
    </row>
    <row r="193" spans="1:8" x14ac:dyDescent="0.25">
      <c r="A193" s="3" t="s">
        <v>220</v>
      </c>
      <c r="B193" s="2" t="s">
        <v>199</v>
      </c>
      <c r="C193" s="2">
        <v>0</v>
      </c>
      <c r="D193" s="2">
        <v>19</v>
      </c>
      <c r="E193" s="2">
        <v>20</v>
      </c>
      <c r="F193" s="2" t="s">
        <v>181</v>
      </c>
      <c r="G193" s="2">
        <v>290</v>
      </c>
      <c r="H193" s="5">
        <f t="shared" si="2"/>
        <v>0.17068571428571433</v>
      </c>
    </row>
    <row r="194" spans="1:8" x14ac:dyDescent="0.25">
      <c r="A194" s="3" t="s">
        <v>220</v>
      </c>
      <c r="B194" s="2" t="s">
        <v>200</v>
      </c>
      <c r="C194" s="2">
        <v>0</v>
      </c>
      <c r="D194" s="2">
        <v>12</v>
      </c>
      <c r="E194" s="2">
        <v>45</v>
      </c>
      <c r="F194" s="2" t="s">
        <v>181</v>
      </c>
      <c r="G194" s="2">
        <v>500</v>
      </c>
      <c r="H194" s="5">
        <f t="shared" si="2"/>
        <v>0.20305714285714285</v>
      </c>
    </row>
    <row r="195" spans="1:8" x14ac:dyDescent="0.25">
      <c r="A195" s="3" t="s">
        <v>220</v>
      </c>
      <c r="B195" s="2" t="s">
        <v>201</v>
      </c>
      <c r="C195" s="2">
        <v>0</v>
      </c>
      <c r="D195" s="2">
        <v>15</v>
      </c>
      <c r="E195" s="2">
        <v>35</v>
      </c>
      <c r="F195" s="2" t="s">
        <v>181</v>
      </c>
      <c r="G195" s="2">
        <v>400</v>
      </c>
      <c r="H195" s="5">
        <f t="shared" ref="H195:H258" si="3">$N$1*((C195/10)+(D195/50)+(E195/100))*$N$3/70</f>
        <v>0.19128571428571428</v>
      </c>
    </row>
    <row r="196" spans="1:8" x14ac:dyDescent="0.25">
      <c r="A196" s="3" t="s">
        <v>220</v>
      </c>
      <c r="B196" s="2" t="s">
        <v>202</v>
      </c>
      <c r="C196" s="2">
        <v>0</v>
      </c>
      <c r="D196" s="2">
        <v>23</v>
      </c>
      <c r="E196" s="2">
        <v>4</v>
      </c>
      <c r="F196" s="2" t="s">
        <v>181</v>
      </c>
      <c r="G196" s="2">
        <v>140</v>
      </c>
      <c r="H196" s="5">
        <f t="shared" si="3"/>
        <v>0.14714285714285716</v>
      </c>
    </row>
    <row r="197" spans="1:8" x14ac:dyDescent="0.25">
      <c r="A197" s="3" t="s">
        <v>220</v>
      </c>
      <c r="B197" s="2" t="s">
        <v>203</v>
      </c>
      <c r="C197" s="2">
        <v>0</v>
      </c>
      <c r="D197" s="2">
        <v>25</v>
      </c>
      <c r="E197" s="2">
        <v>20</v>
      </c>
      <c r="F197" s="2" t="s">
        <v>181</v>
      </c>
      <c r="G197" s="2">
        <v>294</v>
      </c>
      <c r="H197" s="5">
        <f t="shared" si="3"/>
        <v>0.20599999999999999</v>
      </c>
    </row>
    <row r="198" spans="1:8" x14ac:dyDescent="0.25">
      <c r="A198" s="3" t="s">
        <v>220</v>
      </c>
      <c r="B198" s="2" t="s">
        <v>204</v>
      </c>
      <c r="C198" s="2">
        <v>0</v>
      </c>
      <c r="D198" s="2">
        <v>20</v>
      </c>
      <c r="E198" s="2">
        <v>30</v>
      </c>
      <c r="F198" s="2" t="s">
        <v>181</v>
      </c>
      <c r="G198" s="2">
        <v>340</v>
      </c>
      <c r="H198" s="5">
        <f t="shared" si="3"/>
        <v>0.20599999999999999</v>
      </c>
    </row>
    <row r="199" spans="1:8" x14ac:dyDescent="0.25">
      <c r="A199" s="3" t="s">
        <v>220</v>
      </c>
      <c r="B199" s="2" t="s">
        <v>205</v>
      </c>
      <c r="C199" s="2">
        <v>0</v>
      </c>
      <c r="D199" s="2">
        <v>27</v>
      </c>
      <c r="E199" s="2">
        <v>15</v>
      </c>
      <c r="F199" s="2" t="s">
        <v>181</v>
      </c>
      <c r="G199" s="2">
        <v>255</v>
      </c>
      <c r="H199" s="5">
        <f t="shared" si="3"/>
        <v>0.20305714285714288</v>
      </c>
    </row>
    <row r="200" spans="1:8" x14ac:dyDescent="0.25">
      <c r="A200" s="3" t="s">
        <v>220</v>
      </c>
      <c r="B200" s="2" t="s">
        <v>206</v>
      </c>
      <c r="C200" s="2">
        <v>0</v>
      </c>
      <c r="D200" s="2">
        <v>27</v>
      </c>
      <c r="E200" s="2">
        <v>7</v>
      </c>
      <c r="F200" s="2" t="s">
        <v>181</v>
      </c>
      <c r="G200" s="2">
        <v>168</v>
      </c>
      <c r="H200" s="5">
        <f t="shared" si="3"/>
        <v>0.17951428571428574</v>
      </c>
    </row>
    <row r="201" spans="1:8" x14ac:dyDescent="0.25">
      <c r="A201" s="3" t="s">
        <v>220</v>
      </c>
      <c r="B201" s="2" t="s">
        <v>207</v>
      </c>
      <c r="C201" s="2">
        <v>0</v>
      </c>
      <c r="D201" s="2">
        <v>21</v>
      </c>
      <c r="E201" s="2">
        <v>3.5</v>
      </c>
      <c r="F201" s="2" t="s">
        <v>181</v>
      </c>
      <c r="G201" s="2">
        <v>122</v>
      </c>
      <c r="H201" s="5">
        <f t="shared" si="3"/>
        <v>0.13389999999999999</v>
      </c>
    </row>
    <row r="202" spans="1:8" x14ac:dyDescent="0.25">
      <c r="A202" s="3" t="s">
        <v>220</v>
      </c>
      <c r="B202" s="2" t="s">
        <v>208</v>
      </c>
      <c r="C202" s="2">
        <v>0</v>
      </c>
      <c r="D202" s="2">
        <v>20.3</v>
      </c>
      <c r="E202" s="2">
        <v>0.5</v>
      </c>
      <c r="F202" s="2" t="s">
        <v>181</v>
      </c>
      <c r="G202" s="2">
        <v>85</v>
      </c>
      <c r="H202" s="5">
        <f t="shared" si="3"/>
        <v>0.1209514285714286</v>
      </c>
    </row>
    <row r="203" spans="1:8" x14ac:dyDescent="0.25">
      <c r="A203" s="3" t="s">
        <v>220</v>
      </c>
      <c r="B203" s="2" t="s">
        <v>209</v>
      </c>
      <c r="C203" s="2">
        <v>0</v>
      </c>
      <c r="D203" s="2">
        <v>17</v>
      </c>
      <c r="E203" s="2">
        <v>1.5</v>
      </c>
      <c r="F203" s="2" t="s">
        <v>181</v>
      </c>
      <c r="G203" s="2">
        <v>80</v>
      </c>
      <c r="H203" s="5">
        <f t="shared" si="3"/>
        <v>0.10447142857142859</v>
      </c>
    </row>
    <row r="204" spans="1:8" x14ac:dyDescent="0.25">
      <c r="A204" s="3" t="s">
        <v>220</v>
      </c>
      <c r="B204" s="2" t="s">
        <v>210</v>
      </c>
      <c r="C204" s="2">
        <v>0</v>
      </c>
      <c r="D204" s="2">
        <v>15.6</v>
      </c>
      <c r="E204" s="2">
        <v>1.38</v>
      </c>
      <c r="F204" s="2" t="s">
        <v>181</v>
      </c>
      <c r="G204" s="2">
        <v>75</v>
      </c>
      <c r="H204" s="5">
        <f t="shared" si="3"/>
        <v>9.5878285714285708E-2</v>
      </c>
    </row>
    <row r="205" spans="1:8" x14ac:dyDescent="0.25">
      <c r="A205" s="3" t="s">
        <v>220</v>
      </c>
      <c r="B205" s="2" t="s">
        <v>211</v>
      </c>
      <c r="C205" s="2">
        <v>0</v>
      </c>
      <c r="D205" s="2">
        <v>12</v>
      </c>
      <c r="E205" s="2">
        <v>2</v>
      </c>
      <c r="F205" s="2" t="s">
        <v>181</v>
      </c>
      <c r="G205" s="2">
        <v>72</v>
      </c>
      <c r="H205" s="5">
        <f t="shared" si="3"/>
        <v>7.6514285714285729E-2</v>
      </c>
    </row>
    <row r="206" spans="1:8" x14ac:dyDescent="0.25">
      <c r="A206" s="3" t="s">
        <v>220</v>
      </c>
      <c r="B206" s="2" t="s">
        <v>212</v>
      </c>
      <c r="C206" s="2">
        <v>0</v>
      </c>
      <c r="D206" s="2">
        <v>20.079999999999998</v>
      </c>
      <c r="E206" s="2">
        <v>2.31</v>
      </c>
      <c r="F206" s="2" t="s">
        <v>181</v>
      </c>
      <c r="G206" s="2">
        <v>96</v>
      </c>
      <c r="H206" s="5">
        <f t="shared" si="3"/>
        <v>0.12498314285714286</v>
      </c>
    </row>
    <row r="207" spans="1:8" x14ac:dyDescent="0.25">
      <c r="A207" s="3" t="s">
        <v>220</v>
      </c>
      <c r="B207" s="2" t="s">
        <v>213</v>
      </c>
      <c r="C207" s="2">
        <v>0</v>
      </c>
      <c r="D207" s="2">
        <v>20.420000000000002</v>
      </c>
      <c r="E207" s="2">
        <v>13.42</v>
      </c>
      <c r="F207" s="2" t="s">
        <v>181</v>
      </c>
      <c r="G207" s="2">
        <v>206</v>
      </c>
      <c r="H207" s="5">
        <f t="shared" si="3"/>
        <v>0.15967942857142856</v>
      </c>
    </row>
    <row r="208" spans="1:8" x14ac:dyDescent="0.25">
      <c r="A208" s="3" t="s">
        <v>220</v>
      </c>
      <c r="B208" s="2" t="s">
        <v>214</v>
      </c>
      <c r="C208" s="2">
        <v>0</v>
      </c>
      <c r="D208" s="2">
        <v>23</v>
      </c>
      <c r="E208" s="2">
        <v>1</v>
      </c>
      <c r="F208" s="2" t="s">
        <v>181</v>
      </c>
      <c r="G208" s="2">
        <v>99</v>
      </c>
      <c r="H208" s="5">
        <f t="shared" si="3"/>
        <v>0.13831428571428572</v>
      </c>
    </row>
    <row r="209" spans="1:8" x14ac:dyDescent="0.25">
      <c r="A209" s="3" t="s">
        <v>220</v>
      </c>
      <c r="B209" s="2" t="s">
        <v>215</v>
      </c>
      <c r="C209" s="2">
        <v>0</v>
      </c>
      <c r="D209" s="2">
        <v>24</v>
      </c>
      <c r="E209" s="2">
        <v>0.4</v>
      </c>
      <c r="F209" s="2" t="s">
        <v>181</v>
      </c>
      <c r="G209" s="2">
        <v>105</v>
      </c>
      <c r="H209" s="5">
        <f t="shared" si="3"/>
        <v>0.14243428571428571</v>
      </c>
    </row>
    <row r="210" spans="1:8" x14ac:dyDescent="0.25">
      <c r="A210" s="3" t="s">
        <v>220</v>
      </c>
      <c r="B210" s="2" t="s">
        <v>216</v>
      </c>
      <c r="C210" s="2">
        <v>0</v>
      </c>
      <c r="D210" s="2">
        <v>19</v>
      </c>
      <c r="E210" s="2">
        <v>13.89</v>
      </c>
      <c r="F210" s="2" t="s">
        <v>181</v>
      </c>
      <c r="G210" s="2">
        <v>205</v>
      </c>
      <c r="H210" s="5">
        <f t="shared" si="3"/>
        <v>0.15270485714285717</v>
      </c>
    </row>
    <row r="211" spans="1:8" x14ac:dyDescent="0.25">
      <c r="A211" s="3" t="s">
        <v>220</v>
      </c>
      <c r="B211" s="2" t="s">
        <v>217</v>
      </c>
      <c r="C211" s="2">
        <v>0</v>
      </c>
      <c r="D211" s="2">
        <v>20</v>
      </c>
      <c r="E211" s="2">
        <v>0.9</v>
      </c>
      <c r="F211" s="2" t="s">
        <v>181</v>
      </c>
      <c r="G211" s="2">
        <v>91</v>
      </c>
      <c r="H211" s="5">
        <f t="shared" si="3"/>
        <v>0.12036285714285716</v>
      </c>
    </row>
    <row r="212" spans="1:8" x14ac:dyDescent="0.25">
      <c r="A212" s="3" t="s">
        <v>220</v>
      </c>
      <c r="B212" s="2" t="s">
        <v>218</v>
      </c>
      <c r="C212" s="2">
        <v>0</v>
      </c>
      <c r="D212" s="2">
        <v>20.86</v>
      </c>
      <c r="E212" s="2">
        <v>11.45</v>
      </c>
      <c r="F212" s="2" t="s">
        <v>181</v>
      </c>
      <c r="G212" s="2">
        <v>208</v>
      </c>
      <c r="H212" s="5">
        <f t="shared" si="3"/>
        <v>0.15647171428571433</v>
      </c>
    </row>
    <row r="213" spans="1:8" x14ac:dyDescent="0.25">
      <c r="A213" s="3" t="s">
        <v>220</v>
      </c>
      <c r="B213" s="2" t="s">
        <v>219</v>
      </c>
      <c r="C213" s="2">
        <v>0</v>
      </c>
      <c r="D213" s="2">
        <v>20</v>
      </c>
      <c r="E213" s="2">
        <v>7</v>
      </c>
      <c r="F213" s="2" t="s">
        <v>181</v>
      </c>
      <c r="G213" s="2">
        <v>150</v>
      </c>
      <c r="H213" s="5">
        <f t="shared" si="3"/>
        <v>0.13831428571428572</v>
      </c>
    </row>
    <row r="214" spans="1:8" x14ac:dyDescent="0.25">
      <c r="A214" s="3" t="s">
        <v>250</v>
      </c>
      <c r="B214" s="2" t="s">
        <v>221</v>
      </c>
      <c r="C214" s="2">
        <v>7</v>
      </c>
      <c r="D214" s="2">
        <v>1.3</v>
      </c>
      <c r="E214" s="2">
        <v>4.2</v>
      </c>
      <c r="F214" s="2">
        <v>35</v>
      </c>
      <c r="G214" s="2">
        <v>70</v>
      </c>
      <c r="H214" s="5">
        <f t="shared" si="3"/>
        <v>0.22601142857142861</v>
      </c>
    </row>
    <row r="215" spans="1:8" x14ac:dyDescent="0.25">
      <c r="A215" s="3" t="s">
        <v>250</v>
      </c>
      <c r="B215" s="2" t="s">
        <v>222</v>
      </c>
      <c r="C215" s="2">
        <v>4.8</v>
      </c>
      <c r="D215" s="2">
        <v>3.3</v>
      </c>
      <c r="E215" s="2">
        <v>3.3</v>
      </c>
      <c r="F215" s="2">
        <v>27</v>
      </c>
      <c r="G215" s="2">
        <v>61</v>
      </c>
      <c r="H215" s="5">
        <f t="shared" si="3"/>
        <v>0.17039142857142861</v>
      </c>
    </row>
    <row r="216" spans="1:8" x14ac:dyDescent="0.25">
      <c r="A216" s="3" t="s">
        <v>250</v>
      </c>
      <c r="B216" s="2" t="s">
        <v>223</v>
      </c>
      <c r="C216" s="2">
        <v>4.9000000000000004</v>
      </c>
      <c r="D216" s="2">
        <v>3.4</v>
      </c>
      <c r="E216" s="2">
        <v>0.1</v>
      </c>
      <c r="F216" s="2">
        <v>27</v>
      </c>
      <c r="G216" s="2">
        <v>36</v>
      </c>
      <c r="H216" s="5">
        <f t="shared" si="3"/>
        <v>0.16450571428571431</v>
      </c>
    </row>
    <row r="217" spans="1:8" x14ac:dyDescent="0.25">
      <c r="A217" s="3" t="s">
        <v>250</v>
      </c>
      <c r="B217" s="2" t="s">
        <v>224</v>
      </c>
      <c r="C217" s="2">
        <v>4.8</v>
      </c>
      <c r="D217" s="2">
        <v>3.3</v>
      </c>
      <c r="E217" s="2">
        <v>1.55</v>
      </c>
      <c r="F217" s="2">
        <v>27</v>
      </c>
      <c r="G217" s="2">
        <v>48</v>
      </c>
      <c r="H217" s="5">
        <f t="shared" si="3"/>
        <v>0.16524142857142857</v>
      </c>
    </row>
    <row r="218" spans="1:8" x14ac:dyDescent="0.25">
      <c r="A218" s="3" t="s">
        <v>250</v>
      </c>
      <c r="B218" s="2" t="s">
        <v>225</v>
      </c>
      <c r="C218" s="2">
        <v>4.45</v>
      </c>
      <c r="D218" s="2">
        <v>3.56</v>
      </c>
      <c r="E218" s="2">
        <v>4.1399999999999997</v>
      </c>
      <c r="F218" s="2">
        <v>30</v>
      </c>
      <c r="G218" s="2">
        <v>69</v>
      </c>
      <c r="H218" s="5">
        <f t="shared" si="3"/>
        <v>0.16409371428571429</v>
      </c>
    </row>
    <row r="219" spans="1:8" x14ac:dyDescent="0.25">
      <c r="A219" s="3" t="s">
        <v>250</v>
      </c>
      <c r="B219" s="2" t="s">
        <v>226</v>
      </c>
      <c r="C219" s="2">
        <v>4.5</v>
      </c>
      <c r="D219" s="2">
        <v>4.2</v>
      </c>
      <c r="E219" s="2">
        <v>7.9</v>
      </c>
      <c r="F219" s="2">
        <v>30</v>
      </c>
      <c r="G219" s="2">
        <v>110</v>
      </c>
      <c r="H219" s="5">
        <f t="shared" si="3"/>
        <v>0.18039714285714287</v>
      </c>
    </row>
    <row r="220" spans="1:8" x14ac:dyDescent="0.25">
      <c r="A220" s="3" t="s">
        <v>250</v>
      </c>
      <c r="B220" s="2" t="s">
        <v>227</v>
      </c>
      <c r="C220" s="2">
        <v>55.4</v>
      </c>
      <c r="D220" s="2">
        <v>8</v>
      </c>
      <c r="E220" s="2">
        <v>8</v>
      </c>
      <c r="F220" s="2">
        <v>61</v>
      </c>
      <c r="G220" s="2">
        <v>321</v>
      </c>
      <c r="H220" s="5">
        <f t="shared" si="3"/>
        <v>1.7009714285714288</v>
      </c>
    </row>
    <row r="221" spans="1:8" x14ac:dyDescent="0.25">
      <c r="A221" s="3" t="s">
        <v>250</v>
      </c>
      <c r="B221" s="2" t="s">
        <v>228</v>
      </c>
      <c r="C221" s="2">
        <v>2.97</v>
      </c>
      <c r="D221" s="2">
        <v>1.79</v>
      </c>
      <c r="E221" s="2">
        <v>19.78</v>
      </c>
      <c r="F221" s="2" t="s">
        <v>181</v>
      </c>
      <c r="G221" s="2">
        <v>202</v>
      </c>
      <c r="H221" s="5">
        <f t="shared" si="3"/>
        <v>0.15614800000000004</v>
      </c>
    </row>
    <row r="222" spans="1:8" x14ac:dyDescent="0.25">
      <c r="A222" s="3" t="s">
        <v>250</v>
      </c>
      <c r="B222" s="2" t="s">
        <v>229</v>
      </c>
      <c r="C222" s="2">
        <v>4.66</v>
      </c>
      <c r="D222" s="2">
        <v>4.0999999999999996</v>
      </c>
      <c r="E222" s="2">
        <v>3.25</v>
      </c>
      <c r="F222" s="2">
        <v>36</v>
      </c>
      <c r="G222" s="2">
        <v>63</v>
      </c>
      <c r="H222" s="5">
        <f t="shared" si="3"/>
        <v>0.17083285714285715</v>
      </c>
    </row>
    <row r="223" spans="1:8" x14ac:dyDescent="0.25">
      <c r="A223" s="3" t="s">
        <v>250</v>
      </c>
      <c r="B223" s="2" t="s">
        <v>230</v>
      </c>
      <c r="C223" s="2">
        <v>4</v>
      </c>
      <c r="D223" s="2">
        <v>10</v>
      </c>
      <c r="E223" s="2">
        <v>5</v>
      </c>
      <c r="F223" s="2">
        <v>36</v>
      </c>
      <c r="G223" s="2">
        <v>93</v>
      </c>
      <c r="H223" s="5">
        <f t="shared" si="3"/>
        <v>0.19128571428571434</v>
      </c>
    </row>
    <row r="224" spans="1:8" x14ac:dyDescent="0.25">
      <c r="A224" s="3" t="s">
        <v>250</v>
      </c>
      <c r="B224" s="2" t="s">
        <v>231</v>
      </c>
      <c r="C224" s="2">
        <v>1.28</v>
      </c>
      <c r="D224" s="2">
        <v>22.17</v>
      </c>
      <c r="E224" s="2">
        <v>22.35</v>
      </c>
      <c r="F224" s="2" t="s">
        <v>181</v>
      </c>
      <c r="G224" s="2">
        <v>318</v>
      </c>
      <c r="H224" s="5">
        <f t="shared" si="3"/>
        <v>0.23392771428571432</v>
      </c>
    </row>
    <row r="225" spans="1:8" x14ac:dyDescent="0.25">
      <c r="A225" s="3" t="s">
        <v>250</v>
      </c>
      <c r="B225" s="2" t="s">
        <v>232</v>
      </c>
      <c r="C225" s="2">
        <v>3.22</v>
      </c>
      <c r="D225" s="2">
        <v>35.75</v>
      </c>
      <c r="E225" s="2">
        <v>25.83</v>
      </c>
      <c r="F225" s="2" t="s">
        <v>181</v>
      </c>
      <c r="G225" s="2">
        <v>392</v>
      </c>
      <c r="H225" s="5">
        <f t="shared" si="3"/>
        <v>0.3811882857142857</v>
      </c>
    </row>
    <row r="226" spans="1:8" x14ac:dyDescent="0.25">
      <c r="A226" s="3" t="s">
        <v>250</v>
      </c>
      <c r="B226" s="2" t="s">
        <v>233</v>
      </c>
      <c r="C226" s="2">
        <v>1</v>
      </c>
      <c r="D226" s="2">
        <v>21.18</v>
      </c>
      <c r="E226" s="2">
        <v>24.9</v>
      </c>
      <c r="F226" s="2" t="s">
        <v>181</v>
      </c>
      <c r="G226" s="2">
        <v>353</v>
      </c>
      <c r="H226" s="5">
        <f t="shared" si="3"/>
        <v>0.22736514285714285</v>
      </c>
    </row>
    <row r="227" spans="1:8" x14ac:dyDescent="0.25">
      <c r="A227" s="3" t="s">
        <v>250</v>
      </c>
      <c r="B227" s="2" t="s">
        <v>234</v>
      </c>
      <c r="C227" s="2">
        <v>3.8</v>
      </c>
      <c r="D227" s="2">
        <v>17.600000000000001</v>
      </c>
      <c r="E227" s="2">
        <v>15</v>
      </c>
      <c r="F227" s="2" t="s">
        <v>181</v>
      </c>
      <c r="G227" s="2">
        <v>273</v>
      </c>
      <c r="H227" s="5">
        <f t="shared" si="3"/>
        <v>0.25956000000000001</v>
      </c>
    </row>
    <row r="228" spans="1:8" x14ac:dyDescent="0.25">
      <c r="A228" s="3" t="s">
        <v>250</v>
      </c>
      <c r="B228" s="2" t="s">
        <v>235</v>
      </c>
      <c r="C228" s="2">
        <v>2.6</v>
      </c>
      <c r="D228" s="2">
        <v>20.9</v>
      </c>
      <c r="E228" s="2">
        <v>20</v>
      </c>
      <c r="F228" s="2" t="s">
        <v>181</v>
      </c>
      <c r="G228" s="2">
        <v>307</v>
      </c>
      <c r="H228" s="5">
        <f t="shared" si="3"/>
        <v>0.25838285714285714</v>
      </c>
    </row>
    <row r="229" spans="1:8" x14ac:dyDescent="0.25">
      <c r="A229" s="3" t="s">
        <v>250</v>
      </c>
      <c r="B229" s="2" t="s">
        <v>236</v>
      </c>
      <c r="C229" s="2">
        <v>3.38</v>
      </c>
      <c r="D229" s="2">
        <v>11.1</v>
      </c>
      <c r="E229" s="2">
        <v>4.3</v>
      </c>
      <c r="F229" s="2" t="s">
        <v>181</v>
      </c>
      <c r="G229" s="2">
        <v>98</v>
      </c>
      <c r="H229" s="5">
        <f t="shared" si="3"/>
        <v>0.17745428571428573</v>
      </c>
    </row>
    <row r="230" spans="1:8" x14ac:dyDescent="0.25">
      <c r="A230" s="3" t="s">
        <v>250</v>
      </c>
      <c r="B230" s="2" t="s">
        <v>237</v>
      </c>
      <c r="C230" s="2">
        <v>3</v>
      </c>
      <c r="D230" s="2">
        <v>11</v>
      </c>
      <c r="E230" s="2">
        <v>8</v>
      </c>
      <c r="F230" s="2" t="s">
        <v>181</v>
      </c>
      <c r="G230" s="2">
        <v>174</v>
      </c>
      <c r="H230" s="5">
        <f t="shared" si="3"/>
        <v>0.1765714285714286</v>
      </c>
    </row>
    <row r="231" spans="1:8" x14ac:dyDescent="0.25">
      <c r="A231" s="3" t="s">
        <v>250</v>
      </c>
      <c r="B231" s="2" t="s">
        <v>238</v>
      </c>
      <c r="C231" s="2">
        <v>1.28</v>
      </c>
      <c r="D231" s="2">
        <v>24.9</v>
      </c>
      <c r="E231" s="2">
        <v>33.14</v>
      </c>
      <c r="F231" s="2" t="s">
        <v>181</v>
      </c>
      <c r="G231" s="2">
        <v>403</v>
      </c>
      <c r="H231" s="5">
        <f t="shared" si="3"/>
        <v>0.28174914285714286</v>
      </c>
    </row>
    <row r="232" spans="1:8" x14ac:dyDescent="0.25">
      <c r="A232" s="3" t="s">
        <v>250</v>
      </c>
      <c r="B232" s="2" t="s">
        <v>239</v>
      </c>
      <c r="C232" s="2">
        <v>0.45</v>
      </c>
      <c r="D232" s="2">
        <v>21</v>
      </c>
      <c r="E232" s="2">
        <v>27.68</v>
      </c>
      <c r="F232" s="2" t="s">
        <v>181</v>
      </c>
      <c r="G232" s="2">
        <v>334</v>
      </c>
      <c r="H232" s="5">
        <f t="shared" si="3"/>
        <v>0.21830114285714286</v>
      </c>
    </row>
    <row r="233" spans="1:8" x14ac:dyDescent="0.25">
      <c r="A233" s="3" t="s">
        <v>250</v>
      </c>
      <c r="B233" s="2" t="s">
        <v>240</v>
      </c>
      <c r="C233" s="2">
        <v>0.46</v>
      </c>
      <c r="D233" s="2">
        <v>19.8</v>
      </c>
      <c r="E233" s="2">
        <v>24.26</v>
      </c>
      <c r="F233" s="2" t="s">
        <v>181</v>
      </c>
      <c r="G233" s="2">
        <v>300</v>
      </c>
      <c r="H233" s="5">
        <f t="shared" si="3"/>
        <v>0.20146800000000001</v>
      </c>
    </row>
    <row r="234" spans="1:8" x14ac:dyDescent="0.25">
      <c r="A234" s="3" t="s">
        <v>250</v>
      </c>
      <c r="B234" s="2" t="s">
        <v>241</v>
      </c>
      <c r="C234" s="2">
        <v>2.34</v>
      </c>
      <c r="D234" s="2">
        <v>21.4</v>
      </c>
      <c r="E234" s="2">
        <v>28</v>
      </c>
      <c r="F234" s="2" t="s">
        <v>181</v>
      </c>
      <c r="G234" s="2">
        <v>353</v>
      </c>
      <c r="H234" s="5">
        <f t="shared" si="3"/>
        <v>0.27721714285714288</v>
      </c>
    </row>
    <row r="235" spans="1:8" x14ac:dyDescent="0.25">
      <c r="A235" s="3" t="s">
        <v>250</v>
      </c>
      <c r="B235" s="2" t="s">
        <v>242</v>
      </c>
      <c r="C235" s="2">
        <v>2</v>
      </c>
      <c r="D235" s="2">
        <v>21</v>
      </c>
      <c r="E235" s="2">
        <v>25</v>
      </c>
      <c r="F235" s="2" t="s">
        <v>181</v>
      </c>
      <c r="G235" s="2">
        <v>320</v>
      </c>
      <c r="H235" s="5">
        <f t="shared" si="3"/>
        <v>0.25602857142857144</v>
      </c>
    </row>
    <row r="236" spans="1:8" x14ac:dyDescent="0.25">
      <c r="A236" s="3" t="s">
        <v>250</v>
      </c>
      <c r="B236" s="2" t="s">
        <v>243</v>
      </c>
      <c r="C236" s="2">
        <v>3.03</v>
      </c>
      <c r="D236" s="2">
        <v>5.44</v>
      </c>
      <c r="E236" s="2">
        <v>15.9</v>
      </c>
      <c r="F236" s="2" t="s">
        <v>181</v>
      </c>
      <c r="G236" s="2">
        <v>257</v>
      </c>
      <c r="H236" s="5">
        <f t="shared" si="3"/>
        <v>0.16797828571428572</v>
      </c>
    </row>
    <row r="237" spans="1:8" x14ac:dyDescent="0.25">
      <c r="A237" s="3" t="s">
        <v>250</v>
      </c>
      <c r="B237" s="2" t="s">
        <v>244</v>
      </c>
      <c r="C237" s="2">
        <v>0.06</v>
      </c>
      <c r="D237" s="2">
        <v>0.85</v>
      </c>
      <c r="E237" s="2">
        <v>81.11</v>
      </c>
      <c r="F237" s="2" t="s">
        <v>181</v>
      </c>
      <c r="G237" s="2">
        <v>717</v>
      </c>
      <c r="H237" s="5">
        <f t="shared" si="3"/>
        <v>0.24546371428571431</v>
      </c>
    </row>
    <row r="238" spans="1:8" x14ac:dyDescent="0.25">
      <c r="A238" s="3" t="s">
        <v>250</v>
      </c>
      <c r="B238" s="2" t="s">
        <v>245</v>
      </c>
      <c r="C238" s="2">
        <v>2.95</v>
      </c>
      <c r="D238" s="2">
        <v>2.0099999999999998</v>
      </c>
      <c r="E238" s="2">
        <v>37</v>
      </c>
      <c r="F238" s="2" t="s">
        <v>181</v>
      </c>
      <c r="G238" s="2">
        <v>350</v>
      </c>
      <c r="H238" s="5">
        <f t="shared" si="3"/>
        <v>0.20753028571428575</v>
      </c>
    </row>
    <row r="239" spans="1:8" x14ac:dyDescent="0.25">
      <c r="A239" s="3" t="s">
        <v>250</v>
      </c>
      <c r="B239" s="2" t="s">
        <v>246</v>
      </c>
      <c r="C239" s="2">
        <v>37.299999999999997</v>
      </c>
      <c r="D239" s="2">
        <v>24</v>
      </c>
      <c r="E239" s="2">
        <v>26.2</v>
      </c>
      <c r="F239" s="2">
        <v>50</v>
      </c>
      <c r="G239" s="2">
        <v>496</v>
      </c>
      <c r="H239" s="5">
        <f t="shared" si="3"/>
        <v>1.3160457142857143</v>
      </c>
    </row>
    <row r="240" spans="1:8" x14ac:dyDescent="0.25">
      <c r="A240" s="3" t="s">
        <v>250</v>
      </c>
      <c r="B240" s="2" t="s">
        <v>247</v>
      </c>
      <c r="C240" s="2">
        <v>52</v>
      </c>
      <c r="D240" s="2">
        <v>36</v>
      </c>
      <c r="E240" s="2">
        <v>1</v>
      </c>
      <c r="F240" s="2">
        <v>50</v>
      </c>
      <c r="G240" s="2">
        <v>362</v>
      </c>
      <c r="H240" s="5">
        <f t="shared" si="3"/>
        <v>1.7451142857142858</v>
      </c>
    </row>
    <row r="241" spans="1:8" x14ac:dyDescent="0.25">
      <c r="A241" s="3" t="s">
        <v>250</v>
      </c>
      <c r="B241" s="2" t="s">
        <v>248</v>
      </c>
      <c r="C241" s="2">
        <v>23.6</v>
      </c>
      <c r="D241" s="2">
        <v>4</v>
      </c>
      <c r="E241" s="2">
        <v>11</v>
      </c>
      <c r="F241" s="2">
        <v>61</v>
      </c>
      <c r="G241" s="2">
        <v>207</v>
      </c>
      <c r="H241" s="5">
        <f t="shared" si="3"/>
        <v>0.75042857142857156</v>
      </c>
    </row>
    <row r="242" spans="1:8" x14ac:dyDescent="0.25">
      <c r="A242" s="3" t="s">
        <v>250</v>
      </c>
      <c r="B242" s="2" t="s">
        <v>249</v>
      </c>
      <c r="C242" s="2">
        <v>4.7</v>
      </c>
      <c r="D242" s="2">
        <v>4</v>
      </c>
      <c r="E242" s="2">
        <v>3.5</v>
      </c>
      <c r="F242" s="2">
        <v>35</v>
      </c>
      <c r="G242" s="2">
        <v>61</v>
      </c>
      <c r="H242" s="5">
        <f t="shared" si="3"/>
        <v>0.1721571428571429</v>
      </c>
    </row>
    <row r="243" spans="1:8" x14ac:dyDescent="0.25">
      <c r="A243" s="3" t="s">
        <v>282</v>
      </c>
      <c r="B243" s="2" t="s">
        <v>251</v>
      </c>
      <c r="C243" s="2">
        <v>1.1200000000000001</v>
      </c>
      <c r="D243" s="2">
        <v>12.56</v>
      </c>
      <c r="E243" s="2">
        <v>9.51</v>
      </c>
      <c r="F243" s="2" t="s">
        <v>181</v>
      </c>
      <c r="G243" s="2">
        <v>143</v>
      </c>
      <c r="H243" s="5">
        <f t="shared" si="3"/>
        <v>0.13487114285714291</v>
      </c>
    </row>
    <row r="244" spans="1:8" x14ac:dyDescent="0.25">
      <c r="A244" s="3" t="s">
        <v>282</v>
      </c>
      <c r="B244" s="2" t="s">
        <v>252</v>
      </c>
      <c r="C244" s="2">
        <v>0.73</v>
      </c>
      <c r="D244" s="2">
        <v>10.9</v>
      </c>
      <c r="E244" s="2">
        <v>0.17</v>
      </c>
      <c r="F244" s="2" t="s">
        <v>181</v>
      </c>
      <c r="G244" s="2">
        <v>52</v>
      </c>
      <c r="H244" s="5">
        <f t="shared" si="3"/>
        <v>8.6137428571428559E-2</v>
      </c>
    </row>
    <row r="245" spans="1:8" x14ac:dyDescent="0.25">
      <c r="A245" s="3" t="s">
        <v>282</v>
      </c>
      <c r="B245" s="2" t="s">
        <v>253</v>
      </c>
      <c r="C245" s="2">
        <v>3.59</v>
      </c>
      <c r="D245" s="2">
        <v>15.86</v>
      </c>
      <c r="E245" s="2">
        <v>26.54</v>
      </c>
      <c r="F245" s="2" t="s">
        <v>181</v>
      </c>
      <c r="G245" s="2">
        <v>322</v>
      </c>
      <c r="H245" s="5">
        <f t="shared" si="3"/>
        <v>0.27709942857142855</v>
      </c>
    </row>
    <row r="246" spans="1:8" x14ac:dyDescent="0.25">
      <c r="A246" s="3" t="s">
        <v>282</v>
      </c>
      <c r="B246" s="2" t="s">
        <v>254</v>
      </c>
      <c r="C246" s="2">
        <v>49</v>
      </c>
      <c r="D246" s="2">
        <v>8</v>
      </c>
      <c r="E246" s="2">
        <v>3</v>
      </c>
      <c r="F246" s="2">
        <v>70</v>
      </c>
      <c r="G246" s="2">
        <v>265</v>
      </c>
      <c r="H246" s="5">
        <f t="shared" si="3"/>
        <v>1.4979142857142862</v>
      </c>
    </row>
    <row r="247" spans="1:8" x14ac:dyDescent="0.25">
      <c r="A247" s="3" t="s">
        <v>282</v>
      </c>
      <c r="B247" s="2" t="s">
        <v>171</v>
      </c>
      <c r="C247" s="2">
        <v>42</v>
      </c>
      <c r="D247" s="2">
        <v>9</v>
      </c>
      <c r="E247" s="2">
        <v>4</v>
      </c>
      <c r="F247" s="2">
        <v>50</v>
      </c>
      <c r="G247" s="2">
        <v>240</v>
      </c>
      <c r="H247" s="5">
        <f t="shared" si="3"/>
        <v>1.3007428571428572</v>
      </c>
    </row>
    <row r="248" spans="1:8" x14ac:dyDescent="0.25">
      <c r="A248" s="3" t="s">
        <v>282</v>
      </c>
      <c r="B248" s="2" t="s">
        <v>172</v>
      </c>
      <c r="C248" s="2">
        <v>48</v>
      </c>
      <c r="D248" s="2">
        <v>8.5</v>
      </c>
      <c r="E248" s="2">
        <v>3</v>
      </c>
      <c r="F248" s="2">
        <v>55</v>
      </c>
      <c r="G248" s="2">
        <v>260</v>
      </c>
      <c r="H248" s="5">
        <f t="shared" si="3"/>
        <v>1.4714285714285715</v>
      </c>
    </row>
    <row r="249" spans="1:8" x14ac:dyDescent="0.25">
      <c r="A249" s="3" t="s">
        <v>282</v>
      </c>
      <c r="B249" s="2" t="s">
        <v>255</v>
      </c>
      <c r="C249" s="2">
        <v>51</v>
      </c>
      <c r="D249" s="2">
        <v>8</v>
      </c>
      <c r="E249" s="2">
        <v>1.5</v>
      </c>
      <c r="F249" s="2">
        <v>75</v>
      </c>
      <c r="G249" s="2">
        <v>267</v>
      </c>
      <c r="H249" s="5">
        <f t="shared" si="3"/>
        <v>1.5523571428571428</v>
      </c>
    </row>
    <row r="250" spans="1:8" x14ac:dyDescent="0.25">
      <c r="A250" s="3" t="s">
        <v>282</v>
      </c>
      <c r="B250" s="2" t="s">
        <v>256</v>
      </c>
      <c r="C250" s="2">
        <v>56</v>
      </c>
      <c r="D250" s="2">
        <v>5</v>
      </c>
      <c r="E250" s="2">
        <v>12</v>
      </c>
      <c r="F250" s="2">
        <v>65</v>
      </c>
      <c r="G250" s="2">
        <v>352</v>
      </c>
      <c r="H250" s="5">
        <f t="shared" si="3"/>
        <v>1.7127428571428571</v>
      </c>
    </row>
    <row r="251" spans="1:8" x14ac:dyDescent="0.25">
      <c r="A251" s="3" t="s">
        <v>282</v>
      </c>
      <c r="B251" s="2" t="s">
        <v>257</v>
      </c>
      <c r="C251" s="2">
        <v>61</v>
      </c>
      <c r="D251" s="2">
        <v>5</v>
      </c>
      <c r="E251" s="2">
        <v>15</v>
      </c>
      <c r="F251" s="2">
        <v>75</v>
      </c>
      <c r="G251" s="2">
        <v>395</v>
      </c>
      <c r="H251" s="5">
        <f t="shared" si="3"/>
        <v>1.8687142857142858</v>
      </c>
    </row>
    <row r="252" spans="1:8" x14ac:dyDescent="0.25">
      <c r="A252" s="3" t="s">
        <v>282</v>
      </c>
      <c r="B252" s="2" t="s">
        <v>258</v>
      </c>
      <c r="C252" s="2">
        <v>64</v>
      </c>
      <c r="D252" s="2">
        <v>7</v>
      </c>
      <c r="E252" s="2">
        <v>18</v>
      </c>
      <c r="F252" s="2">
        <v>70</v>
      </c>
      <c r="G252" s="2">
        <v>460</v>
      </c>
      <c r="H252" s="5">
        <f t="shared" si="3"/>
        <v>1.9776000000000002</v>
      </c>
    </row>
    <row r="253" spans="1:8" x14ac:dyDescent="0.25">
      <c r="A253" s="3" t="s">
        <v>282</v>
      </c>
      <c r="B253" s="2" t="s">
        <v>259</v>
      </c>
      <c r="C253" s="2">
        <v>68</v>
      </c>
      <c r="D253" s="2">
        <v>4</v>
      </c>
      <c r="E253" s="2">
        <v>20</v>
      </c>
      <c r="F253" s="2">
        <v>65</v>
      </c>
      <c r="G253" s="2">
        <v>500</v>
      </c>
      <c r="H253" s="5">
        <f t="shared" si="3"/>
        <v>2.0835428571428571</v>
      </c>
    </row>
    <row r="254" spans="1:8" x14ac:dyDescent="0.25">
      <c r="A254" s="3" t="s">
        <v>282</v>
      </c>
      <c r="B254" s="2" t="s">
        <v>260</v>
      </c>
      <c r="C254" s="2">
        <v>81</v>
      </c>
      <c r="D254" s="2">
        <v>2</v>
      </c>
      <c r="E254" s="2">
        <v>15</v>
      </c>
      <c r="F254" s="2">
        <v>85</v>
      </c>
      <c r="G254" s="2">
        <v>442</v>
      </c>
      <c r="H254" s="5">
        <f t="shared" si="3"/>
        <v>2.4396285714285715</v>
      </c>
    </row>
    <row r="255" spans="1:8" x14ac:dyDescent="0.25">
      <c r="A255" s="3" t="s">
        <v>282</v>
      </c>
      <c r="B255" s="2" t="s">
        <v>261</v>
      </c>
      <c r="C255" s="2">
        <v>73</v>
      </c>
      <c r="D255" s="2">
        <v>6</v>
      </c>
      <c r="E255" s="2">
        <v>18</v>
      </c>
      <c r="F255" s="2">
        <v>60</v>
      </c>
      <c r="G255" s="2">
        <v>442</v>
      </c>
      <c r="H255" s="5">
        <f t="shared" si="3"/>
        <v>2.2365714285714287</v>
      </c>
    </row>
    <row r="256" spans="1:8" x14ac:dyDescent="0.25">
      <c r="A256" s="3" t="s">
        <v>282</v>
      </c>
      <c r="B256" s="2" t="s">
        <v>262</v>
      </c>
      <c r="C256" s="2">
        <v>68</v>
      </c>
      <c r="D256" s="2">
        <v>6</v>
      </c>
      <c r="E256" s="2">
        <v>15</v>
      </c>
      <c r="F256" s="2">
        <v>55</v>
      </c>
      <c r="G256" s="2">
        <v>425</v>
      </c>
      <c r="H256" s="5">
        <f t="shared" si="3"/>
        <v>2.0806000000000004</v>
      </c>
    </row>
    <row r="257" spans="1:8" x14ac:dyDescent="0.25">
      <c r="A257" s="3" t="s">
        <v>282</v>
      </c>
      <c r="B257" s="2" t="s">
        <v>263</v>
      </c>
      <c r="C257" s="2">
        <v>99.98</v>
      </c>
      <c r="D257" s="2">
        <v>0</v>
      </c>
      <c r="E257" s="2">
        <v>0</v>
      </c>
      <c r="F257" s="2">
        <v>68</v>
      </c>
      <c r="G257" s="2">
        <v>387</v>
      </c>
      <c r="H257" s="5">
        <f t="shared" si="3"/>
        <v>2.9422685714285719</v>
      </c>
    </row>
    <row r="258" spans="1:8" x14ac:dyDescent="0.25">
      <c r="A258" s="3" t="s">
        <v>282</v>
      </c>
      <c r="B258" s="2" t="s">
        <v>264</v>
      </c>
      <c r="C258" s="2">
        <v>99.98</v>
      </c>
      <c r="D258" s="2">
        <v>0</v>
      </c>
      <c r="E258" s="2">
        <v>0</v>
      </c>
      <c r="F258" s="2">
        <v>65</v>
      </c>
      <c r="G258" s="2">
        <v>387</v>
      </c>
      <c r="H258" s="5">
        <f t="shared" si="3"/>
        <v>2.9422685714285719</v>
      </c>
    </row>
    <row r="259" spans="1:8" x14ac:dyDescent="0.25">
      <c r="A259" s="3" t="s">
        <v>282</v>
      </c>
      <c r="B259" s="2" t="s">
        <v>265</v>
      </c>
      <c r="C259" s="2">
        <v>98</v>
      </c>
      <c r="D259" s="2">
        <v>0.2</v>
      </c>
      <c r="E259" s="2">
        <v>0.1</v>
      </c>
      <c r="F259" s="2">
        <v>55</v>
      </c>
      <c r="G259" s="2">
        <v>380</v>
      </c>
      <c r="H259" s="5">
        <f t="shared" ref="H259:H322" si="4">$N$1*((C259/10)+(D259/50)+(E259/100))*$N$3/70</f>
        <v>2.8854714285714285</v>
      </c>
    </row>
    <row r="260" spans="1:8" x14ac:dyDescent="0.25">
      <c r="A260" s="3" t="s">
        <v>282</v>
      </c>
      <c r="B260" s="2" t="s">
        <v>266</v>
      </c>
      <c r="C260" s="2">
        <v>82.4</v>
      </c>
      <c r="D260" s="2">
        <v>0.3</v>
      </c>
      <c r="E260" s="2">
        <v>0</v>
      </c>
      <c r="F260" s="2">
        <v>58</v>
      </c>
      <c r="G260" s="2">
        <v>304</v>
      </c>
      <c r="H260" s="5">
        <f t="shared" si="4"/>
        <v>2.4266800000000002</v>
      </c>
    </row>
    <row r="261" spans="1:8" x14ac:dyDescent="0.25">
      <c r="A261" s="3" t="s">
        <v>282</v>
      </c>
      <c r="B261" s="2" t="s">
        <v>267</v>
      </c>
      <c r="C261" s="2">
        <v>75</v>
      </c>
      <c r="D261" s="2">
        <v>0</v>
      </c>
      <c r="E261" s="2">
        <v>0.1</v>
      </c>
      <c r="F261" s="2">
        <v>55</v>
      </c>
      <c r="G261" s="2">
        <v>290</v>
      </c>
      <c r="H261" s="5">
        <f t="shared" si="4"/>
        <v>2.2074371428571431</v>
      </c>
    </row>
    <row r="262" spans="1:8" x14ac:dyDescent="0.25">
      <c r="A262" s="3" t="s">
        <v>282</v>
      </c>
      <c r="B262" s="2" t="s">
        <v>268</v>
      </c>
      <c r="C262" s="2">
        <v>76</v>
      </c>
      <c r="D262" s="2">
        <v>0</v>
      </c>
      <c r="E262" s="2">
        <v>0</v>
      </c>
      <c r="F262" s="2">
        <v>90</v>
      </c>
      <c r="G262" s="2">
        <v>300</v>
      </c>
      <c r="H262" s="5">
        <f t="shared" si="4"/>
        <v>2.2365714285714287</v>
      </c>
    </row>
    <row r="263" spans="1:8" x14ac:dyDescent="0.25">
      <c r="A263" s="3" t="s">
        <v>282</v>
      </c>
      <c r="B263" s="2" t="s">
        <v>269</v>
      </c>
      <c r="C263" s="2">
        <v>65</v>
      </c>
      <c r="D263" s="2">
        <v>0</v>
      </c>
      <c r="E263" s="2">
        <v>0</v>
      </c>
      <c r="F263" s="2">
        <v>60</v>
      </c>
      <c r="G263" s="2">
        <v>250</v>
      </c>
      <c r="H263" s="5">
        <f t="shared" si="4"/>
        <v>1.912857142857143</v>
      </c>
    </row>
    <row r="264" spans="1:8" x14ac:dyDescent="0.25">
      <c r="A264" s="3" t="s">
        <v>282</v>
      </c>
      <c r="B264" s="2" t="s">
        <v>270</v>
      </c>
      <c r="C264" s="2">
        <v>58.7</v>
      </c>
      <c r="D264" s="2">
        <v>7.5</v>
      </c>
      <c r="E264" s="2">
        <v>30.57</v>
      </c>
      <c r="F264" s="2">
        <v>45</v>
      </c>
      <c r="G264" s="2">
        <v>535</v>
      </c>
      <c r="H264" s="5">
        <f t="shared" si="4"/>
        <v>1.8615631428571431</v>
      </c>
    </row>
    <row r="265" spans="1:8" x14ac:dyDescent="0.25">
      <c r="A265" s="3" t="s">
        <v>282</v>
      </c>
      <c r="B265" s="2" t="s">
        <v>271</v>
      </c>
      <c r="C265" s="2">
        <v>46.36</v>
      </c>
      <c r="D265" s="2">
        <v>4.88</v>
      </c>
      <c r="E265" s="2">
        <v>32.4</v>
      </c>
      <c r="F265" s="2">
        <v>23</v>
      </c>
      <c r="G265" s="2">
        <v>546</v>
      </c>
      <c r="H265" s="5">
        <f t="shared" si="4"/>
        <v>1.4883794285714285</v>
      </c>
    </row>
    <row r="266" spans="1:8" x14ac:dyDescent="0.25">
      <c r="A266" s="3" t="s">
        <v>282</v>
      </c>
      <c r="B266" s="2" t="s">
        <v>272</v>
      </c>
      <c r="C266" s="2">
        <v>21.55</v>
      </c>
      <c r="D266" s="2">
        <v>21.15</v>
      </c>
      <c r="E266" s="2">
        <v>49.93</v>
      </c>
      <c r="F266" s="2">
        <v>15</v>
      </c>
      <c r="G266" s="2">
        <v>575</v>
      </c>
      <c r="H266" s="5">
        <f t="shared" si="4"/>
        <v>0.90560542857142867</v>
      </c>
    </row>
    <row r="267" spans="1:8" x14ac:dyDescent="0.25">
      <c r="A267" s="3" t="s">
        <v>282</v>
      </c>
      <c r="B267" s="2" t="s">
        <v>273</v>
      </c>
      <c r="C267" s="2">
        <v>30.19</v>
      </c>
      <c r="D267" s="2">
        <v>18.22</v>
      </c>
      <c r="E267" s="2">
        <v>43.85</v>
      </c>
      <c r="F267" s="2">
        <v>22</v>
      </c>
      <c r="G267" s="2">
        <v>574</v>
      </c>
      <c r="H267" s="5">
        <f t="shared" si="4"/>
        <v>1.1247305714285714</v>
      </c>
    </row>
    <row r="268" spans="1:8" x14ac:dyDescent="0.25">
      <c r="A268" s="3" t="s">
        <v>282</v>
      </c>
      <c r="B268" s="2" t="s">
        <v>274</v>
      </c>
      <c r="C268" s="2">
        <v>13.71</v>
      </c>
      <c r="D268" s="2">
        <v>15.23</v>
      </c>
      <c r="E268" s="2">
        <v>65.209999999999994</v>
      </c>
      <c r="F268" s="2">
        <v>20</v>
      </c>
      <c r="G268" s="2">
        <v>654</v>
      </c>
      <c r="H268" s="5">
        <f t="shared" si="4"/>
        <v>0.68500885714285731</v>
      </c>
    </row>
    <row r="269" spans="1:8" x14ac:dyDescent="0.25">
      <c r="A269" s="3" t="s">
        <v>282</v>
      </c>
      <c r="B269" s="2" t="s">
        <v>275</v>
      </c>
      <c r="C269" s="2">
        <v>27.17</v>
      </c>
      <c r="D269" s="2">
        <v>20.95</v>
      </c>
      <c r="E269" s="2">
        <v>45.32</v>
      </c>
      <c r="F269" s="2">
        <v>15</v>
      </c>
      <c r="G269" s="2">
        <v>562</v>
      </c>
      <c r="H269" s="5">
        <f t="shared" si="4"/>
        <v>1.0562502857142857</v>
      </c>
    </row>
    <row r="270" spans="1:8" x14ac:dyDescent="0.25">
      <c r="A270" s="3" t="s">
        <v>282</v>
      </c>
      <c r="B270" s="2" t="s">
        <v>276</v>
      </c>
      <c r="C270" s="2">
        <v>16.7</v>
      </c>
      <c r="D270" s="2">
        <v>14.95</v>
      </c>
      <c r="E270" s="2">
        <v>60.75</v>
      </c>
      <c r="F270" s="2">
        <v>15</v>
      </c>
      <c r="G270" s="2">
        <v>628</v>
      </c>
      <c r="H270" s="5">
        <f t="shared" si="4"/>
        <v>0.75822714285714277</v>
      </c>
    </row>
    <row r="271" spans="1:8" x14ac:dyDescent="0.25">
      <c r="A271" s="3" t="s">
        <v>282</v>
      </c>
      <c r="B271" s="2" t="s">
        <v>277</v>
      </c>
      <c r="C271" s="2">
        <v>23.65</v>
      </c>
      <c r="D271" s="2">
        <v>3.33</v>
      </c>
      <c r="E271" s="2">
        <v>33.49</v>
      </c>
      <c r="F271" s="2">
        <v>45</v>
      </c>
      <c r="G271" s="2">
        <v>370</v>
      </c>
      <c r="H271" s="5">
        <f t="shared" si="4"/>
        <v>0.81414142857142868</v>
      </c>
    </row>
    <row r="272" spans="1:8" x14ac:dyDescent="0.25">
      <c r="A272" s="3" t="s">
        <v>282</v>
      </c>
      <c r="B272" s="2" t="s">
        <v>278</v>
      </c>
      <c r="C272" s="2">
        <v>12.27</v>
      </c>
      <c r="D272" s="2">
        <v>14.32</v>
      </c>
      <c r="E272" s="2">
        <v>66.430000000000007</v>
      </c>
      <c r="F272" s="2">
        <v>20</v>
      </c>
      <c r="G272" s="2">
        <v>659</v>
      </c>
      <c r="H272" s="5">
        <f t="shared" si="4"/>
        <v>0.64086599999999994</v>
      </c>
    </row>
    <row r="273" spans="1:8" x14ac:dyDescent="0.25">
      <c r="A273" s="3" t="s">
        <v>282</v>
      </c>
      <c r="B273" s="2" t="s">
        <v>279</v>
      </c>
      <c r="C273" s="2">
        <v>16.13</v>
      </c>
      <c r="D273" s="2">
        <v>25.8</v>
      </c>
      <c r="E273" s="2">
        <v>49.66</v>
      </c>
      <c r="F273" s="2">
        <v>15</v>
      </c>
      <c r="G273" s="2">
        <v>567</v>
      </c>
      <c r="H273" s="5">
        <f t="shared" si="4"/>
        <v>0.77267657142857149</v>
      </c>
    </row>
    <row r="274" spans="1:8" x14ac:dyDescent="0.25">
      <c r="A274" s="3" t="s">
        <v>282</v>
      </c>
      <c r="B274" s="2" t="s">
        <v>280</v>
      </c>
      <c r="C274" s="2">
        <v>42.12</v>
      </c>
      <c r="D274" s="2">
        <v>16.54</v>
      </c>
      <c r="E274" s="2">
        <v>30.74</v>
      </c>
      <c r="F274" s="2">
        <v>20</v>
      </c>
      <c r="G274" s="2">
        <v>486</v>
      </c>
      <c r="H274" s="5">
        <f t="shared" si="4"/>
        <v>1.4273445714285715</v>
      </c>
    </row>
    <row r="275" spans="1:8" x14ac:dyDescent="0.25">
      <c r="A275" s="3" t="s">
        <v>282</v>
      </c>
      <c r="B275" s="2" t="s">
        <v>281</v>
      </c>
      <c r="C275" s="2">
        <v>28.88</v>
      </c>
      <c r="D275" s="2">
        <v>18.29</v>
      </c>
      <c r="E275" s="2">
        <v>42.16</v>
      </c>
      <c r="F275" s="2">
        <v>20</v>
      </c>
      <c r="G275" s="2">
        <v>534</v>
      </c>
      <c r="H275" s="5">
        <f t="shared" si="4"/>
        <v>1.0816177142857142</v>
      </c>
    </row>
    <row r="276" spans="1:8" x14ac:dyDescent="0.25">
      <c r="A276" s="3" t="s">
        <v>302</v>
      </c>
      <c r="B276" s="2" t="s">
        <v>283</v>
      </c>
      <c r="C276" s="2">
        <v>10.4</v>
      </c>
      <c r="D276" s="2">
        <v>0.7</v>
      </c>
      <c r="E276" s="2">
        <v>0.2</v>
      </c>
      <c r="F276" s="2">
        <v>50</v>
      </c>
      <c r="G276" s="2">
        <v>45</v>
      </c>
      <c r="H276" s="5">
        <f t="shared" si="4"/>
        <v>0.31076571428571431</v>
      </c>
    </row>
    <row r="277" spans="1:8" x14ac:dyDescent="0.25">
      <c r="A277" s="3" t="s">
        <v>302</v>
      </c>
      <c r="B277" s="2" t="s">
        <v>284</v>
      </c>
      <c r="C277" s="2">
        <v>11.5</v>
      </c>
      <c r="D277" s="2">
        <v>0.1</v>
      </c>
      <c r="E277" s="2">
        <v>0.1</v>
      </c>
      <c r="F277" s="2">
        <v>41</v>
      </c>
      <c r="G277" s="2">
        <v>46</v>
      </c>
      <c r="H277" s="5">
        <f t="shared" si="4"/>
        <v>0.33931142857142849</v>
      </c>
    </row>
    <row r="278" spans="1:8" x14ac:dyDescent="0.25">
      <c r="A278" s="3" t="s">
        <v>302</v>
      </c>
      <c r="B278" s="2" t="s">
        <v>285</v>
      </c>
      <c r="C278" s="2">
        <v>13.94</v>
      </c>
      <c r="D278" s="2">
        <v>0.37</v>
      </c>
      <c r="E278" s="2">
        <v>0.13</v>
      </c>
      <c r="F278" s="2">
        <v>48</v>
      </c>
      <c r="G278" s="2">
        <v>54</v>
      </c>
      <c r="H278" s="5">
        <f t="shared" si="4"/>
        <v>0.41279457142857151</v>
      </c>
    </row>
    <row r="279" spans="1:8" x14ac:dyDescent="0.25">
      <c r="A279" s="3" t="s">
        <v>302</v>
      </c>
      <c r="B279" s="2" t="s">
        <v>286</v>
      </c>
      <c r="C279" s="2">
        <v>12.89</v>
      </c>
      <c r="D279" s="2">
        <v>0.36</v>
      </c>
      <c r="E279" s="2">
        <v>0.12</v>
      </c>
      <c r="F279" s="2">
        <v>45</v>
      </c>
      <c r="G279" s="2">
        <v>52</v>
      </c>
      <c r="H279" s="5">
        <f t="shared" si="4"/>
        <v>0.38180628571428582</v>
      </c>
    </row>
    <row r="280" spans="1:8" x14ac:dyDescent="0.25">
      <c r="A280" s="3" t="s">
        <v>302</v>
      </c>
      <c r="B280" s="2" t="s">
        <v>305</v>
      </c>
      <c r="C280" s="2">
        <v>6.23</v>
      </c>
      <c r="D280" s="2">
        <v>0.42</v>
      </c>
      <c r="E280" s="2">
        <v>0.4</v>
      </c>
      <c r="F280" s="2">
        <v>30</v>
      </c>
      <c r="G280" s="2">
        <v>33</v>
      </c>
      <c r="H280" s="5">
        <f t="shared" si="4"/>
        <v>0.18698914285714285</v>
      </c>
    </row>
    <row r="281" spans="1:8" x14ac:dyDescent="0.25">
      <c r="A281" s="3" t="s">
        <v>302</v>
      </c>
      <c r="B281" s="2" t="s">
        <v>287</v>
      </c>
      <c r="C281" s="2">
        <v>12.32</v>
      </c>
      <c r="D281" s="2">
        <v>0.82</v>
      </c>
      <c r="E281" s="2">
        <v>0.38</v>
      </c>
      <c r="F281" s="2">
        <v>51</v>
      </c>
      <c r="G281" s="2">
        <v>55</v>
      </c>
      <c r="H281" s="5">
        <f t="shared" si="4"/>
        <v>0.36850457142857146</v>
      </c>
    </row>
    <row r="282" spans="1:8" x14ac:dyDescent="0.25">
      <c r="A282" s="3" t="s">
        <v>302</v>
      </c>
      <c r="B282" s="2" t="s">
        <v>288</v>
      </c>
      <c r="C282" s="2">
        <v>7.55</v>
      </c>
      <c r="D282" s="2">
        <v>0.61</v>
      </c>
      <c r="E282" s="2">
        <v>0.15</v>
      </c>
      <c r="F282" s="2">
        <v>72</v>
      </c>
      <c r="G282" s="2">
        <v>30</v>
      </c>
      <c r="H282" s="5">
        <f t="shared" si="4"/>
        <v>0.22621742857142857</v>
      </c>
    </row>
    <row r="283" spans="1:8" x14ac:dyDescent="0.25">
      <c r="A283" s="3" t="s">
        <v>302</v>
      </c>
      <c r="B283" s="2" t="s">
        <v>304</v>
      </c>
      <c r="C283" s="2">
        <v>6</v>
      </c>
      <c r="D283" s="2">
        <v>0.6</v>
      </c>
      <c r="E283" s="2">
        <v>0.2</v>
      </c>
      <c r="F283" s="2">
        <v>20</v>
      </c>
      <c r="G283" s="2">
        <v>25</v>
      </c>
      <c r="H283" s="5">
        <f t="shared" si="4"/>
        <v>0.18069142857142859</v>
      </c>
    </row>
    <row r="284" spans="1:8" x14ac:dyDescent="0.25">
      <c r="A284" s="3" t="s">
        <v>302</v>
      </c>
      <c r="B284" s="2" t="s">
        <v>289</v>
      </c>
      <c r="C284" s="2">
        <v>7.69</v>
      </c>
      <c r="D284" s="2">
        <v>0.4</v>
      </c>
      <c r="E284" s="2">
        <v>0.3</v>
      </c>
      <c r="F284" s="2">
        <v>22</v>
      </c>
      <c r="G284" s="2">
        <v>32</v>
      </c>
      <c r="H284" s="5">
        <f t="shared" si="4"/>
        <v>0.22954285714285716</v>
      </c>
    </row>
    <row r="285" spans="1:8" x14ac:dyDescent="0.25">
      <c r="A285" s="3" t="s">
        <v>302</v>
      </c>
      <c r="B285" s="2" t="s">
        <v>290</v>
      </c>
      <c r="C285" s="2">
        <v>12</v>
      </c>
      <c r="D285" s="2">
        <v>0.65</v>
      </c>
      <c r="E285" s="2">
        <v>0.5</v>
      </c>
      <c r="F285" s="2">
        <v>25</v>
      </c>
      <c r="G285" s="2">
        <v>50</v>
      </c>
      <c r="H285" s="5">
        <f t="shared" si="4"/>
        <v>0.35843999999999998</v>
      </c>
    </row>
    <row r="286" spans="1:8" x14ac:dyDescent="0.25">
      <c r="A286" s="3" t="s">
        <v>302</v>
      </c>
      <c r="B286" s="2" t="s">
        <v>291</v>
      </c>
      <c r="C286" s="2">
        <v>11.76</v>
      </c>
      <c r="D286" s="2">
        <v>0.91</v>
      </c>
      <c r="E286" s="2">
        <v>0.2</v>
      </c>
      <c r="F286" s="2">
        <v>28</v>
      </c>
      <c r="G286" s="2">
        <v>46</v>
      </c>
      <c r="H286" s="5">
        <f t="shared" si="4"/>
        <v>0.35202457142857141</v>
      </c>
    </row>
    <row r="287" spans="1:8" x14ac:dyDescent="0.25">
      <c r="A287" s="3" t="s">
        <v>302</v>
      </c>
      <c r="B287" s="2" t="s">
        <v>292</v>
      </c>
      <c r="C287" s="2">
        <v>7.68</v>
      </c>
      <c r="D287" s="2">
        <v>0.67</v>
      </c>
      <c r="E287" s="2">
        <v>0.3</v>
      </c>
      <c r="F287" s="2">
        <v>40</v>
      </c>
      <c r="G287" s="2">
        <v>32</v>
      </c>
      <c r="H287" s="5">
        <f t="shared" si="4"/>
        <v>0.23083771428571431</v>
      </c>
    </row>
    <row r="288" spans="1:8" x14ac:dyDescent="0.25">
      <c r="A288" s="3" t="s">
        <v>302</v>
      </c>
      <c r="B288" s="2" t="s">
        <v>293</v>
      </c>
      <c r="C288" s="2">
        <v>15.23</v>
      </c>
      <c r="D288" s="2">
        <v>0.38</v>
      </c>
      <c r="E288" s="2">
        <v>0.12</v>
      </c>
      <c r="F288" s="2">
        <v>38</v>
      </c>
      <c r="G288" s="2">
        <v>57</v>
      </c>
      <c r="H288" s="5">
        <f t="shared" si="4"/>
        <v>0.45078685714285727</v>
      </c>
    </row>
    <row r="289" spans="1:8" x14ac:dyDescent="0.25">
      <c r="A289" s="3" t="s">
        <v>302</v>
      </c>
      <c r="B289" s="2" t="s">
        <v>294</v>
      </c>
      <c r="C289" s="2">
        <v>13.34</v>
      </c>
      <c r="D289" s="2">
        <v>0.81</v>
      </c>
      <c r="E289" s="2">
        <v>0.31</v>
      </c>
      <c r="F289" s="2">
        <v>42</v>
      </c>
      <c r="G289" s="2">
        <v>53</v>
      </c>
      <c r="H289" s="5">
        <f t="shared" si="4"/>
        <v>0.39825685714285719</v>
      </c>
    </row>
    <row r="290" spans="1:8" x14ac:dyDescent="0.25">
      <c r="A290" s="3" t="s">
        <v>302</v>
      </c>
      <c r="B290" s="2" t="s">
        <v>295</v>
      </c>
      <c r="C290" s="2">
        <v>14.66</v>
      </c>
      <c r="D290" s="2">
        <v>1.1399999999999999</v>
      </c>
      <c r="E290" s="2">
        <v>0.52</v>
      </c>
      <c r="F290" s="2">
        <v>52</v>
      </c>
      <c r="G290" s="2">
        <v>61</v>
      </c>
      <c r="H290" s="5">
        <f t="shared" si="4"/>
        <v>0.43966285714285719</v>
      </c>
    </row>
    <row r="291" spans="1:8" x14ac:dyDescent="0.25">
      <c r="A291" s="3" t="s">
        <v>302</v>
      </c>
      <c r="B291" s="2" t="s">
        <v>296</v>
      </c>
      <c r="C291" s="2">
        <v>8.16</v>
      </c>
      <c r="D291" s="2">
        <v>0.54</v>
      </c>
      <c r="E291" s="2">
        <v>0.14000000000000001</v>
      </c>
      <c r="F291" s="2">
        <v>65</v>
      </c>
      <c r="G291" s="2">
        <v>34</v>
      </c>
      <c r="H291" s="5">
        <f t="shared" si="4"/>
        <v>0.24372742857142862</v>
      </c>
    </row>
    <row r="292" spans="1:8" x14ac:dyDescent="0.25">
      <c r="A292" s="3" t="s">
        <v>302</v>
      </c>
      <c r="B292" s="2" t="s">
        <v>297</v>
      </c>
      <c r="C292" s="2">
        <v>9.5399999999999991</v>
      </c>
      <c r="D292" s="2">
        <v>0.91</v>
      </c>
      <c r="E292" s="2">
        <v>0.25</v>
      </c>
      <c r="F292" s="2">
        <v>42</v>
      </c>
      <c r="G292" s="2">
        <v>39</v>
      </c>
      <c r="H292" s="5">
        <f t="shared" si="4"/>
        <v>0.28684028571428571</v>
      </c>
    </row>
    <row r="293" spans="1:8" x14ac:dyDescent="0.25">
      <c r="A293" s="3" t="s">
        <v>302</v>
      </c>
      <c r="B293" s="2" t="s">
        <v>289</v>
      </c>
      <c r="C293" s="2">
        <v>6</v>
      </c>
      <c r="D293" s="2">
        <v>0.4</v>
      </c>
      <c r="E293" s="2">
        <v>0.3</v>
      </c>
      <c r="F293" s="2">
        <v>22</v>
      </c>
      <c r="G293" s="2">
        <v>32</v>
      </c>
      <c r="H293" s="5">
        <f t="shared" si="4"/>
        <v>0.17980857142857143</v>
      </c>
    </row>
    <row r="294" spans="1:8" x14ac:dyDescent="0.25">
      <c r="A294" s="3" t="s">
        <v>302</v>
      </c>
      <c r="B294" s="2" t="s">
        <v>298</v>
      </c>
      <c r="C294" s="2">
        <v>9.61</v>
      </c>
      <c r="D294" s="2">
        <v>1.39</v>
      </c>
      <c r="E294" s="2">
        <v>0.49</v>
      </c>
      <c r="F294" s="2">
        <v>25</v>
      </c>
      <c r="G294" s="2">
        <v>43</v>
      </c>
      <c r="H294" s="5">
        <f t="shared" si="4"/>
        <v>0.29243171428571429</v>
      </c>
    </row>
    <row r="295" spans="1:8" x14ac:dyDescent="0.25">
      <c r="A295" s="3" t="s">
        <v>302</v>
      </c>
      <c r="B295" s="2" t="s">
        <v>299</v>
      </c>
      <c r="C295" s="2">
        <v>8.44</v>
      </c>
      <c r="D295" s="2">
        <v>1.1000000000000001</v>
      </c>
      <c r="E295" s="2">
        <v>0.3</v>
      </c>
      <c r="F295" s="2">
        <v>35</v>
      </c>
      <c r="G295" s="2">
        <v>40</v>
      </c>
      <c r="H295" s="5">
        <f t="shared" si="4"/>
        <v>0.25573428571428575</v>
      </c>
    </row>
    <row r="296" spans="1:8" x14ac:dyDescent="0.25">
      <c r="A296" s="3" t="s">
        <v>302</v>
      </c>
      <c r="B296" s="2" t="s">
        <v>300</v>
      </c>
      <c r="C296" s="2">
        <v>18.7</v>
      </c>
      <c r="D296" s="2">
        <v>1.67</v>
      </c>
      <c r="E296" s="2">
        <v>1.17</v>
      </c>
      <c r="F296" s="2">
        <v>35</v>
      </c>
      <c r="G296" s="2">
        <v>83</v>
      </c>
      <c r="H296" s="5">
        <f t="shared" si="4"/>
        <v>0.56358657142857149</v>
      </c>
    </row>
    <row r="297" spans="1:8" x14ac:dyDescent="0.25">
      <c r="A297" s="3" t="s">
        <v>302</v>
      </c>
      <c r="B297" s="2" t="s">
        <v>301</v>
      </c>
      <c r="C297" s="2">
        <v>15.3</v>
      </c>
      <c r="D297" s="2">
        <v>0.6</v>
      </c>
      <c r="E297" s="2">
        <v>0.3</v>
      </c>
      <c r="F297" s="2">
        <v>24</v>
      </c>
      <c r="G297" s="2">
        <v>58</v>
      </c>
      <c r="H297" s="5">
        <f t="shared" si="4"/>
        <v>0.45467142857142862</v>
      </c>
    </row>
    <row r="298" spans="1:8" x14ac:dyDescent="0.25">
      <c r="A298" s="3" t="s">
        <v>302</v>
      </c>
      <c r="B298" s="2" t="s">
        <v>303</v>
      </c>
      <c r="C298" s="2">
        <v>8.5299999999999994</v>
      </c>
      <c r="D298" s="2">
        <v>2</v>
      </c>
      <c r="E298" s="2">
        <v>15.32</v>
      </c>
      <c r="F298" s="2">
        <v>10</v>
      </c>
      <c r="G298" s="2">
        <v>160</v>
      </c>
      <c r="H298" s="5">
        <f t="shared" si="4"/>
        <v>0.30788171428571431</v>
      </c>
    </row>
    <row r="299" spans="1:8" x14ac:dyDescent="0.25">
      <c r="A299" s="3" t="s">
        <v>333</v>
      </c>
      <c r="B299" s="2" t="s">
        <v>306</v>
      </c>
      <c r="C299" s="2">
        <v>3.55</v>
      </c>
      <c r="D299" s="2">
        <v>0.46</v>
      </c>
      <c r="E299" s="2">
        <v>0</v>
      </c>
      <c r="F299" s="2">
        <v>110</v>
      </c>
      <c r="G299" s="2">
        <v>43</v>
      </c>
      <c r="H299" s="5">
        <f t="shared" si="4"/>
        <v>0.10717885714285713</v>
      </c>
    </row>
    <row r="300" spans="1:8" x14ac:dyDescent="0.25">
      <c r="A300" s="3" t="s">
        <v>333</v>
      </c>
      <c r="B300" s="2" t="s">
        <v>307</v>
      </c>
      <c r="C300" s="2">
        <v>3.6</v>
      </c>
      <c r="D300" s="2">
        <v>0.5</v>
      </c>
      <c r="E300" s="2">
        <v>0</v>
      </c>
      <c r="F300" s="2">
        <v>110</v>
      </c>
      <c r="G300" s="2">
        <v>44</v>
      </c>
      <c r="H300" s="5">
        <f t="shared" si="4"/>
        <v>0.10888571428571429</v>
      </c>
    </row>
    <row r="301" spans="1:8" x14ac:dyDescent="0.25">
      <c r="A301" s="3" t="s">
        <v>333</v>
      </c>
      <c r="B301" s="2" t="s">
        <v>308</v>
      </c>
      <c r="C301" s="2">
        <v>4</v>
      </c>
      <c r="D301" s="2">
        <v>0.6</v>
      </c>
      <c r="E301" s="2">
        <v>0</v>
      </c>
      <c r="F301" s="2">
        <v>110</v>
      </c>
      <c r="G301" s="2">
        <v>50</v>
      </c>
      <c r="H301" s="5">
        <f t="shared" si="4"/>
        <v>0.1212457142857143</v>
      </c>
    </row>
    <row r="302" spans="1:8" x14ac:dyDescent="0.25">
      <c r="A302" s="3" t="s">
        <v>333</v>
      </c>
      <c r="B302" s="2" t="s">
        <v>309</v>
      </c>
      <c r="C302" s="2">
        <v>4.5</v>
      </c>
      <c r="D302" s="2">
        <v>0.8</v>
      </c>
      <c r="E302" s="2">
        <v>0</v>
      </c>
      <c r="F302" s="2">
        <v>110</v>
      </c>
      <c r="G302" s="2">
        <v>55</v>
      </c>
      <c r="H302" s="5">
        <f t="shared" si="4"/>
        <v>0.13713714285714287</v>
      </c>
    </row>
    <row r="303" spans="1:8" x14ac:dyDescent="0.25">
      <c r="A303" s="3" t="s">
        <v>333</v>
      </c>
      <c r="B303" s="2" t="s">
        <v>310</v>
      </c>
      <c r="C303" s="2">
        <v>3.8</v>
      </c>
      <c r="D303" s="2">
        <v>0.5</v>
      </c>
      <c r="E303" s="2">
        <v>0</v>
      </c>
      <c r="F303" s="2">
        <v>110</v>
      </c>
      <c r="G303" s="2">
        <v>45</v>
      </c>
      <c r="H303" s="5">
        <f t="shared" si="4"/>
        <v>0.11477142857142858</v>
      </c>
    </row>
    <row r="304" spans="1:8" x14ac:dyDescent="0.25">
      <c r="A304" s="3" t="s">
        <v>333</v>
      </c>
      <c r="B304" s="2" t="s">
        <v>311</v>
      </c>
      <c r="C304" s="2">
        <v>2.61</v>
      </c>
      <c r="D304" s="2">
        <v>7.0000000000000007E-2</v>
      </c>
      <c r="E304" s="2">
        <v>0</v>
      </c>
      <c r="F304" s="2">
        <v>44</v>
      </c>
      <c r="G304" s="2">
        <v>85</v>
      </c>
      <c r="H304" s="5">
        <f t="shared" si="4"/>
        <v>7.722057142857143E-2</v>
      </c>
    </row>
    <row r="305" spans="1:8" x14ac:dyDescent="0.25">
      <c r="A305" s="3" t="s">
        <v>333</v>
      </c>
      <c r="B305" s="2" t="s">
        <v>312</v>
      </c>
      <c r="C305" s="2">
        <v>3.2</v>
      </c>
      <c r="D305" s="2">
        <v>0.1</v>
      </c>
      <c r="E305" s="2">
        <v>0</v>
      </c>
      <c r="F305" s="2">
        <v>44</v>
      </c>
      <c r="G305" s="2">
        <v>95</v>
      </c>
      <c r="H305" s="5">
        <f t="shared" si="4"/>
        <v>9.4760000000000011E-2</v>
      </c>
    </row>
    <row r="306" spans="1:8" x14ac:dyDescent="0.25">
      <c r="A306" s="3" t="s">
        <v>333</v>
      </c>
      <c r="B306" s="2" t="s">
        <v>313</v>
      </c>
      <c r="C306" s="2">
        <v>4</v>
      </c>
      <c r="D306" s="2">
        <v>0.1</v>
      </c>
      <c r="E306" s="2">
        <v>0</v>
      </c>
      <c r="F306" s="2">
        <v>44</v>
      </c>
      <c r="G306" s="2">
        <v>105</v>
      </c>
      <c r="H306" s="5">
        <f t="shared" si="4"/>
        <v>0.11830285714285717</v>
      </c>
    </row>
    <row r="307" spans="1:8" x14ac:dyDescent="0.25">
      <c r="A307" s="3" t="s">
        <v>333</v>
      </c>
      <c r="B307" s="2" t="s">
        <v>314</v>
      </c>
      <c r="C307" s="2">
        <v>2.6</v>
      </c>
      <c r="D307" s="2">
        <v>7.0000000000000007E-2</v>
      </c>
      <c r="E307" s="2">
        <v>0</v>
      </c>
      <c r="F307" s="2">
        <v>44</v>
      </c>
      <c r="G307" s="2">
        <v>82</v>
      </c>
      <c r="H307" s="5">
        <f t="shared" si="4"/>
        <v>7.6926285714285725E-2</v>
      </c>
    </row>
    <row r="308" spans="1:8" x14ac:dyDescent="0.25">
      <c r="A308" s="3" t="s">
        <v>333</v>
      </c>
      <c r="B308" s="2" t="s">
        <v>315</v>
      </c>
      <c r="C308" s="2">
        <v>3.1</v>
      </c>
      <c r="D308" s="2">
        <v>0.1</v>
      </c>
      <c r="E308" s="2">
        <v>0</v>
      </c>
      <c r="F308" s="2">
        <v>44</v>
      </c>
      <c r="G308" s="2">
        <v>90</v>
      </c>
      <c r="H308" s="5">
        <f t="shared" si="4"/>
        <v>9.1817142857142861E-2</v>
      </c>
    </row>
    <row r="309" spans="1:8" x14ac:dyDescent="0.25">
      <c r="A309" s="3" t="s">
        <v>333</v>
      </c>
      <c r="B309" s="2" t="s">
        <v>316</v>
      </c>
      <c r="C309" s="2">
        <v>4</v>
      </c>
      <c r="D309" s="2">
        <v>0.1</v>
      </c>
      <c r="E309" s="2">
        <v>0</v>
      </c>
      <c r="F309" s="2">
        <v>44</v>
      </c>
      <c r="G309" s="2">
        <v>100</v>
      </c>
      <c r="H309" s="5">
        <f t="shared" si="4"/>
        <v>0.11830285714285717</v>
      </c>
    </row>
    <row r="310" spans="1:8" x14ac:dyDescent="0.25">
      <c r="A310" s="3" t="s">
        <v>333</v>
      </c>
      <c r="B310" s="2" t="s">
        <v>317</v>
      </c>
      <c r="C310" s="2">
        <v>8</v>
      </c>
      <c r="D310" s="2">
        <v>0.1</v>
      </c>
      <c r="E310" s="2">
        <v>0</v>
      </c>
      <c r="F310" s="2">
        <v>44</v>
      </c>
      <c r="G310" s="2">
        <v>150</v>
      </c>
      <c r="H310" s="5">
        <f t="shared" si="4"/>
        <v>0.23601714285714287</v>
      </c>
    </row>
    <row r="311" spans="1:8" x14ac:dyDescent="0.25">
      <c r="A311" s="3" t="s">
        <v>333</v>
      </c>
      <c r="B311" s="2" t="s">
        <v>318</v>
      </c>
      <c r="C311" s="2">
        <v>3</v>
      </c>
      <c r="D311" s="2">
        <v>0.1</v>
      </c>
      <c r="E311" s="2">
        <v>0</v>
      </c>
      <c r="F311" s="2">
        <v>44</v>
      </c>
      <c r="G311" s="2">
        <v>90</v>
      </c>
      <c r="H311" s="5">
        <f t="shared" si="4"/>
        <v>8.8874285714285725E-2</v>
      </c>
    </row>
    <row r="312" spans="1:8" x14ac:dyDescent="0.25">
      <c r="A312" s="3" t="s">
        <v>333</v>
      </c>
      <c r="B312" s="2" t="s">
        <v>319</v>
      </c>
      <c r="C312" s="2">
        <v>0</v>
      </c>
      <c r="D312" s="2">
        <v>0</v>
      </c>
      <c r="E312" s="2">
        <v>0</v>
      </c>
      <c r="F312" s="2" t="s">
        <v>181</v>
      </c>
      <c r="G312" s="2">
        <v>231</v>
      </c>
      <c r="H312" s="5">
        <f t="shared" si="4"/>
        <v>0</v>
      </c>
    </row>
    <row r="313" spans="1:8" x14ac:dyDescent="0.25">
      <c r="A313" s="3" t="s">
        <v>333</v>
      </c>
      <c r="B313" s="2" t="s">
        <v>320</v>
      </c>
      <c r="C313" s="2">
        <v>0</v>
      </c>
      <c r="D313" s="2">
        <v>0</v>
      </c>
      <c r="E313" s="2">
        <v>0</v>
      </c>
      <c r="F313" s="2" t="s">
        <v>181</v>
      </c>
      <c r="G313" s="2">
        <v>231</v>
      </c>
      <c r="H313" s="5">
        <f t="shared" si="4"/>
        <v>0</v>
      </c>
    </row>
    <row r="314" spans="1:8" x14ac:dyDescent="0.25">
      <c r="A314" s="3" t="s">
        <v>333</v>
      </c>
      <c r="B314" s="2" t="s">
        <v>321</v>
      </c>
      <c r="C314" s="2">
        <v>0</v>
      </c>
      <c r="D314" s="2">
        <v>0</v>
      </c>
      <c r="E314" s="2">
        <v>0</v>
      </c>
      <c r="F314" s="2" t="s">
        <v>181</v>
      </c>
      <c r="G314" s="2">
        <v>250</v>
      </c>
      <c r="H314" s="5">
        <f t="shared" si="4"/>
        <v>0</v>
      </c>
    </row>
    <row r="315" spans="1:8" x14ac:dyDescent="0.25">
      <c r="A315" s="3" t="s">
        <v>333</v>
      </c>
      <c r="B315" s="2" t="s">
        <v>322</v>
      </c>
      <c r="C315" s="2">
        <v>0</v>
      </c>
      <c r="D315" s="2">
        <v>0</v>
      </c>
      <c r="E315" s="2">
        <v>0</v>
      </c>
      <c r="F315" s="2" t="s">
        <v>181</v>
      </c>
      <c r="G315" s="2">
        <v>231</v>
      </c>
      <c r="H315" s="5">
        <f t="shared" si="4"/>
        <v>0</v>
      </c>
    </row>
    <row r="316" spans="1:8" x14ac:dyDescent="0.25">
      <c r="A316" s="3" t="s">
        <v>333</v>
      </c>
      <c r="B316" s="2" t="s">
        <v>323</v>
      </c>
      <c r="C316" s="2">
        <v>2.6</v>
      </c>
      <c r="D316" s="2">
        <v>7.0000000000000007E-2</v>
      </c>
      <c r="E316" s="2">
        <v>0</v>
      </c>
      <c r="F316" s="2">
        <v>44</v>
      </c>
      <c r="G316" s="2">
        <v>81</v>
      </c>
      <c r="H316" s="5">
        <f t="shared" si="4"/>
        <v>7.6926285714285725E-2</v>
      </c>
    </row>
    <row r="317" spans="1:8" x14ac:dyDescent="0.25">
      <c r="A317" s="3" t="s">
        <v>333</v>
      </c>
      <c r="B317" s="2" t="s">
        <v>324</v>
      </c>
      <c r="C317" s="2">
        <v>4</v>
      </c>
      <c r="D317" s="2">
        <v>0.1</v>
      </c>
      <c r="E317" s="2">
        <v>0</v>
      </c>
      <c r="F317" s="2">
        <v>44</v>
      </c>
      <c r="G317" s="2">
        <v>100</v>
      </c>
      <c r="H317" s="5">
        <f t="shared" si="4"/>
        <v>0.11830285714285717</v>
      </c>
    </row>
    <row r="318" spans="1:8" x14ac:dyDescent="0.25">
      <c r="A318" s="3" t="s">
        <v>333</v>
      </c>
      <c r="B318" s="2" t="s">
        <v>325</v>
      </c>
      <c r="C318" s="2">
        <v>2.6</v>
      </c>
      <c r="D318" s="2">
        <v>7.0000000000000007E-2</v>
      </c>
      <c r="E318" s="2">
        <v>0</v>
      </c>
      <c r="F318" s="2">
        <v>44</v>
      </c>
      <c r="G318" s="2">
        <v>81</v>
      </c>
      <c r="H318" s="5">
        <f t="shared" si="4"/>
        <v>7.6926285714285725E-2</v>
      </c>
    </row>
    <row r="319" spans="1:8" x14ac:dyDescent="0.25">
      <c r="A319" s="3" t="s">
        <v>333</v>
      </c>
      <c r="B319" s="2" t="s">
        <v>326</v>
      </c>
      <c r="C319" s="2">
        <v>5</v>
      </c>
      <c r="D319" s="2">
        <v>7.0000000000000007E-2</v>
      </c>
      <c r="E319" s="2">
        <v>0</v>
      </c>
      <c r="F319" s="2" t="s">
        <v>181</v>
      </c>
      <c r="G319" s="2">
        <v>134</v>
      </c>
      <c r="H319" s="5">
        <f t="shared" si="4"/>
        <v>0.14755485714285713</v>
      </c>
    </row>
    <row r="320" spans="1:8" x14ac:dyDescent="0.25">
      <c r="A320" s="3" t="s">
        <v>333</v>
      </c>
      <c r="B320" s="2" t="s">
        <v>327</v>
      </c>
      <c r="C320" s="2">
        <v>0</v>
      </c>
      <c r="D320" s="2">
        <v>0</v>
      </c>
      <c r="E320" s="2">
        <v>0</v>
      </c>
      <c r="F320" s="2" t="s">
        <v>181</v>
      </c>
      <c r="G320" s="2">
        <v>231</v>
      </c>
      <c r="H320" s="5">
        <f t="shared" si="4"/>
        <v>0</v>
      </c>
    </row>
    <row r="321" spans="1:8" x14ac:dyDescent="0.25">
      <c r="A321" s="3" t="s">
        <v>333</v>
      </c>
      <c r="B321" s="2" t="s">
        <v>328</v>
      </c>
      <c r="C321" s="2">
        <v>0</v>
      </c>
      <c r="D321" s="2">
        <v>0</v>
      </c>
      <c r="E321" s="2">
        <v>0</v>
      </c>
      <c r="F321" s="2" t="s">
        <v>181</v>
      </c>
      <c r="G321" s="2">
        <v>231</v>
      </c>
      <c r="H321" s="5">
        <f t="shared" si="4"/>
        <v>0</v>
      </c>
    </row>
    <row r="322" spans="1:8" x14ac:dyDescent="0.25">
      <c r="A322" s="3" t="s">
        <v>333</v>
      </c>
      <c r="B322" s="2" t="s">
        <v>329</v>
      </c>
      <c r="C322" s="2">
        <v>6</v>
      </c>
      <c r="D322" s="2">
        <v>0.1</v>
      </c>
      <c r="E322" s="2">
        <v>0</v>
      </c>
      <c r="F322" s="2">
        <v>50</v>
      </c>
      <c r="G322" s="2">
        <v>50</v>
      </c>
      <c r="H322" s="5">
        <f t="shared" si="4"/>
        <v>0.17716000000000001</v>
      </c>
    </row>
    <row r="323" spans="1:8" x14ac:dyDescent="0.25">
      <c r="A323" s="3" t="s">
        <v>333</v>
      </c>
      <c r="B323" s="2" t="s">
        <v>330</v>
      </c>
      <c r="C323" s="2">
        <v>10</v>
      </c>
      <c r="D323" s="2">
        <v>0.1</v>
      </c>
      <c r="E323" s="2">
        <v>0</v>
      </c>
      <c r="F323" s="2">
        <v>44</v>
      </c>
      <c r="G323" s="2">
        <v>160</v>
      </c>
      <c r="H323" s="5">
        <f t="shared" ref="H323:H349" si="5">$N$1*((C323/10)+(D323/50)+(E323/100))*$N$3/70</f>
        <v>0.29487428571428576</v>
      </c>
    </row>
    <row r="324" spans="1:8" x14ac:dyDescent="0.25">
      <c r="A324" s="3" t="s">
        <v>333</v>
      </c>
      <c r="B324" s="2" t="s">
        <v>331</v>
      </c>
      <c r="C324" s="2">
        <v>6</v>
      </c>
      <c r="D324" s="2">
        <v>0.1</v>
      </c>
      <c r="E324" s="2">
        <v>0</v>
      </c>
      <c r="F324" s="2">
        <v>44</v>
      </c>
      <c r="G324" s="2">
        <v>120</v>
      </c>
      <c r="H324" s="5">
        <f t="shared" si="5"/>
        <v>0.17716000000000001</v>
      </c>
    </row>
    <row r="325" spans="1:8" x14ac:dyDescent="0.25">
      <c r="A325" s="3" t="s">
        <v>333</v>
      </c>
      <c r="B325" s="2" t="s">
        <v>332</v>
      </c>
      <c r="C325" s="2">
        <v>15</v>
      </c>
      <c r="D325" s="2">
        <v>0.1</v>
      </c>
      <c r="E325" s="2">
        <v>0</v>
      </c>
      <c r="F325" s="2">
        <v>50</v>
      </c>
      <c r="G325" s="2">
        <v>180</v>
      </c>
      <c r="H325" s="5">
        <f t="shared" si="5"/>
        <v>0.44201714285714289</v>
      </c>
    </row>
    <row r="326" spans="1:8" x14ac:dyDescent="0.25">
      <c r="A326" s="3" t="s">
        <v>363</v>
      </c>
      <c r="B326" s="2" t="s">
        <v>340</v>
      </c>
      <c r="C326" s="2">
        <v>14.16</v>
      </c>
      <c r="D326" s="2">
        <v>8.86</v>
      </c>
      <c r="E326" s="2">
        <v>0.83</v>
      </c>
      <c r="F326" s="2">
        <v>34</v>
      </c>
      <c r="G326" s="2">
        <v>123</v>
      </c>
      <c r="H326" s="5">
        <f t="shared" si="5"/>
        <v>0.47129857142857146</v>
      </c>
    </row>
    <row r="327" spans="1:8" x14ac:dyDescent="0.25">
      <c r="A327" s="3" t="s">
        <v>363</v>
      </c>
      <c r="B327" s="2" t="s">
        <v>341</v>
      </c>
      <c r="C327" s="2">
        <v>23.71</v>
      </c>
      <c r="D327" s="2">
        <v>8.86</v>
      </c>
      <c r="E327" s="2">
        <v>0.54</v>
      </c>
      <c r="F327" s="2">
        <v>30</v>
      </c>
      <c r="G327" s="2">
        <v>132</v>
      </c>
      <c r="H327" s="5">
        <f t="shared" si="5"/>
        <v>0.75148800000000004</v>
      </c>
    </row>
    <row r="328" spans="1:8" x14ac:dyDescent="0.25">
      <c r="A328" s="3" t="s">
        <v>363</v>
      </c>
      <c r="B328" s="2" t="s">
        <v>342</v>
      </c>
      <c r="C328" s="2">
        <v>21.5</v>
      </c>
      <c r="D328" s="2">
        <v>9.6</v>
      </c>
      <c r="E328" s="2">
        <v>0.5</v>
      </c>
      <c r="F328" s="2">
        <v>35</v>
      </c>
      <c r="G328" s="2">
        <v>128</v>
      </c>
      <c r="H328" s="5">
        <f t="shared" si="5"/>
        <v>0.69068857142857154</v>
      </c>
    </row>
    <row r="329" spans="1:8" x14ac:dyDescent="0.25">
      <c r="A329" s="3" t="s">
        <v>363</v>
      </c>
      <c r="B329" s="2" t="s">
        <v>343</v>
      </c>
      <c r="C329" s="2">
        <v>22.8</v>
      </c>
      <c r="D329" s="2">
        <v>8.6999999999999993</v>
      </c>
      <c r="E329" s="2">
        <v>0.5</v>
      </c>
      <c r="F329" s="2">
        <v>30</v>
      </c>
      <c r="G329" s="2">
        <v>127</v>
      </c>
      <c r="H329" s="5">
        <f t="shared" si="5"/>
        <v>0.72364857142857153</v>
      </c>
    </row>
    <row r="330" spans="1:8" x14ac:dyDescent="0.25">
      <c r="A330" s="3" t="s">
        <v>363</v>
      </c>
      <c r="B330" s="2" t="s">
        <v>344</v>
      </c>
      <c r="C330" s="2">
        <v>27.29</v>
      </c>
      <c r="D330" s="2">
        <v>19.87</v>
      </c>
      <c r="E330" s="2">
        <v>0.53</v>
      </c>
      <c r="F330" s="2">
        <v>16</v>
      </c>
      <c r="G330" s="2">
        <v>329</v>
      </c>
      <c r="H330" s="5">
        <f t="shared" si="5"/>
        <v>0.92161457142857162</v>
      </c>
    </row>
    <row r="331" spans="1:8" x14ac:dyDescent="0.25">
      <c r="A331" s="3" t="s">
        <v>363</v>
      </c>
      <c r="B331" s="2" t="s">
        <v>345</v>
      </c>
      <c r="C331" s="2">
        <v>18.149999999999999</v>
      </c>
      <c r="D331" s="2">
        <v>8.67</v>
      </c>
      <c r="E331" s="2">
        <v>0.59</v>
      </c>
      <c r="F331" s="2">
        <v>35</v>
      </c>
      <c r="G331" s="2">
        <v>117</v>
      </c>
      <c r="H331" s="5">
        <f t="shared" si="5"/>
        <v>0.58689400000000003</v>
      </c>
    </row>
    <row r="332" spans="1:8" x14ac:dyDescent="0.25">
      <c r="A332" s="3" t="s">
        <v>363</v>
      </c>
      <c r="B332" s="2" t="s">
        <v>346</v>
      </c>
      <c r="C332" s="2">
        <v>23.78</v>
      </c>
      <c r="D332" s="2">
        <v>8.67</v>
      </c>
      <c r="E332" s="2">
        <v>0.59</v>
      </c>
      <c r="F332" s="2">
        <v>35</v>
      </c>
      <c r="G332" s="2">
        <v>122</v>
      </c>
      <c r="H332" s="5">
        <f t="shared" si="5"/>
        <v>0.75257685714285727</v>
      </c>
    </row>
    <row r="333" spans="1:8" x14ac:dyDescent="0.25">
      <c r="A333" s="3" t="s">
        <v>363</v>
      </c>
      <c r="B333" s="2" t="s">
        <v>347</v>
      </c>
      <c r="C333" s="2">
        <v>19.149999999999999</v>
      </c>
      <c r="D333" s="2">
        <v>23.86</v>
      </c>
      <c r="E333" s="2">
        <v>0.6</v>
      </c>
      <c r="F333" s="2">
        <v>25</v>
      </c>
      <c r="G333" s="2">
        <v>142</v>
      </c>
      <c r="H333" s="5">
        <f t="shared" si="5"/>
        <v>0.70575599999999994</v>
      </c>
    </row>
    <row r="334" spans="1:8" x14ac:dyDescent="0.25">
      <c r="A334" s="3" t="s">
        <v>363</v>
      </c>
      <c r="B334" s="2" t="s">
        <v>348</v>
      </c>
      <c r="C334" s="2">
        <v>25.15</v>
      </c>
      <c r="D334" s="2">
        <v>7.86</v>
      </c>
      <c r="E334" s="2">
        <v>0.8</v>
      </c>
      <c r="F334" s="2">
        <v>35</v>
      </c>
      <c r="G334" s="2">
        <v>141</v>
      </c>
      <c r="H334" s="5">
        <f t="shared" si="5"/>
        <v>0.78874457142857146</v>
      </c>
    </row>
    <row r="335" spans="1:8" x14ac:dyDescent="0.25">
      <c r="A335" s="3" t="s">
        <v>363</v>
      </c>
      <c r="B335" s="2" t="s">
        <v>349</v>
      </c>
      <c r="C335" s="2">
        <v>24.27</v>
      </c>
      <c r="D335" s="2">
        <v>8.86</v>
      </c>
      <c r="E335" s="2">
        <v>0.54</v>
      </c>
      <c r="F335" s="2">
        <v>30</v>
      </c>
      <c r="G335" s="2">
        <v>132</v>
      </c>
      <c r="H335" s="5">
        <f t="shared" si="5"/>
        <v>0.7679680000000001</v>
      </c>
    </row>
    <row r="336" spans="1:8" x14ac:dyDescent="0.25">
      <c r="A336" s="3" t="s">
        <v>363</v>
      </c>
      <c r="B336" s="2" t="s">
        <v>350</v>
      </c>
      <c r="C336" s="2">
        <v>20.13</v>
      </c>
      <c r="D336" s="2">
        <v>9.02</v>
      </c>
      <c r="E336" s="2">
        <v>0.38</v>
      </c>
      <c r="F336" s="2">
        <v>32</v>
      </c>
      <c r="G336" s="2">
        <v>116</v>
      </c>
      <c r="H336" s="5">
        <f t="shared" si="5"/>
        <v>0.64660457142857142</v>
      </c>
    </row>
    <row r="337" spans="1:8" x14ac:dyDescent="0.25">
      <c r="A337" s="3" t="s">
        <v>363</v>
      </c>
      <c r="B337" s="2" t="s">
        <v>351</v>
      </c>
      <c r="C337" s="2">
        <v>27.42</v>
      </c>
      <c r="D337" s="2">
        <v>8.86</v>
      </c>
      <c r="E337" s="2">
        <v>2.59</v>
      </c>
      <c r="F337" s="2">
        <v>30</v>
      </c>
      <c r="G337" s="2">
        <v>164</v>
      </c>
      <c r="H337" s="5">
        <f t="shared" si="5"/>
        <v>0.86670085714285716</v>
      </c>
    </row>
    <row r="338" spans="1:8" x14ac:dyDescent="0.25">
      <c r="A338" s="3" t="s">
        <v>363</v>
      </c>
      <c r="B338" s="2" t="s">
        <v>352</v>
      </c>
      <c r="C338" s="2">
        <v>14.45</v>
      </c>
      <c r="D338" s="2">
        <v>5.42</v>
      </c>
      <c r="E338" s="2">
        <v>0.4</v>
      </c>
      <c r="F338" s="2">
        <v>39</v>
      </c>
      <c r="G338" s="2">
        <v>81</v>
      </c>
      <c r="H338" s="5">
        <f t="shared" si="5"/>
        <v>0.45832057142857141</v>
      </c>
    </row>
    <row r="339" spans="1:8" x14ac:dyDescent="0.25">
      <c r="A339" s="3" t="s">
        <v>363</v>
      </c>
      <c r="B339" s="2" t="s">
        <v>353</v>
      </c>
      <c r="C339" s="2">
        <v>55.24</v>
      </c>
      <c r="D339" s="2">
        <v>24.55</v>
      </c>
      <c r="E339" s="2">
        <v>1.1599999999999999</v>
      </c>
      <c r="F339" s="2">
        <v>32</v>
      </c>
      <c r="G339" s="2">
        <v>341</v>
      </c>
      <c r="H339" s="5">
        <f t="shared" si="5"/>
        <v>1.7735422857142857</v>
      </c>
    </row>
    <row r="340" spans="1:8" x14ac:dyDescent="0.25">
      <c r="A340" s="3" t="s">
        <v>363</v>
      </c>
      <c r="B340" s="2" t="s">
        <v>354</v>
      </c>
      <c r="C340" s="2">
        <v>30.16</v>
      </c>
      <c r="D340" s="2">
        <v>36.49</v>
      </c>
      <c r="E340" s="2">
        <v>19.940000000000001</v>
      </c>
      <c r="F340" s="2">
        <v>15</v>
      </c>
      <c r="G340" s="2">
        <v>446</v>
      </c>
      <c r="H340" s="5">
        <f t="shared" si="5"/>
        <v>1.161016</v>
      </c>
    </row>
    <row r="341" spans="1:8" x14ac:dyDescent="0.25">
      <c r="A341" s="3" t="s">
        <v>363</v>
      </c>
      <c r="B341" s="2" t="s">
        <v>355</v>
      </c>
      <c r="C341" s="2">
        <v>19.7</v>
      </c>
      <c r="D341" s="2">
        <v>7.6</v>
      </c>
      <c r="E341" s="2">
        <v>0.4</v>
      </c>
      <c r="F341" s="2">
        <v>25</v>
      </c>
      <c r="G341" s="2">
        <v>110</v>
      </c>
      <c r="H341" s="5">
        <f t="shared" si="5"/>
        <v>0.62565142857142853</v>
      </c>
    </row>
    <row r="342" spans="1:8" x14ac:dyDescent="0.25">
      <c r="A342" s="3" t="s">
        <v>363</v>
      </c>
      <c r="B342" s="2" t="s">
        <v>356</v>
      </c>
      <c r="C342" s="2">
        <v>12.42</v>
      </c>
      <c r="D342" s="2">
        <v>4.45</v>
      </c>
      <c r="E342" s="2">
        <v>1</v>
      </c>
      <c r="F342" s="2">
        <v>25</v>
      </c>
      <c r="G342" s="2">
        <v>60</v>
      </c>
      <c r="H342" s="5">
        <f t="shared" si="5"/>
        <v>0.39463714285714285</v>
      </c>
    </row>
    <row r="343" spans="1:8" x14ac:dyDescent="0.25">
      <c r="A343" s="3" t="s">
        <v>363</v>
      </c>
      <c r="B343" s="2" t="s">
        <v>357</v>
      </c>
      <c r="C343" s="2">
        <v>8.91</v>
      </c>
      <c r="D343" s="2">
        <v>11.91</v>
      </c>
      <c r="E343" s="2">
        <v>4</v>
      </c>
      <c r="F343" s="2">
        <v>15</v>
      </c>
      <c r="G343" s="2">
        <v>122</v>
      </c>
      <c r="H343" s="5">
        <f t="shared" si="5"/>
        <v>0.34407885714285719</v>
      </c>
    </row>
    <row r="344" spans="1:8" x14ac:dyDescent="0.25">
      <c r="A344" s="3" t="s">
        <v>363</v>
      </c>
      <c r="B344" s="2" t="s">
        <v>358</v>
      </c>
      <c r="C344" s="2">
        <v>20.13</v>
      </c>
      <c r="D344" s="2">
        <v>8.6</v>
      </c>
      <c r="E344" s="2">
        <v>0.5</v>
      </c>
      <c r="F344" s="2">
        <v>35</v>
      </c>
      <c r="G344" s="2">
        <v>116</v>
      </c>
      <c r="H344" s="5">
        <f t="shared" si="5"/>
        <v>0.64448571428571433</v>
      </c>
    </row>
    <row r="345" spans="1:8" x14ac:dyDescent="0.25">
      <c r="A345" s="3" t="s">
        <v>363</v>
      </c>
      <c r="B345" s="2" t="s">
        <v>359</v>
      </c>
      <c r="C345" s="2">
        <v>20.8</v>
      </c>
      <c r="D345" s="2">
        <v>8.5</v>
      </c>
      <c r="E345" s="2">
        <v>1</v>
      </c>
      <c r="F345" s="2">
        <v>25</v>
      </c>
      <c r="G345" s="2">
        <v>127</v>
      </c>
      <c r="H345" s="5">
        <f t="shared" si="5"/>
        <v>0.66508571428571428</v>
      </c>
    </row>
    <row r="346" spans="1:8" x14ac:dyDescent="0.25">
      <c r="A346" s="3" t="s">
        <v>363</v>
      </c>
      <c r="B346" s="2" t="s">
        <v>360</v>
      </c>
      <c r="C346" s="2">
        <v>22.3</v>
      </c>
      <c r="D346" s="2">
        <v>8.6999999999999993</v>
      </c>
      <c r="E346" s="2">
        <v>1</v>
      </c>
      <c r="F346" s="2">
        <v>35</v>
      </c>
      <c r="G346" s="2">
        <v>130</v>
      </c>
      <c r="H346" s="5">
        <f t="shared" si="5"/>
        <v>0.71040571428571431</v>
      </c>
    </row>
    <row r="347" spans="1:8" x14ac:dyDescent="0.25">
      <c r="A347" s="3" t="s">
        <v>363</v>
      </c>
      <c r="B347" s="2" t="s">
        <v>117</v>
      </c>
      <c r="C347" s="2">
        <v>9.6</v>
      </c>
      <c r="D347" s="2">
        <v>2.8</v>
      </c>
      <c r="E347" s="2">
        <v>0.4</v>
      </c>
      <c r="F347" s="2">
        <v>32</v>
      </c>
      <c r="G347" s="2">
        <v>42</v>
      </c>
      <c r="H347" s="5">
        <f t="shared" si="5"/>
        <v>0.30017142857142859</v>
      </c>
    </row>
    <row r="348" spans="1:8" x14ac:dyDescent="0.25">
      <c r="A348" s="3" t="s">
        <v>363</v>
      </c>
      <c r="B348" s="2" t="s">
        <v>361</v>
      </c>
      <c r="C348" s="2">
        <v>58.64</v>
      </c>
      <c r="D348" s="2">
        <v>20.84</v>
      </c>
      <c r="E348" s="2">
        <v>6.04</v>
      </c>
      <c r="F348" s="2">
        <v>25</v>
      </c>
      <c r="G348" s="2">
        <v>364</v>
      </c>
      <c r="H348" s="5">
        <f t="shared" si="5"/>
        <v>1.8661245714285717</v>
      </c>
    </row>
    <row r="349" spans="1:8" x14ac:dyDescent="0.25">
      <c r="A349" s="3" t="s">
        <v>363</v>
      </c>
      <c r="B349" s="2" t="s">
        <v>362</v>
      </c>
      <c r="C349" s="2">
        <v>24.77</v>
      </c>
      <c r="D349" s="2">
        <v>36.49</v>
      </c>
      <c r="E349" s="2">
        <v>19.940000000000001</v>
      </c>
      <c r="F349" s="2">
        <v>15</v>
      </c>
      <c r="G349" s="2">
        <v>446</v>
      </c>
      <c r="H349" s="5">
        <f t="shared" si="5"/>
        <v>1.0023960000000001</v>
      </c>
    </row>
    <row r="350" spans="1:8" x14ac:dyDescent="0.25">
      <c r="H350" s="5">
        <f t="shared" ref="H350:H368" si="6">$N$1*((C350/10)+(D350/50)+(E350/100))/70</f>
        <v>0</v>
      </c>
    </row>
    <row r="351" spans="1:8" x14ac:dyDescent="0.25">
      <c r="H351" s="5">
        <f t="shared" si="6"/>
        <v>0</v>
      </c>
    </row>
    <row r="352" spans="1:8" x14ac:dyDescent="0.25">
      <c r="H352" s="5">
        <f t="shared" si="6"/>
        <v>0</v>
      </c>
    </row>
    <row r="353" spans="8:8" x14ac:dyDescent="0.25">
      <c r="H353" s="5">
        <f t="shared" si="6"/>
        <v>0</v>
      </c>
    </row>
    <row r="354" spans="8:8" x14ac:dyDescent="0.25">
      <c r="H354" s="5">
        <f t="shared" si="6"/>
        <v>0</v>
      </c>
    </row>
    <row r="355" spans="8:8" x14ac:dyDescent="0.25">
      <c r="H355" s="5">
        <f t="shared" si="6"/>
        <v>0</v>
      </c>
    </row>
    <row r="356" spans="8:8" x14ac:dyDescent="0.25">
      <c r="H356" s="5">
        <f t="shared" si="6"/>
        <v>0</v>
      </c>
    </row>
    <row r="357" spans="8:8" x14ac:dyDescent="0.25">
      <c r="H357" s="5">
        <f t="shared" si="6"/>
        <v>0</v>
      </c>
    </row>
    <row r="358" spans="8:8" x14ac:dyDescent="0.25">
      <c r="H358" s="5">
        <f t="shared" si="6"/>
        <v>0</v>
      </c>
    </row>
    <row r="359" spans="8:8" x14ac:dyDescent="0.25">
      <c r="H359" s="5">
        <f t="shared" si="6"/>
        <v>0</v>
      </c>
    </row>
    <row r="360" spans="8:8" x14ac:dyDescent="0.25">
      <c r="H360" s="5">
        <f t="shared" si="6"/>
        <v>0</v>
      </c>
    </row>
    <row r="361" spans="8:8" x14ac:dyDescent="0.25">
      <c r="H361" s="5">
        <f t="shared" si="6"/>
        <v>0</v>
      </c>
    </row>
    <row r="362" spans="8:8" x14ac:dyDescent="0.25">
      <c r="H362" s="5">
        <f t="shared" si="6"/>
        <v>0</v>
      </c>
    </row>
    <row r="363" spans="8:8" x14ac:dyDescent="0.25">
      <c r="H363" s="5">
        <f t="shared" si="6"/>
        <v>0</v>
      </c>
    </row>
    <row r="364" spans="8:8" x14ac:dyDescent="0.25">
      <c r="H364" s="5">
        <f t="shared" si="6"/>
        <v>0</v>
      </c>
    </row>
    <row r="365" spans="8:8" x14ac:dyDescent="0.25">
      <c r="H365" s="5">
        <f t="shared" si="6"/>
        <v>0</v>
      </c>
    </row>
    <row r="366" spans="8:8" x14ac:dyDescent="0.25">
      <c r="H366" s="5">
        <f t="shared" si="6"/>
        <v>0</v>
      </c>
    </row>
    <row r="367" spans="8:8" x14ac:dyDescent="0.25">
      <c r="H367" s="5">
        <f t="shared" si="6"/>
        <v>0</v>
      </c>
    </row>
    <row r="368" spans="8:8" x14ac:dyDescent="0.25">
      <c r="H368">
        <f t="shared" si="6"/>
        <v>0</v>
      </c>
    </row>
  </sheetData>
  <mergeCells count="3">
    <mergeCell ref="A1:H1"/>
    <mergeCell ref="M5:N12"/>
    <mergeCell ref="M14:N1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EAB5-18A5-4D96-9774-980A0CB9C235}">
  <dimension ref="A1:L19"/>
  <sheetViews>
    <sheetView zoomScale="140" zoomScaleNormal="140" workbookViewId="0">
      <selection activeCell="J10" sqref="J10"/>
    </sheetView>
  </sheetViews>
  <sheetFormatPr defaultRowHeight="15" x14ac:dyDescent="0.25"/>
  <cols>
    <col min="1" max="1" width="27.5703125" customWidth="1"/>
    <col min="2" max="2" width="15" bestFit="1" customWidth="1"/>
    <col min="3" max="3" width="17.28515625" customWidth="1"/>
    <col min="4" max="4" width="24.28515625" customWidth="1"/>
    <col min="5" max="5" width="12.5703125" customWidth="1"/>
    <col min="6" max="6" width="14.7109375" bestFit="1" customWidth="1"/>
    <col min="7" max="7" width="11" bestFit="1" customWidth="1"/>
    <col min="9" max="9" width="10.42578125" customWidth="1"/>
    <col min="10" max="10" width="10.7109375" customWidth="1"/>
    <col min="11" max="11" width="11.140625" customWidth="1"/>
    <col min="12" max="12" width="12.5703125" customWidth="1"/>
  </cols>
  <sheetData>
    <row r="1" spans="1:12" ht="16.5" thickBot="1" x14ac:dyDescent="0.3">
      <c r="A1" s="19" t="s">
        <v>337</v>
      </c>
      <c r="B1" s="19" t="s">
        <v>338</v>
      </c>
      <c r="C1" s="19" t="s">
        <v>0</v>
      </c>
      <c r="D1" s="19" t="s">
        <v>1</v>
      </c>
      <c r="E1" s="19" t="s">
        <v>2</v>
      </c>
      <c r="F1" s="19" t="s">
        <v>4</v>
      </c>
      <c r="G1" s="25" t="s">
        <v>334</v>
      </c>
    </row>
    <row r="2" spans="1:12" x14ac:dyDescent="0.25">
      <c r="A2" s="26" t="s">
        <v>74</v>
      </c>
      <c r="B2" s="28">
        <v>50</v>
      </c>
      <c r="C2" s="29">
        <f>IFERROR(VLOOKUP(A2, Alimentos!$B:$H, 2, FALSE) * B2 / 100, 0)</f>
        <v>3.32</v>
      </c>
      <c r="D2" s="29">
        <f>IFERROR(VLOOKUP(A2, Alimentos!$B:$H, 3, FALSE) * B2 / 100, 0)</f>
        <v>1.41</v>
      </c>
      <c r="E2" s="29">
        <f>IFERROR(VLOOKUP(A2, Alimentos!$B:$H, 4, FALSE) * B2 / 100, 0)</f>
        <v>0.185</v>
      </c>
      <c r="F2" s="30">
        <f>IFERROR(VLOOKUP(A2, Alimentos!$B:$H, 6, FALSE) * B2 / 100, 0)</f>
        <v>17</v>
      </c>
      <c r="G2" s="24">
        <f>IFERROR(VLOOKUP(A2, Alimentos!$B:$H, 7, FALSE) * B2 / 100, 0)</f>
        <v>0.10654614285714287</v>
      </c>
      <c r="I2" s="31" t="s">
        <v>367</v>
      </c>
      <c r="J2" s="32"/>
      <c r="K2" s="32"/>
      <c r="L2" s="33"/>
    </row>
    <row r="3" spans="1:12" x14ac:dyDescent="0.25">
      <c r="A3" s="26" t="s">
        <v>80</v>
      </c>
      <c r="B3" s="28">
        <v>50</v>
      </c>
      <c r="C3" s="29">
        <f>IFERROR(VLOOKUP(A3, Alimentos!$B:$H, 2, FALSE) * B3 / 100, 0)</f>
        <v>1.5549999999999999</v>
      </c>
      <c r="D3" s="29">
        <f>IFERROR(VLOOKUP(A3, Alimentos!$B:$H, 3, FALSE) * B3 / 100, 0)</f>
        <v>0.60499999999999998</v>
      </c>
      <c r="E3" s="29">
        <f>IFERROR(VLOOKUP(A3, Alimentos!$B:$H, 4, FALSE) * B3 / 100, 0)</f>
        <v>0.16</v>
      </c>
      <c r="F3" s="30">
        <f>IFERROR(VLOOKUP(A3, Alimentos!$B:$H, 6, FALSE) * B3 / 100, 0)</f>
        <v>8.5</v>
      </c>
      <c r="G3" s="24">
        <f>IFERROR(VLOOKUP(A3, Alimentos!$B:$H, 7, FALSE) * B3 / 100, 0)</f>
        <v>4.9793142857142862E-2</v>
      </c>
      <c r="I3" s="34"/>
      <c r="J3" s="35"/>
      <c r="K3" s="35"/>
      <c r="L3" s="36"/>
    </row>
    <row r="4" spans="1:12" x14ac:dyDescent="0.25">
      <c r="A4" s="26" t="s">
        <v>189</v>
      </c>
      <c r="B4" s="28">
        <v>30</v>
      </c>
      <c r="C4" s="29">
        <f>IFERROR(VLOOKUP(A4, Alimentos!$B:$H, 2, FALSE) * B4 / 100, 0)</f>
        <v>0</v>
      </c>
      <c r="D4" s="29">
        <f>IFERROR(VLOOKUP(A4, Alimentos!$B:$H, 3, FALSE) * B4 / 100, 0)</f>
        <v>6.3</v>
      </c>
      <c r="E4" s="29">
        <f>IFERROR(VLOOKUP(A4, Alimentos!$B:$H, 4, FALSE) * B4 / 100, 0)</f>
        <v>5.4</v>
      </c>
      <c r="F4" s="30">
        <f>IFERROR(VLOOKUP(A4, Alimentos!$B:$H, 6, FALSE) * B4 / 100, 0)</f>
        <v>85.5</v>
      </c>
      <c r="G4" s="24">
        <f>IFERROR(VLOOKUP(A4, Alimentos!$B:$H, 7, FALSE) * B4 / 100, 0)</f>
        <v>5.2971428571428579E-2</v>
      </c>
      <c r="I4" s="34"/>
      <c r="J4" s="35"/>
      <c r="K4" s="35"/>
      <c r="L4" s="36"/>
    </row>
    <row r="5" spans="1:12" ht="15.75" thickBot="1" x14ac:dyDescent="0.3">
      <c r="A5" s="26" t="s">
        <v>341</v>
      </c>
      <c r="B5" s="28">
        <v>50</v>
      </c>
      <c r="C5" s="29">
        <f>IFERROR(VLOOKUP(A5, Alimentos!$B:$H, 2, FALSE) * B5 / 100, 0)</f>
        <v>11.855</v>
      </c>
      <c r="D5" s="29">
        <f>IFERROR(VLOOKUP(A5, Alimentos!$B:$H, 3, FALSE) * B5 / 100, 0)</f>
        <v>4.43</v>
      </c>
      <c r="E5" s="29">
        <f>IFERROR(VLOOKUP(A5, Alimentos!$B:$H, 4, FALSE) * B5 / 100, 0)</f>
        <v>0.27</v>
      </c>
      <c r="F5" s="30">
        <f>IFERROR(VLOOKUP(A5, Alimentos!$B:$H, 6, FALSE) * B5 / 100, 0)</f>
        <v>66</v>
      </c>
      <c r="G5" s="24">
        <f>IFERROR(VLOOKUP(A5, Alimentos!$B:$H, 7, FALSE) * B5 / 100, 0)</f>
        <v>0.37574400000000002</v>
      </c>
      <c r="I5" s="37"/>
      <c r="J5" s="38"/>
      <c r="K5" s="38"/>
      <c r="L5" s="39"/>
    </row>
    <row r="6" spans="1:12" x14ac:dyDescent="0.25">
      <c r="A6" s="26"/>
      <c r="B6" s="28"/>
      <c r="C6" s="29">
        <f>IFERROR(VLOOKUP(A6, Alimentos!$B:$H, 2, FALSE) * B6 / 100, 0)</f>
        <v>0</v>
      </c>
      <c r="D6" s="29">
        <f>IFERROR(VLOOKUP(A6, Alimentos!$B:$H, 3, FALSE) * B6 / 100, 0)</f>
        <v>0</v>
      </c>
      <c r="E6" s="29">
        <f>IFERROR(VLOOKUP(A6, Alimentos!$B:$H, 4, FALSE) * B6 / 100, 0)</f>
        <v>0</v>
      </c>
      <c r="F6" s="30">
        <f>IFERROR(VLOOKUP(A6, Alimentos!$B:$H, 6, FALSE) * B6 / 100, 0)</f>
        <v>0</v>
      </c>
      <c r="G6" s="24">
        <f>IFERROR(VLOOKUP(A6, Alimentos!$B:$H, 7, FALSE) * B6 / 100, 0)</f>
        <v>0</v>
      </c>
    </row>
    <row r="7" spans="1:12" x14ac:dyDescent="0.25">
      <c r="A7" s="26"/>
      <c r="B7" s="28"/>
      <c r="C7" s="29">
        <f>IFERROR(VLOOKUP(A7, Alimentos!$B:$H, 2, FALSE) * B7 / 100, 0)</f>
        <v>0</v>
      </c>
      <c r="D7" s="29">
        <f>IFERROR(VLOOKUP(A7, Alimentos!$B:$H, 3, FALSE) * B7 / 100, 0)</f>
        <v>0</v>
      </c>
      <c r="E7" s="29">
        <f>IFERROR(VLOOKUP(A7, Alimentos!$B:$H, 4, FALSE) * B7 / 100, 0)</f>
        <v>0</v>
      </c>
      <c r="F7" s="30">
        <f>IFERROR(VLOOKUP(A7, Alimentos!$B:$H, 6, FALSE) * B7 / 100, 0)</f>
        <v>0</v>
      </c>
      <c r="G7" s="24">
        <f>IFERROR(VLOOKUP(A7, Alimentos!$B:$H, 7, FALSE) * B7 / 100, 0)</f>
        <v>0</v>
      </c>
    </row>
    <row r="8" spans="1:12" x14ac:dyDescent="0.25">
      <c r="A8" s="26"/>
      <c r="B8" s="28"/>
      <c r="C8" s="29">
        <f>IFERROR(VLOOKUP(A8, Alimentos!$B:$H, 2, FALSE) * B8 / 100, 0)</f>
        <v>0</v>
      </c>
      <c r="D8" s="29">
        <f>IFERROR(VLOOKUP(A8, Alimentos!$B:$H, 3, FALSE) * B8 / 100, 0)</f>
        <v>0</v>
      </c>
      <c r="E8" s="29">
        <f>IFERROR(VLOOKUP(A8, Alimentos!$B:$H, 4, FALSE) * B8 / 100, 0)</f>
        <v>0</v>
      </c>
      <c r="F8" s="30">
        <f>IFERROR(VLOOKUP(A8, Alimentos!$B:$H, 6, FALSE) * B8 / 100, 0)</f>
        <v>0</v>
      </c>
      <c r="G8" s="24">
        <f>IFERROR(VLOOKUP(A8, Alimentos!$B:$H, 7, FALSE) * B8 / 100, 0)</f>
        <v>0</v>
      </c>
    </row>
    <row r="9" spans="1:12" x14ac:dyDescent="0.25">
      <c r="A9" s="26"/>
      <c r="B9" s="28"/>
      <c r="C9" s="29">
        <f>IFERROR(VLOOKUP(A9, Alimentos!$B:$H, 2, FALSE) * B9 / 100, 0)</f>
        <v>0</v>
      </c>
      <c r="D9" s="29">
        <f>IFERROR(VLOOKUP(A9, Alimentos!$B:$H, 3, FALSE) * B9 / 100, 0)</f>
        <v>0</v>
      </c>
      <c r="E9" s="29">
        <f>IFERROR(VLOOKUP(A9, Alimentos!$B:$H, 4, FALSE) * B9 / 100, 0)</f>
        <v>0</v>
      </c>
      <c r="F9" s="30">
        <f>IFERROR(VLOOKUP(A9, Alimentos!$B:$H, 6, FALSE) * B9 / 100, 0)</f>
        <v>0</v>
      </c>
      <c r="G9" s="24">
        <f>IFERROR(VLOOKUP(A9, Alimentos!$B:$H, 7, FALSE) * B9 / 100, 0)</f>
        <v>0</v>
      </c>
    </row>
    <row r="10" spans="1:12" x14ac:dyDescent="0.25">
      <c r="A10" s="26"/>
      <c r="B10" s="28"/>
      <c r="C10" s="29">
        <f>IFERROR(VLOOKUP(A10, Alimentos!$B:$H, 2, FALSE) * B10 / 100, 0)</f>
        <v>0</v>
      </c>
      <c r="D10" s="29">
        <f>IFERROR(VLOOKUP(A10, Alimentos!$B:$H, 3, FALSE) * B10 / 100, 0)</f>
        <v>0</v>
      </c>
      <c r="E10" s="29">
        <f>IFERROR(VLOOKUP(A10, Alimentos!$B:$H, 4, FALSE) * B10 / 100, 0)</f>
        <v>0</v>
      </c>
      <c r="F10" s="30">
        <f>IFERROR(VLOOKUP(A10, Alimentos!$B:$H, 6, FALSE) * B10 / 100, 0)</f>
        <v>0</v>
      </c>
      <c r="G10" s="24">
        <f>IFERROR(VLOOKUP(A10, Alimentos!$B:$H, 7, FALSE) * B10 / 100, 0)</f>
        <v>0</v>
      </c>
    </row>
    <row r="11" spans="1:12" x14ac:dyDescent="0.25">
      <c r="A11" s="26"/>
      <c r="B11" s="28"/>
      <c r="C11" s="29">
        <f>IFERROR(VLOOKUP(A11, Alimentos!$B:$H, 2, FALSE) * B11 / 100, 0)</f>
        <v>0</v>
      </c>
      <c r="D11" s="29">
        <f>IFERROR(VLOOKUP(A11, Alimentos!$B:$H, 3, FALSE) * B11 / 100, 0)</f>
        <v>0</v>
      </c>
      <c r="E11" s="29">
        <f>IFERROR(VLOOKUP(A11, Alimentos!$B:$H, 4, FALSE) * B11 / 100, 0)</f>
        <v>0</v>
      </c>
      <c r="F11" s="30">
        <f>IFERROR(VLOOKUP(A11, Alimentos!$B:$H, 6, FALSE) * B11 / 100, 0)</f>
        <v>0</v>
      </c>
      <c r="G11" s="24">
        <f>IFERROR(VLOOKUP(A11, Alimentos!$B:$H, 7, FALSE) * B11 / 100, 0)</f>
        <v>0</v>
      </c>
    </row>
    <row r="12" spans="1:12" x14ac:dyDescent="0.25">
      <c r="A12" s="26"/>
      <c r="B12" s="28"/>
      <c r="C12" s="29">
        <f>IFERROR(VLOOKUP(A12, Alimentos!$B:$H, 2, FALSE) * B12 / 100, 0)</f>
        <v>0</v>
      </c>
      <c r="D12" s="29">
        <f>IFERROR(VLOOKUP(A12, Alimentos!$B:$H, 3, FALSE) * B12 / 100, 0)</f>
        <v>0</v>
      </c>
      <c r="E12" s="29">
        <f>IFERROR(VLOOKUP(A12, Alimentos!$B:$H, 4, FALSE) * B12 / 100, 0)</f>
        <v>0</v>
      </c>
      <c r="F12" s="30">
        <f>IFERROR(VLOOKUP(A12, Alimentos!$B:$H, 6, FALSE) * B12 / 100, 0)</f>
        <v>0</v>
      </c>
      <c r="G12" s="24">
        <f>IFERROR(VLOOKUP(A12, Alimentos!$B:$H, 7, FALSE) * B12 / 100, 0)</f>
        <v>0</v>
      </c>
    </row>
    <row r="13" spans="1:12" x14ac:dyDescent="0.25">
      <c r="A13" s="26"/>
      <c r="B13" s="28"/>
      <c r="C13" s="29">
        <f>IFERROR(VLOOKUP(A13, Alimentos!$B:$H, 2, FALSE) * B13 / 100, 0)</f>
        <v>0</v>
      </c>
      <c r="D13" s="29">
        <f>IFERROR(VLOOKUP(A13, Alimentos!$B:$H, 3, FALSE) * B13 / 100, 0)</f>
        <v>0</v>
      </c>
      <c r="E13" s="29">
        <f>IFERROR(VLOOKUP(A13, Alimentos!$B:$H, 4, FALSE) * B13 / 100, 0)</f>
        <v>0</v>
      </c>
      <c r="F13" s="30">
        <f>IFERROR(VLOOKUP(A13, Alimentos!$B:$H, 6, FALSE) * B13 / 100, 0)</f>
        <v>0</v>
      </c>
      <c r="G13" s="24">
        <f>IFERROR(VLOOKUP(A13, Alimentos!$B:$H, 7, FALSE) * B13 / 100, 0)</f>
        <v>0</v>
      </c>
    </row>
    <row r="14" spans="1:12" x14ac:dyDescent="0.25">
      <c r="A14" s="26"/>
      <c r="B14" s="28"/>
      <c r="C14" s="29">
        <f>IFERROR(VLOOKUP(A14, Alimentos!$B:$H, 2, FALSE) * B14 / 100, 0)</f>
        <v>0</v>
      </c>
      <c r="D14" s="29">
        <f>IFERROR(VLOOKUP(A14, Alimentos!$B:$H, 3, FALSE) * B14 / 100, 0)</f>
        <v>0</v>
      </c>
      <c r="E14" s="29">
        <f>IFERROR(VLOOKUP(A14, Alimentos!$B:$H, 4, FALSE) * B14 / 100, 0)</f>
        <v>0</v>
      </c>
      <c r="F14" s="30">
        <f>IFERROR(VLOOKUP(A14, Alimentos!$B:$H, 6, FALSE) * B14 / 100, 0)</f>
        <v>0</v>
      </c>
      <c r="G14" s="24">
        <f>IFERROR(VLOOKUP(A14, Alimentos!$B:$H, 7, FALSE) * B14 / 100, 0)</f>
        <v>0</v>
      </c>
    </row>
    <row r="15" spans="1:12" x14ac:dyDescent="0.25">
      <c r="A15" s="26"/>
      <c r="B15" s="28"/>
      <c r="C15" s="29">
        <f>IFERROR(VLOOKUP(A15, Alimentos!$B:$H, 2, FALSE) * B15 / 100, 0)</f>
        <v>0</v>
      </c>
      <c r="D15" s="29">
        <f>IFERROR(VLOOKUP(A15, Alimentos!$B:$H, 3, FALSE) * B15 / 100, 0)</f>
        <v>0</v>
      </c>
      <c r="E15" s="29">
        <f>IFERROR(VLOOKUP(A15, Alimentos!$B:$H, 4, FALSE) * B15 / 100, 0)</f>
        <v>0</v>
      </c>
      <c r="F15" s="30">
        <f>IFERROR(VLOOKUP(A15, Alimentos!$B:$H, 6, FALSE) * B15 / 100, 0)</f>
        <v>0</v>
      </c>
      <c r="G15" s="24">
        <f>IFERROR(VLOOKUP(A15, Alimentos!$B:$H, 7, FALSE) * B15 / 100, 0)</f>
        <v>0</v>
      </c>
    </row>
    <row r="16" spans="1:12" x14ac:dyDescent="0.25">
      <c r="A16" s="26"/>
      <c r="B16" s="28"/>
      <c r="C16" s="29">
        <f>IFERROR(VLOOKUP(A16, Alimentos!$B:$H, 2, FALSE) * B16 / 100, 0)</f>
        <v>0</v>
      </c>
      <c r="D16" s="29">
        <f>IFERROR(VLOOKUP(A16, Alimentos!$B:$H, 3, FALSE) * B16 / 100, 0)</f>
        <v>0</v>
      </c>
      <c r="E16" s="29">
        <f>IFERROR(VLOOKUP(A16, Alimentos!$B:$H, 4, FALSE) * B16 / 100, 0)</f>
        <v>0</v>
      </c>
      <c r="F16" s="30">
        <f>IFERROR(VLOOKUP(A16, Alimentos!$B:$H, 6, FALSE) * B16 / 100, 0)</f>
        <v>0</v>
      </c>
      <c r="G16" s="24">
        <f>IFERROR(VLOOKUP(A16, Alimentos!$B:$H, 7, FALSE) * B16 / 100, 0)</f>
        <v>0</v>
      </c>
    </row>
    <row r="17" spans="1:7" x14ac:dyDescent="0.25">
      <c r="A17" s="26"/>
      <c r="B17" s="28"/>
      <c r="C17" s="29">
        <f>IFERROR(VLOOKUP(A17, Alimentos!$B:$H, 2, FALSE) * B17 / 100, 0)</f>
        <v>0</v>
      </c>
      <c r="D17" s="29">
        <f>IFERROR(VLOOKUP(A17, Alimentos!$B:$H, 3, FALSE) * B17 / 100, 0)</f>
        <v>0</v>
      </c>
      <c r="E17" s="29">
        <f>IFERROR(VLOOKUP(A17, Alimentos!$B:$H, 4, FALSE) * B17 / 100, 0)</f>
        <v>0</v>
      </c>
      <c r="F17" s="30">
        <f>IFERROR(VLOOKUP(A17, Alimentos!$B:$H, 6, FALSE) * B17 / 100, 0)</f>
        <v>0</v>
      </c>
      <c r="G17" s="24">
        <f>IFERROR(VLOOKUP(A17, Alimentos!$B:$H, 7, FALSE) * B17 / 100, 0)</f>
        <v>0</v>
      </c>
    </row>
    <row r="18" spans="1:7" x14ac:dyDescent="0.25">
      <c r="A18" s="26"/>
      <c r="B18" s="28"/>
      <c r="C18" s="29">
        <f>IFERROR(VLOOKUP(A18, Alimentos!$B:$H, 2, FALSE) * B18 / 100, 0)</f>
        <v>0</v>
      </c>
      <c r="D18" s="29">
        <f>IFERROR(VLOOKUP(A18, Alimentos!$B:$H, 3, FALSE) * B18 / 100, 0)</f>
        <v>0</v>
      </c>
      <c r="E18" s="29">
        <f>IFERROR(VLOOKUP(A18, Alimentos!$B:$H, 4, FALSE) * B18 / 100, 0)</f>
        <v>0</v>
      </c>
      <c r="F18" s="30">
        <f>IFERROR(VLOOKUP(A18, Alimentos!$B:$H, 6, FALSE) * B18 / 100, 0)</f>
        <v>0</v>
      </c>
      <c r="G18" s="24">
        <f>IFERROR(VLOOKUP(A18, Alimentos!$B:$H, 7, FALSE) * B18 / 100, 0)</f>
        <v>0</v>
      </c>
    </row>
    <row r="19" spans="1:7" x14ac:dyDescent="0.25">
      <c r="A19" s="20" t="s">
        <v>339</v>
      </c>
      <c r="B19" s="21">
        <f t="shared" ref="B19:G19" si="0">SUM(B2:B18)</f>
        <v>180</v>
      </c>
      <c r="C19" s="22">
        <f t="shared" si="0"/>
        <v>16.73</v>
      </c>
      <c r="D19" s="22">
        <f t="shared" si="0"/>
        <v>12.744999999999999</v>
      </c>
      <c r="E19" s="22">
        <f t="shared" si="0"/>
        <v>6.0150000000000006</v>
      </c>
      <c r="F19" s="23">
        <f t="shared" si="0"/>
        <v>177</v>
      </c>
      <c r="G19" s="27">
        <f t="shared" si="0"/>
        <v>0.58505471428571432</v>
      </c>
    </row>
  </sheetData>
  <mergeCells count="1">
    <mergeCell ref="I2:L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C7321-FB17-434A-8C4D-85531BC32060}">
          <x14:formula1>
            <xm:f>Alimentos!$B$3:$B$512</xm:f>
          </x14:formula1>
          <xm:sqref>A2:A18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Alimentos</vt:lpstr>
      <vt:lpstr>Cálculo Refeição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Florisvaldo Machado</dc:creator>
  <cp:lastModifiedBy>Florisvaldo Machado</cp:lastModifiedBy>
  <dcterms:created xsi:type="dcterms:W3CDTF">2024-07-16T18:31:56Z</dcterms:created>
  <dcterms:modified xsi:type="dcterms:W3CDTF">2024-07-16T22:14:12Z</dcterms:modified>
</cp:coreProperties>
</file>