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entos\Documents\programção web-A\SUELEN\"/>
    </mc:Choice>
  </mc:AlternateContent>
  <bookViews>
    <workbookView xWindow="0" yWindow="0" windowWidth="20490" windowHeight="7620" activeTab="7"/>
  </bookViews>
  <sheets>
    <sheet name="CAPA" sheetId="1" r:id="rId1"/>
    <sheet name="Gráf1" sheetId="7" r:id="rId2"/>
    <sheet name="Plan1" sheetId="2" r:id="rId3"/>
    <sheet name="Plan2" sheetId="3" r:id="rId4"/>
    <sheet name="Plan3" sheetId="4" r:id="rId5"/>
    <sheet name="Plan4" sheetId="5" r:id="rId6"/>
    <sheet name="Planilha1" sheetId="8" r:id="rId7"/>
    <sheet name="Planilha2" sheetId="9" r:id="rId8"/>
    <sheet name="Plan5" sheetId="6" r:id="rId9"/>
  </sheets>
  <definedNames>
    <definedName name="tabela">Plan2!$A$2:$G$10</definedName>
  </definedNames>
  <calcPr calcId="162913"/>
  <pivotCaches>
    <pivotCache cacheId="6" r:id="rId10"/>
  </pivotCaches>
  <extLst>
    <ext uri="GoogleSheetsCustomDataVersion1">
      <go:sheetsCustomData xmlns:go="http://customooxmlschemas.google.com/" r:id="rId11" roundtripDataSignature="AMtx7mgShg0AO8LzDzjHDhSaCHjOAwRBdA=="/>
    </ext>
  </extLst>
</workbook>
</file>

<file path=xl/calcChain.xml><?xml version="1.0" encoding="utf-8"?>
<calcChain xmlns="http://schemas.openxmlformats.org/spreadsheetml/2006/main">
  <c r="F12" i="5" l="1"/>
  <c r="F6" i="5"/>
  <c r="F7" i="5"/>
  <c r="F8" i="5"/>
  <c r="F9" i="5"/>
  <c r="F5" i="5"/>
  <c r="F8" i="4"/>
  <c r="F9" i="4"/>
  <c r="F10" i="4"/>
  <c r="F11" i="4"/>
  <c r="F12" i="4"/>
  <c r="F13" i="4"/>
  <c r="F14" i="4"/>
  <c r="F7" i="4"/>
  <c r="E8" i="4"/>
  <c r="E9" i="4"/>
  <c r="E10" i="4"/>
  <c r="E11" i="4"/>
  <c r="E12" i="4"/>
  <c r="E13" i="4"/>
  <c r="E14" i="4"/>
  <c r="E7" i="4"/>
  <c r="J5" i="3" l="1"/>
  <c r="J4" i="3"/>
  <c r="D3" i="3"/>
  <c r="D4" i="3"/>
  <c r="D5" i="3"/>
  <c r="D6" i="3"/>
  <c r="D7" i="3"/>
  <c r="D8" i="3"/>
  <c r="D9" i="3"/>
  <c r="D10" i="3"/>
  <c r="F4" i="3"/>
  <c r="G4" i="3" s="1"/>
  <c r="F5" i="3"/>
  <c r="G5" i="3" s="1"/>
  <c r="F6" i="3"/>
  <c r="G6" i="3" s="1"/>
  <c r="F7" i="3"/>
  <c r="F8" i="3"/>
  <c r="G8" i="3" s="1"/>
  <c r="F9" i="3"/>
  <c r="G9" i="3" s="1"/>
  <c r="F10" i="3"/>
  <c r="G10" i="3" s="1"/>
  <c r="F3" i="3"/>
  <c r="I7" i="2"/>
  <c r="I4" i="2"/>
  <c r="I8" i="2"/>
  <c r="I6" i="2"/>
  <c r="I3" i="2"/>
  <c r="I5" i="2"/>
  <c r="H7" i="2"/>
  <c r="H4" i="2"/>
  <c r="H8" i="2"/>
  <c r="H6" i="2"/>
  <c r="H3" i="2"/>
  <c r="H5" i="2"/>
  <c r="G7" i="2"/>
  <c r="G4" i="2"/>
  <c r="G8" i="2"/>
  <c r="G6" i="2"/>
  <c r="G3" i="2"/>
  <c r="G5" i="2"/>
  <c r="F7" i="2"/>
  <c r="F4" i="2"/>
  <c r="F8" i="2"/>
  <c r="F6" i="2"/>
  <c r="F3" i="2"/>
  <c r="F5" i="2"/>
  <c r="G3" i="3" l="1"/>
  <c r="G7" i="3"/>
</calcChain>
</file>

<file path=xl/sharedStrings.xml><?xml version="1.0" encoding="utf-8"?>
<sst xmlns="http://schemas.openxmlformats.org/spreadsheetml/2006/main" count="392" uniqueCount="157">
  <si>
    <t>Nome Completo:</t>
  </si>
  <si>
    <t>Avaliação de Excel</t>
  </si>
  <si>
    <t>Realize os cálculos solicitados e sempre que conhecer algum recurso que possa melhorar a tabela, deve-se aplicar.</t>
  </si>
  <si>
    <t>Código</t>
  </si>
  <si>
    <t>Produto</t>
  </si>
  <si>
    <t>Janeiro</t>
  </si>
  <si>
    <t>Fevereiro</t>
  </si>
  <si>
    <t>Março</t>
  </si>
  <si>
    <t>Total 1º Trim</t>
  </si>
  <si>
    <t xml:space="preserve">Maior Valor </t>
  </si>
  <si>
    <t xml:space="preserve">Menor Valor </t>
  </si>
  <si>
    <t>Média</t>
  </si>
  <si>
    <t>Apostila M1</t>
  </si>
  <si>
    <t>Apostila M2</t>
  </si>
  <si>
    <t>Apostila M3</t>
  </si>
  <si>
    <t>Jaleco</t>
  </si>
  <si>
    <t>Multímetro</t>
  </si>
  <si>
    <t xml:space="preserve">Caderno </t>
  </si>
  <si>
    <t>Matrícula</t>
  </si>
  <si>
    <t xml:space="preserve">Nome </t>
  </si>
  <si>
    <t>Salário Bruto</t>
  </si>
  <si>
    <t>Desc. Vale Transp.</t>
  </si>
  <si>
    <t>Gratificação</t>
  </si>
  <si>
    <t>Gratificação  R$</t>
  </si>
  <si>
    <t>Salário Líquido</t>
  </si>
  <si>
    <t>Consulta</t>
  </si>
  <si>
    <t>Eduardo</t>
  </si>
  <si>
    <t>Maria</t>
  </si>
  <si>
    <t>José</t>
  </si>
  <si>
    <t>Pedro</t>
  </si>
  <si>
    <t>Patrícia</t>
  </si>
  <si>
    <t>Ana</t>
  </si>
  <si>
    <t>Bráulio</t>
  </si>
  <si>
    <t>Camila</t>
  </si>
  <si>
    <t>Juros ao dia:</t>
  </si>
  <si>
    <t>Cliente</t>
  </si>
  <si>
    <t>Valor devido</t>
  </si>
  <si>
    <t>Data de Vencimento</t>
  </si>
  <si>
    <t>Atraso em Dias</t>
  </si>
  <si>
    <t>Valor Atualizado</t>
  </si>
  <si>
    <t>Observações</t>
  </si>
  <si>
    <t>Folha de Ponto</t>
  </si>
  <si>
    <t>Almoço</t>
  </si>
  <si>
    <t xml:space="preserve">Dia </t>
  </si>
  <si>
    <t>Entrada</t>
  </si>
  <si>
    <t>Ida</t>
  </si>
  <si>
    <t>Volta</t>
  </si>
  <si>
    <t>Saída</t>
  </si>
  <si>
    <t>Total</t>
  </si>
  <si>
    <t>Total da Semana</t>
  </si>
  <si>
    <t>Data</t>
  </si>
  <si>
    <t>Item</t>
  </si>
  <si>
    <t>Vendas</t>
  </si>
  <si>
    <t>Rádio portátil AM/FM</t>
  </si>
  <si>
    <t>Microsystem 25W RMS</t>
  </si>
  <si>
    <t>DVD Karaoke ABC</t>
  </si>
  <si>
    <t>Microfone Moonlight</t>
  </si>
  <si>
    <t>Filmadora Digital Spark</t>
  </si>
  <si>
    <t>Câmera digital Zenith</t>
  </si>
  <si>
    <t>Celular FG-771</t>
  </si>
  <si>
    <t>Celular GX-8900</t>
  </si>
  <si>
    <t>Controle Trimestral</t>
  </si>
  <si>
    <t>Rótulos de Linha</t>
  </si>
  <si>
    <t>Total Geral</t>
  </si>
  <si>
    <t>jan</t>
  </si>
  <si>
    <t>01/jan</t>
  </si>
  <si>
    <t>mar</t>
  </si>
  <si>
    <t>02/mar</t>
  </si>
  <si>
    <t>04/mar</t>
  </si>
  <si>
    <t>abr</t>
  </si>
  <si>
    <t>14/abr</t>
  </si>
  <si>
    <t>16/abr</t>
  </si>
  <si>
    <t>mai</t>
  </si>
  <si>
    <t>09/mai</t>
  </si>
  <si>
    <t>13/mai</t>
  </si>
  <si>
    <t>ago</t>
  </si>
  <si>
    <t>09/ago</t>
  </si>
  <si>
    <t>out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</si>
  <si>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</si>
  <si>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</si>
  <si>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</si>
  <si>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</si>
  <si>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</si>
  <si>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</si>
  <si>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</si>
  <si>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</si>
  <si>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</si>
  <si>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</si>
  <si>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</si>
  <si>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13/out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</si>
  <si>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</si>
  <si>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</si>
  <si>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</si>
  <si>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</si>
  <si>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</si>
  <si>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</si>
  <si>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</si>
  <si>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</si>
  <si>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</si>
  <si>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</si>
  <si>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</si>
  <si>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</si>
  <si>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</si>
  <si>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</si>
  <si>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</si>
  <si>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</si>
  <si>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</si>
  <si>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dez</t>
  </si>
  <si>
    <t>05/dez</t>
  </si>
  <si>
    <t>Soma de Vendas</t>
  </si>
  <si>
    <t>Rótulos de Coluna</t>
  </si>
  <si>
    <t>01/jan Total</t>
  </si>
  <si>
    <t>02/mar Total</t>
  </si>
  <si>
    <t>04/mar Total</t>
  </si>
  <si>
    <t>14/abr Total</t>
  </si>
  <si>
    <t>16/abr Total</t>
  </si>
  <si>
    <t>09/mai Total</t>
  </si>
  <si>
    <t>13/mai Total</t>
  </si>
  <si>
    <t>09/ago Total</t>
  </si>
  <si>
    <t>01/out Total</t>
  </si>
  <si>
    <t>02/out Total</t>
  </si>
  <si>
    <t>03/out Total</t>
  </si>
  <si>
    <t>04/out Total</t>
  </si>
  <si>
    <t>05/out Total</t>
  </si>
  <si>
    <t>06/out Total</t>
  </si>
  <si>
    <t>07/out Total</t>
  </si>
  <si>
    <t>08/out Total</t>
  </si>
  <si>
    <t>09/out Total</t>
  </si>
  <si>
    <t>10/out Total</t>
  </si>
  <si>
    <t>11/out Total</t>
  </si>
  <si>
    <t>13/out Total</t>
  </si>
  <si>
    <t>15/out Total</t>
  </si>
  <si>
    <t>16/out Total</t>
  </si>
  <si>
    <t>17/out Total</t>
  </si>
  <si>
    <t>18/out Total</t>
  </si>
  <si>
    <t>19/out Total</t>
  </si>
  <si>
    <t>20/out Total</t>
  </si>
  <si>
    <t>21/out Total</t>
  </si>
  <si>
    <t>22/out Total</t>
  </si>
  <si>
    <t>23/out Total</t>
  </si>
  <si>
    <t>24/out Total</t>
  </si>
  <si>
    <t>25/out Total</t>
  </si>
  <si>
    <t>26/out Total</t>
  </si>
  <si>
    <t>27/out Total</t>
  </si>
  <si>
    <t>28/out Total</t>
  </si>
  <si>
    <t>29/out Total</t>
  </si>
  <si>
    <t>30/out Total</t>
  </si>
  <si>
    <t>31/out Total</t>
  </si>
  <si>
    <t>05/dez Total</t>
  </si>
  <si>
    <t>Microsystem 25W RMS Total</t>
  </si>
  <si>
    <t>Rádio portátil AM/FM Total</t>
  </si>
  <si>
    <t>Celular FG-771 Total</t>
  </si>
  <si>
    <t>Câmera digital Zenith Total</t>
  </si>
  <si>
    <t>DVD Karaoke ABC Total</t>
  </si>
  <si>
    <t>Microfone Moonlight Total</t>
  </si>
  <si>
    <t>Filmadora Digital Spark Total</t>
  </si>
  <si>
    <t>Celular GX-8900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</si>
</sst>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164" formatCode="_-&quot;R$&quot;* #,##0.00_-;\-&quot;R$&quot;* #,##0.00_-;_-&quot;R$&quot;* &quot;-&quot;??_-;_-@"/>
    <numFmt numFmtId="165" formatCode="_-* #,##0.00_-;\-* #,##0.00_-;_-* &quot;-&quot;??_-;_-@"/>
    <numFmt numFmtId="167" formatCode="[h]:mm:ss;@"/>
  </numFmts>
  <fonts count="13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b/>
      <sz val="48"/>
      <color rgb="FF548135"/>
      <name val="Calibri"/>
    </font>
    <font>
      <sz val="11"/>
      <name val="Calibri"/>
    </font>
    <font>
      <i/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i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/>
    <xf numFmtId="9" fontId="2" fillId="0" borderId="4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7" fillId="0" borderId="4" xfId="0" applyFont="1" applyBorder="1"/>
    <xf numFmtId="10" fontId="2" fillId="0" borderId="4" xfId="0" applyNumberFormat="1" applyFont="1" applyBorder="1"/>
    <xf numFmtId="14" fontId="2" fillId="0" borderId="4" xfId="0" applyNumberFormat="1" applyFont="1" applyBorder="1"/>
    <xf numFmtId="20" fontId="2" fillId="0" borderId="0" xfId="0" applyNumberFormat="1" applyFont="1"/>
    <xf numFmtId="20" fontId="2" fillId="0" borderId="4" xfId="0" applyNumberFormat="1" applyFont="1" applyBorder="1"/>
    <xf numFmtId="0" fontId="10" fillId="0" borderId="4" xfId="0" applyFont="1" applyBorder="1"/>
    <xf numFmtId="165" fontId="2" fillId="0" borderId="0" xfId="0" applyNumberFormat="1" applyFont="1"/>
    <xf numFmtId="0" fontId="0" fillId="0" borderId="0" xfId="0" applyFont="1" applyAlignment="1"/>
    <xf numFmtId="164" fontId="0" fillId="0" borderId="0" xfId="0" applyNumberFormat="1" applyFont="1" applyAlignment="1"/>
    <xf numFmtId="0" fontId="6" fillId="4" borderId="4" xfId="0" applyFont="1" applyFill="1" applyBorder="1" applyAlignment="1">
      <alignment horizontal="center"/>
    </xf>
    <xf numFmtId="44" fontId="2" fillId="0" borderId="4" xfId="1" applyFont="1" applyBorder="1"/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/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/>
    <xf numFmtId="0" fontId="7" fillId="0" borderId="5" xfId="0" applyFont="1" applyBorder="1" applyAlignment="1">
      <alignment horizontal="center"/>
    </xf>
    <xf numFmtId="167" fontId="2" fillId="2" borderId="4" xfId="0" applyNumberFormat="1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customschemas.google.com/relationships/workbookmetadata" Target="metadata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Plan1!$C$2</c:f>
              <c:strCache>
                <c:ptCount val="1"/>
                <c:pt idx="0">
                  <c:v>Janeiro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Plan1!$B$3:$B$8</c:f>
              <c:strCache>
                <c:ptCount val="6"/>
                <c:pt idx="0">
                  <c:v>Caderno </c:v>
                </c:pt>
                <c:pt idx="1">
                  <c:v>Apostila M3</c:v>
                </c:pt>
                <c:pt idx="2">
                  <c:v>Apostila M1</c:v>
                </c:pt>
                <c:pt idx="3">
                  <c:v>Multímetro</c:v>
                </c:pt>
                <c:pt idx="4">
                  <c:v>Apostila M2</c:v>
                </c:pt>
                <c:pt idx="5">
                  <c:v>Jaleco</c:v>
                </c:pt>
              </c:strCache>
            </c:strRef>
          </c:cat>
          <c:val>
            <c:numRef>
              <c:f>Plan1!$C$3:$C$8</c:f>
              <c:numCache>
                <c:formatCode>_-"R$"* #,##0.00_-;\-"R$"* #,##0.00_-;_-"R$"* "-"??_-;_-@</c:formatCode>
                <c:ptCount val="6"/>
                <c:pt idx="0">
                  <c:v>3260</c:v>
                </c:pt>
                <c:pt idx="1">
                  <c:v>3300</c:v>
                </c:pt>
                <c:pt idx="2">
                  <c:v>4500</c:v>
                </c:pt>
                <c:pt idx="3">
                  <c:v>4557</c:v>
                </c:pt>
                <c:pt idx="4">
                  <c:v>6250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2-4BF3-853E-873C4A81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024127"/>
        <c:axId val="659022463"/>
      </c:barChart>
      <c:catAx>
        <c:axId val="65902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22463"/>
        <c:crosses val="autoZero"/>
        <c:auto val="1"/>
        <c:lblAlgn val="ctr"/>
        <c:lblOffset val="100"/>
        <c:noMultiLvlLbl val="0"/>
      </c:catAx>
      <c:valAx>
        <c:axId val="65902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2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Plan1!$F$3</c:f>
              <c:numCache>
                <c:formatCode>_-"R$"* #,##0.00_-;\-"R$"* #,##0.00_-;_-"R$"* "-"??_-;_-@</c:formatCode>
                <c:ptCount val="1"/>
                <c:pt idx="0">
                  <c:v>11013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A-4BDD-8FA2-552FC88E64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Plan1!$F$3</c:f>
              <c:numCache>
                <c:formatCode>_-"R$"* #,##0.00_-;\-"R$"* #,##0.00_-;_-"R$"* "-"??_-;_-@</c:formatCode>
                <c:ptCount val="1"/>
                <c:pt idx="0">
                  <c:v>11013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A-4BDD-8FA2-552FC88E649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Plan1!$F$4</c:f>
              <c:numCache>
                <c:formatCode>_-"R$"* #,##0.00_-;\-"R$"* #,##0.00_-;_-"R$"* "-"??_-;_-@</c:formatCode>
                <c:ptCount val="1"/>
                <c:pt idx="0">
                  <c:v>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A-4BDD-8FA2-552FC88E649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Plan1!$F$5</c:f>
              <c:numCache>
                <c:formatCode>_-"R$"* #,##0.00_-;\-"R$"* #,##0.00_-;_-"R$"* "-"??_-;_-@</c:formatCode>
                <c:ptCount val="1"/>
                <c:pt idx="0">
                  <c:v>15236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A-4BDD-8FA2-552FC88E649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Plan1!$F$6</c:f>
              <c:numCache>
                <c:formatCode>_-"R$"* #,##0.00_-;\-"R$"* #,##0.00_-;_-"R$"* "-"??_-;_-@</c:formatCode>
                <c:ptCount val="1"/>
                <c:pt idx="0">
                  <c:v>15337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A-4BDD-8FA2-552FC88E649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Plan1!$F$7</c:f>
              <c:numCache>
                <c:formatCode>_-"R$"* #,##0.00_-;\-"R$"* #,##0.00_-;_-"R$"* "-"??_-;_-@</c:formatCode>
                <c:ptCount val="1"/>
                <c:pt idx="0">
                  <c:v>21160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A-4BDD-8FA2-552FC88E649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Plan1!$F$8</c:f>
              <c:numCache>
                <c:formatCode>_-"R$"* #,##0.00_-;\-"R$"* #,##0.00_-;_-"R$"* "-"??_-;_-@</c:formatCode>
                <c:ptCount val="1"/>
                <c:pt idx="0">
                  <c:v>26815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A-4BDD-8FA2-552FC88E6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4606287"/>
        <c:axId val="824595471"/>
      </c:barChart>
      <c:catAx>
        <c:axId val="82460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595471"/>
        <c:crosses val="autoZero"/>
        <c:auto val="1"/>
        <c:lblAlgn val="ctr"/>
        <c:lblOffset val="100"/>
        <c:noMultiLvlLbl val="0"/>
      </c:catAx>
      <c:valAx>
        <c:axId val="824595471"/>
        <c:scaling>
          <c:orientation val="minMax"/>
        </c:scaling>
        <c:delete val="1"/>
        <c:axPos val="l"/>
        <c:numFmt formatCode="_-&quot;R$&quot;* #,##0.00_-;\-&quot;R$&quot;* #,##0.00_-;_-&quot;R$&quot;* &quot;-&quot;??_-;_-@" sourceLinked="1"/>
        <c:majorTickMark val="none"/>
        <c:minorTickMark val="none"/>
        <c:tickLblPos val="nextTo"/>
        <c:crossAx val="82460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2910" cy="676701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533400</xdr:colOff>
      <xdr:row>12</xdr:row>
      <xdr:rowOff>-19050</xdr:rowOff>
    </xdr:from>
    <xdr:ext cx="4638675" cy="1143000"/>
    <xdr:sp macro="" textlink="">
      <xdr:nvSpPr>
        <xdr:cNvPr id="3" name="Shape 3"/>
        <xdr:cNvSpPr/>
      </xdr:nvSpPr>
      <xdr:spPr>
        <a:xfrm>
          <a:off x="3055238" y="3237075"/>
          <a:ext cx="4581525" cy="1085850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2 - Organizar a tabela em ordem crescente, pela média.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3 - Inseir um Título na tabela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4 - Fazer um gráfico de colunas mostranto o total do 1º Trim</a:t>
          </a:r>
          <a:endParaRPr sz="1400" b="1">
            <a:solidFill>
              <a:schemeClr val="dk1"/>
            </a:solidFill>
          </a:endParaRPr>
        </a:p>
      </xdr:txBody>
    </xdr:sp>
    <xdr:clientData fLocksWithSheet="0"/>
  </xdr:oneCellAnchor>
  <xdr:twoCellAnchor>
    <xdr:from>
      <xdr:col>7</xdr:col>
      <xdr:colOff>142874</xdr:colOff>
      <xdr:row>8</xdr:row>
      <xdr:rowOff>28148</xdr:rowOff>
    </xdr:from>
    <xdr:to>
      <xdr:col>13</xdr:col>
      <xdr:colOff>368204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1038225</xdr:colOff>
      <xdr:row>12</xdr:row>
      <xdr:rowOff>57150</xdr:rowOff>
    </xdr:from>
    <xdr:ext cx="4305300" cy="1266825"/>
    <xdr:sp macro="" textlink="">
      <xdr:nvSpPr>
        <xdr:cNvPr id="4" name="Shape 4"/>
        <xdr:cNvSpPr/>
      </xdr:nvSpPr>
      <xdr:spPr>
        <a:xfrm>
          <a:off x="3221925" y="3237075"/>
          <a:ext cx="4248150" cy="1085850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2 - Na tabela Consulta, use alguma função para ele procurar os dados de cada funcionário através da matrícula.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3 - Formate a tabela.</a:t>
          </a: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11</xdr:row>
      <xdr:rowOff>152400</xdr:rowOff>
    </xdr:from>
    <xdr:ext cx="4705350" cy="1381125"/>
    <xdr:sp macro="" textlink="">
      <xdr:nvSpPr>
        <xdr:cNvPr id="5" name="Shape 5"/>
        <xdr:cNvSpPr/>
      </xdr:nvSpPr>
      <xdr:spPr>
        <a:xfrm>
          <a:off x="3021900" y="3118013"/>
          <a:ext cx="4648200" cy="1323975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Observações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Se os dias em atraso forem mais que 365, deve aparecer "Atraso há mais de um ano", do contrário deve aparecer "Dentro do Exercício.</a:t>
          </a:r>
          <a:endParaRPr sz="1400" b="1" i="1">
            <a:solidFill>
              <a:srgbClr val="7F7F7F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-28575</xdr:colOff>
      <xdr:row>3</xdr:row>
      <xdr:rowOff>-28575</xdr:rowOff>
    </xdr:from>
    <xdr:ext cx="4705350" cy="1143000"/>
    <xdr:sp macro="" textlink="">
      <xdr:nvSpPr>
        <xdr:cNvPr id="6" name="Shape 6"/>
        <xdr:cNvSpPr/>
      </xdr:nvSpPr>
      <xdr:spPr>
        <a:xfrm>
          <a:off x="3021900" y="3237075"/>
          <a:ext cx="4648200" cy="1085850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Observações: Atenção ao Total da Semana.</a:t>
          </a:r>
          <a:endParaRPr sz="1400" b="1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1</xdr:row>
      <xdr:rowOff>123825</xdr:rowOff>
    </xdr:from>
    <xdr:ext cx="4705350" cy="1152525"/>
    <xdr:sp macro="" textlink="">
      <xdr:nvSpPr>
        <xdr:cNvPr id="7" name="Shape 7"/>
        <xdr:cNvSpPr/>
      </xdr:nvSpPr>
      <xdr:spPr>
        <a:xfrm>
          <a:off x="3021900" y="3232313"/>
          <a:ext cx="4648200" cy="1095375"/>
        </a:xfrm>
        <a:prstGeom prst="rect">
          <a:avLst/>
        </a:prstGeom>
        <a:solidFill>
          <a:srgbClr val="FFFF00"/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Através desta tabela, crie um dashboard com tabelas e gráficos dinâmicos. 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or de Eventos" refreshedDate="44837.414051157408" createdVersion="6" refreshedVersion="6" minRefreshableVersion="3" recordCount="83">
  <cacheSource type="worksheet">
    <worksheetSource ref="A1:C84" sheet="Plan5"/>
  </cacheSource>
  <cacheFields count="4">
    <cacheField name="Data" numFmtId="14">
      <sharedItems containsSemiMixedTypes="0" containsNonDate="0" containsDate="1" containsString="0" minDate="2021-01-01T00:00:00" maxDate="2021-12-06T00:00:00" count="38">
        <d v="2021-01-01T00:00:00"/>
        <d v="2021-10-01T00:00:00"/>
        <d v="2021-10-02T00:00:00"/>
        <d v="2021-03-02T00:00:00"/>
        <d v="2021-10-03T00:00:00"/>
        <d v="2021-10-04T00:00:00"/>
        <d v="2021-03-04T00:00:00"/>
        <d v="2021-10-05T00:00:00"/>
        <d v="2021-12-05T00:00:00"/>
        <d v="2021-10-06T00:00:00"/>
        <d v="2021-10-07T00:00:00"/>
        <d v="2021-10-08T00:00:00"/>
        <d v="2021-10-09T00:00:00"/>
        <d v="2021-08-09T00:00:00"/>
        <d v="2021-05-09T00:00:00"/>
        <d v="2021-10-10T00:00:00"/>
        <d v="2021-10-11T00:00:00"/>
        <d v="2021-10-13T00:00:00"/>
        <d v="2021-05-13T00:00:00"/>
        <d v="2021-04-14T00:00:00"/>
        <d v="2021-10-15T00:00:00"/>
        <d v="2021-10-16T00:00:00"/>
        <d v="2021-04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</sharedItems>
      <fieldGroup par="3" base="0">
        <rangePr groupBy="days" startDate="2021-01-01T00:00:00" endDate="2021-12-06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12/2021"/>
        </groupItems>
      </fieldGroup>
    </cacheField>
    <cacheField name="Item" numFmtId="0">
      <sharedItems count="8">
        <s v="Rádio portátil AM/FM"/>
        <s v="Microsystem 25W RMS"/>
        <s v="DVD Karaoke ABC"/>
        <s v="Microfone Moonlight"/>
        <s v="Filmadora Digital Spark"/>
        <s v="Câmera digital Zenith"/>
        <s v="Celular FG-771"/>
        <s v="Celular GX-8900"/>
      </sharedItems>
    </cacheField>
    <cacheField name="Vendas" numFmtId="164">
      <sharedItems containsSemiMixedTypes="0" containsString="0" containsNumber="1" minValue="117.5" maxValue="6495" count="7">
        <n v="117.5"/>
        <n v="1995"/>
        <n v="1595"/>
        <n v="195"/>
        <n v="6495"/>
        <n v="2495"/>
        <n v="4995"/>
      </sharedItems>
    </cacheField>
    <cacheField name="Meses" numFmtId="0" databaseField="0">
      <fieldGroup base="0">
        <rangePr groupBy="months" startDate="2021-01-01T00:00:00" endDate="2021-12-06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x v="0"/>
  </r>
  <r>
    <x v="0"/>
    <x v="1"/>
    <x v="1"/>
  </r>
  <r>
    <x v="1"/>
    <x v="2"/>
    <x v="2"/>
  </r>
  <r>
    <x v="1"/>
    <x v="3"/>
    <x v="3"/>
  </r>
  <r>
    <x v="2"/>
    <x v="4"/>
    <x v="4"/>
  </r>
  <r>
    <x v="2"/>
    <x v="5"/>
    <x v="5"/>
  </r>
  <r>
    <x v="2"/>
    <x v="2"/>
    <x v="2"/>
  </r>
  <r>
    <x v="3"/>
    <x v="6"/>
    <x v="1"/>
  </r>
  <r>
    <x v="4"/>
    <x v="2"/>
    <x v="2"/>
  </r>
  <r>
    <x v="4"/>
    <x v="7"/>
    <x v="6"/>
  </r>
  <r>
    <x v="4"/>
    <x v="6"/>
    <x v="1"/>
  </r>
  <r>
    <x v="5"/>
    <x v="5"/>
    <x v="5"/>
  </r>
  <r>
    <x v="6"/>
    <x v="0"/>
    <x v="0"/>
  </r>
  <r>
    <x v="7"/>
    <x v="5"/>
    <x v="5"/>
  </r>
  <r>
    <x v="7"/>
    <x v="2"/>
    <x v="2"/>
  </r>
  <r>
    <x v="7"/>
    <x v="6"/>
    <x v="1"/>
  </r>
  <r>
    <x v="8"/>
    <x v="2"/>
    <x v="2"/>
  </r>
  <r>
    <x v="9"/>
    <x v="0"/>
    <x v="0"/>
  </r>
  <r>
    <x v="9"/>
    <x v="6"/>
    <x v="1"/>
  </r>
  <r>
    <x v="10"/>
    <x v="2"/>
    <x v="2"/>
  </r>
  <r>
    <x v="10"/>
    <x v="7"/>
    <x v="6"/>
  </r>
  <r>
    <x v="10"/>
    <x v="6"/>
    <x v="1"/>
  </r>
  <r>
    <x v="10"/>
    <x v="5"/>
    <x v="5"/>
  </r>
  <r>
    <x v="11"/>
    <x v="0"/>
    <x v="0"/>
  </r>
  <r>
    <x v="12"/>
    <x v="5"/>
    <x v="5"/>
  </r>
  <r>
    <x v="13"/>
    <x v="2"/>
    <x v="2"/>
  </r>
  <r>
    <x v="12"/>
    <x v="6"/>
    <x v="1"/>
  </r>
  <r>
    <x v="12"/>
    <x v="2"/>
    <x v="2"/>
  </r>
  <r>
    <x v="14"/>
    <x v="0"/>
    <x v="0"/>
  </r>
  <r>
    <x v="12"/>
    <x v="6"/>
    <x v="1"/>
  </r>
  <r>
    <x v="15"/>
    <x v="3"/>
    <x v="3"/>
  </r>
  <r>
    <x v="15"/>
    <x v="6"/>
    <x v="1"/>
  </r>
  <r>
    <x v="15"/>
    <x v="2"/>
    <x v="2"/>
  </r>
  <r>
    <x v="16"/>
    <x v="0"/>
    <x v="0"/>
  </r>
  <r>
    <x v="17"/>
    <x v="6"/>
    <x v="1"/>
  </r>
  <r>
    <x v="18"/>
    <x v="2"/>
    <x v="2"/>
  </r>
  <r>
    <x v="17"/>
    <x v="7"/>
    <x v="6"/>
  </r>
  <r>
    <x v="17"/>
    <x v="6"/>
    <x v="1"/>
  </r>
  <r>
    <x v="19"/>
    <x v="5"/>
    <x v="5"/>
  </r>
  <r>
    <x v="20"/>
    <x v="0"/>
    <x v="0"/>
  </r>
  <r>
    <x v="20"/>
    <x v="5"/>
    <x v="5"/>
  </r>
  <r>
    <x v="20"/>
    <x v="2"/>
    <x v="2"/>
  </r>
  <r>
    <x v="20"/>
    <x v="6"/>
    <x v="1"/>
  </r>
  <r>
    <x v="21"/>
    <x v="2"/>
    <x v="2"/>
  </r>
  <r>
    <x v="22"/>
    <x v="0"/>
    <x v="0"/>
  </r>
  <r>
    <x v="21"/>
    <x v="6"/>
    <x v="1"/>
  </r>
  <r>
    <x v="23"/>
    <x v="3"/>
    <x v="3"/>
  </r>
  <r>
    <x v="24"/>
    <x v="6"/>
    <x v="1"/>
  </r>
  <r>
    <x v="24"/>
    <x v="2"/>
    <x v="2"/>
  </r>
  <r>
    <x v="24"/>
    <x v="0"/>
    <x v="0"/>
  </r>
  <r>
    <x v="24"/>
    <x v="6"/>
    <x v="1"/>
  </r>
  <r>
    <x v="25"/>
    <x v="3"/>
    <x v="3"/>
  </r>
  <r>
    <x v="26"/>
    <x v="6"/>
    <x v="1"/>
  </r>
  <r>
    <x v="26"/>
    <x v="2"/>
    <x v="2"/>
  </r>
  <r>
    <x v="26"/>
    <x v="0"/>
    <x v="0"/>
  </r>
  <r>
    <x v="26"/>
    <x v="6"/>
    <x v="1"/>
  </r>
  <r>
    <x v="27"/>
    <x v="2"/>
    <x v="2"/>
  </r>
  <r>
    <x v="27"/>
    <x v="7"/>
    <x v="6"/>
  </r>
  <r>
    <x v="27"/>
    <x v="6"/>
    <x v="1"/>
  </r>
  <r>
    <x v="28"/>
    <x v="5"/>
    <x v="5"/>
  </r>
  <r>
    <x v="28"/>
    <x v="0"/>
    <x v="0"/>
  </r>
  <r>
    <x v="28"/>
    <x v="5"/>
    <x v="5"/>
  </r>
  <r>
    <x v="29"/>
    <x v="2"/>
    <x v="2"/>
  </r>
  <r>
    <x v="30"/>
    <x v="6"/>
    <x v="1"/>
  </r>
  <r>
    <x v="30"/>
    <x v="2"/>
    <x v="2"/>
  </r>
  <r>
    <x v="30"/>
    <x v="0"/>
    <x v="0"/>
  </r>
  <r>
    <x v="30"/>
    <x v="6"/>
    <x v="1"/>
  </r>
  <r>
    <x v="31"/>
    <x v="3"/>
    <x v="3"/>
  </r>
  <r>
    <x v="32"/>
    <x v="3"/>
    <x v="3"/>
  </r>
  <r>
    <x v="32"/>
    <x v="6"/>
    <x v="1"/>
  </r>
  <r>
    <x v="32"/>
    <x v="2"/>
    <x v="2"/>
  </r>
  <r>
    <x v="32"/>
    <x v="0"/>
    <x v="0"/>
  </r>
  <r>
    <x v="32"/>
    <x v="6"/>
    <x v="1"/>
  </r>
  <r>
    <x v="33"/>
    <x v="2"/>
    <x v="2"/>
  </r>
  <r>
    <x v="33"/>
    <x v="7"/>
    <x v="6"/>
  </r>
  <r>
    <x v="33"/>
    <x v="6"/>
    <x v="1"/>
  </r>
  <r>
    <x v="34"/>
    <x v="5"/>
    <x v="5"/>
  </r>
  <r>
    <x v="34"/>
    <x v="0"/>
    <x v="0"/>
  </r>
  <r>
    <x v="35"/>
    <x v="2"/>
    <x v="2"/>
  </r>
  <r>
    <x v="35"/>
    <x v="7"/>
    <x v="6"/>
  </r>
  <r>
    <x v="35"/>
    <x v="6"/>
    <x v="1"/>
  </r>
  <r>
    <x v="36"/>
    <x v="5"/>
    <x v="5"/>
  </r>
  <r>
    <x v="3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J14" firstHeaderRow="1" firstDataRow="4" firstDataCol="1"/>
  <pivotFields count="4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9">
        <item x="5"/>
        <item x="6"/>
        <item x="7"/>
        <item x="2"/>
        <item x="4"/>
        <item x="3"/>
        <item x="1"/>
        <item x="0"/>
        <item t="default"/>
      </items>
    </pivotField>
    <pivotField axis="axisCol" dataField="1" numFmtId="164" showAll="0">
      <items count="8">
        <item x="0"/>
        <item x="3"/>
        <item x="2"/>
        <item x="1"/>
        <item x="5"/>
        <item x="6"/>
        <item x="4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8">
    <i>
      <x v="1"/>
    </i>
    <i>
      <x v="3"/>
    </i>
    <i>
      <x v="4"/>
    </i>
    <i>
      <x v="5"/>
    </i>
    <i>
      <x v="8"/>
    </i>
    <i>
      <x v="10"/>
    </i>
    <i>
      <x v="12"/>
    </i>
    <i t="grand">
      <x/>
    </i>
  </rowItems>
  <colFields count="3">
    <field x="0"/>
    <field x="1"/>
    <field x="2"/>
  </colFields>
  <colItems count="191">
    <i>
      <x v="1"/>
      <x v="6"/>
      <x v="3"/>
    </i>
    <i t="default" r="1">
      <x v="6"/>
    </i>
    <i r="1">
      <x v="7"/>
      <x/>
    </i>
    <i t="default" r="1">
      <x v="7"/>
    </i>
    <i t="default">
      <x v="1"/>
    </i>
    <i>
      <x v="62"/>
      <x v="1"/>
      <x v="3"/>
    </i>
    <i t="default" r="1">
      <x v="1"/>
    </i>
    <i t="default">
      <x v="62"/>
    </i>
    <i>
      <x v="64"/>
      <x v="7"/>
      <x/>
    </i>
    <i t="default" r="1">
      <x v="7"/>
    </i>
    <i t="default">
      <x v="64"/>
    </i>
    <i>
      <x v="105"/>
      <x/>
      <x v="4"/>
    </i>
    <i t="default" r="1">
      <x/>
    </i>
    <i t="default">
      <x v="105"/>
    </i>
    <i>
      <x v="107"/>
      <x v="7"/>
      <x/>
    </i>
    <i t="default" r="1">
      <x v="7"/>
    </i>
    <i t="default">
      <x v="107"/>
    </i>
    <i>
      <x v="130"/>
      <x v="7"/>
      <x/>
    </i>
    <i t="default" r="1">
      <x v="7"/>
    </i>
    <i t="default">
      <x v="130"/>
    </i>
    <i>
      <x v="134"/>
      <x v="3"/>
      <x v="2"/>
    </i>
    <i t="default" r="1">
      <x v="3"/>
    </i>
    <i t="default">
      <x v="134"/>
    </i>
    <i>
      <x v="222"/>
      <x v="3"/>
      <x v="2"/>
    </i>
    <i t="default" r="1">
      <x v="3"/>
    </i>
    <i t="default">
      <x v="222"/>
    </i>
    <i>
      <x v="275"/>
      <x v="3"/>
      <x v="2"/>
    </i>
    <i t="default" r="1">
      <x v="3"/>
    </i>
    <i r="1">
      <x v="5"/>
      <x v="1"/>
    </i>
    <i t="default" r="1">
      <x v="5"/>
    </i>
    <i t="default">
      <x v="275"/>
    </i>
    <i>
      <x v="276"/>
      <x/>
      <x v="4"/>
    </i>
    <i t="default" r="1">
      <x/>
    </i>
    <i r="1">
      <x v="3"/>
      <x v="2"/>
    </i>
    <i t="default" r="1">
      <x v="3"/>
    </i>
    <i r="1">
      <x v="4"/>
      <x v="6"/>
    </i>
    <i t="default" r="1">
      <x v="4"/>
    </i>
    <i t="default">
      <x v="276"/>
    </i>
    <i>
      <x v="277"/>
      <x v="1"/>
      <x v="3"/>
    </i>
    <i t="default" r="1">
      <x v="1"/>
    </i>
    <i r="1">
      <x v="2"/>
      <x v="5"/>
    </i>
    <i t="default" r="1">
      <x v="2"/>
    </i>
    <i r="1">
      <x v="3"/>
      <x v="2"/>
    </i>
    <i t="default" r="1">
      <x v="3"/>
    </i>
    <i t="default">
      <x v="277"/>
    </i>
    <i>
      <x v="278"/>
      <x/>
      <x v="4"/>
    </i>
    <i t="default" r="1">
      <x/>
    </i>
    <i t="default">
      <x v="278"/>
    </i>
    <i>
      <x v="279"/>
      <x/>
      <x v="4"/>
    </i>
    <i t="default" r="1">
      <x/>
    </i>
    <i r="1">
      <x v="1"/>
      <x v="3"/>
    </i>
    <i t="default" r="1">
      <x v="1"/>
    </i>
    <i r="1">
      <x v="3"/>
      <x v="2"/>
    </i>
    <i t="default" r="1">
      <x v="3"/>
    </i>
    <i t="default">
      <x v="279"/>
    </i>
    <i>
      <x v="280"/>
      <x v="1"/>
      <x v="3"/>
    </i>
    <i t="default" r="1">
      <x v="1"/>
    </i>
    <i r="1">
      <x v="7"/>
      <x/>
    </i>
    <i t="default" r="1">
      <x v="7"/>
    </i>
    <i t="default">
      <x v="280"/>
    </i>
    <i>
      <x v="281"/>
      <x/>
      <x v="4"/>
    </i>
    <i t="default" r="1">
      <x/>
    </i>
    <i r="1">
      <x v="1"/>
      <x v="3"/>
    </i>
    <i t="default" r="1">
      <x v="1"/>
    </i>
    <i r="1">
      <x v="2"/>
      <x v="5"/>
    </i>
    <i t="default" r="1">
      <x v="2"/>
    </i>
    <i r="1">
      <x v="3"/>
      <x v="2"/>
    </i>
    <i t="default" r="1">
      <x v="3"/>
    </i>
    <i t="default">
      <x v="281"/>
    </i>
    <i>
      <x v="282"/>
      <x v="7"/>
      <x/>
    </i>
    <i t="default" r="1">
      <x v="7"/>
    </i>
    <i t="default">
      <x v="282"/>
    </i>
    <i>
      <x v="283"/>
      <x/>
      <x v="4"/>
    </i>
    <i t="default" r="1">
      <x/>
    </i>
    <i r="1">
      <x v="1"/>
      <x v="3"/>
    </i>
    <i t="default" r="1">
      <x v="1"/>
    </i>
    <i r="1">
      <x v="3"/>
      <x v="2"/>
    </i>
    <i t="default" r="1">
      <x v="3"/>
    </i>
    <i t="default">
      <x v="283"/>
    </i>
    <i>
      <x v="284"/>
      <x v="1"/>
      <x v="3"/>
    </i>
    <i t="default" r="1">
      <x v="1"/>
    </i>
    <i r="1">
      <x v="3"/>
      <x v="2"/>
    </i>
    <i t="default" r="1">
      <x v="3"/>
    </i>
    <i r="1">
      <x v="5"/>
      <x v="1"/>
    </i>
    <i t="default" r="1">
      <x v="5"/>
    </i>
    <i t="default">
      <x v="284"/>
    </i>
    <i>
      <x v="285"/>
      <x v="7"/>
      <x/>
    </i>
    <i t="default" r="1">
      <x v="7"/>
    </i>
    <i t="default">
      <x v="285"/>
    </i>
    <i>
      <x v="287"/>
      <x v="1"/>
      <x v="3"/>
    </i>
    <i t="default" r="1">
      <x v="1"/>
    </i>
    <i r="1">
      <x v="2"/>
      <x v="5"/>
    </i>
    <i t="default" r="1">
      <x v="2"/>
    </i>
    <i t="default">
      <x v="287"/>
    </i>
    <i>
      <x v="289"/>
      <x/>
      <x v="4"/>
    </i>
    <i t="default" r="1">
      <x/>
    </i>
    <i r="1">
      <x v="1"/>
      <x v="3"/>
    </i>
    <i t="default" r="1">
      <x v="1"/>
    </i>
    <i r="1">
      <x v="3"/>
      <x v="2"/>
    </i>
    <i t="default" r="1">
      <x v="3"/>
    </i>
    <i r="1">
      <x v="7"/>
      <x/>
    </i>
    <i t="default" r="1">
      <x v="7"/>
    </i>
    <i t="default">
      <x v="289"/>
    </i>
    <i>
      <x v="290"/>
      <x v="1"/>
      <x v="3"/>
    </i>
    <i t="default" r="1">
      <x v="1"/>
    </i>
    <i r="1">
      <x v="3"/>
      <x v="2"/>
    </i>
    <i t="default" r="1">
      <x v="3"/>
    </i>
    <i t="default">
      <x v="290"/>
    </i>
    <i>
      <x v="291"/>
      <x v="5"/>
      <x v="1"/>
    </i>
    <i t="default" r="1">
      <x v="5"/>
    </i>
    <i t="default">
      <x v="291"/>
    </i>
    <i>
      <x v="292"/>
      <x v="1"/>
      <x v="3"/>
    </i>
    <i t="default" r="1">
      <x v="1"/>
    </i>
    <i r="1">
      <x v="3"/>
      <x v="2"/>
    </i>
    <i t="default" r="1">
      <x v="3"/>
    </i>
    <i r="1">
      <x v="7"/>
      <x/>
    </i>
    <i t="default" r="1">
      <x v="7"/>
    </i>
    <i t="default">
      <x v="292"/>
    </i>
    <i>
      <x v="293"/>
      <x v="5"/>
      <x v="1"/>
    </i>
    <i t="default" r="1">
      <x v="5"/>
    </i>
    <i t="default">
      <x v="293"/>
    </i>
    <i>
      <x v="294"/>
      <x v="1"/>
      <x v="3"/>
    </i>
    <i t="default" r="1">
      <x v="1"/>
    </i>
    <i r="1">
      <x v="3"/>
      <x v="2"/>
    </i>
    <i t="default" r="1">
      <x v="3"/>
    </i>
    <i r="1">
      <x v="7"/>
      <x/>
    </i>
    <i t="default" r="1">
      <x v="7"/>
    </i>
    <i t="default">
      <x v="294"/>
    </i>
    <i>
      <x v="295"/>
      <x v="1"/>
      <x v="3"/>
    </i>
    <i t="default" r="1">
      <x v="1"/>
    </i>
    <i r="1">
      <x v="2"/>
      <x v="5"/>
    </i>
    <i t="default" r="1">
      <x v="2"/>
    </i>
    <i r="1">
      <x v="3"/>
      <x v="2"/>
    </i>
    <i t="default" r="1">
      <x v="3"/>
    </i>
    <i t="default">
      <x v="295"/>
    </i>
    <i>
      <x v="296"/>
      <x/>
      <x v="4"/>
    </i>
    <i t="default" r="1">
      <x/>
    </i>
    <i r="1">
      <x v="7"/>
      <x/>
    </i>
    <i t="default" r="1">
      <x v="7"/>
    </i>
    <i t="default">
      <x v="296"/>
    </i>
    <i>
      <x v="297"/>
      <x v="3"/>
      <x v="2"/>
    </i>
    <i t="default" r="1">
      <x v="3"/>
    </i>
    <i t="default">
      <x v="297"/>
    </i>
    <i>
      <x v="298"/>
      <x v="1"/>
      <x v="3"/>
    </i>
    <i t="default" r="1">
      <x v="1"/>
    </i>
    <i r="1">
      <x v="3"/>
      <x v="2"/>
    </i>
    <i t="default" r="1">
      <x v="3"/>
    </i>
    <i r="1">
      <x v="7"/>
      <x/>
    </i>
    <i t="default" r="1">
      <x v="7"/>
    </i>
    <i t="default">
      <x v="298"/>
    </i>
    <i>
      <x v="299"/>
      <x v="5"/>
      <x v="1"/>
    </i>
    <i t="default" r="1">
      <x v="5"/>
    </i>
    <i t="default">
      <x v="299"/>
    </i>
    <i>
      <x v="300"/>
      <x v="1"/>
      <x v="3"/>
    </i>
    <i t="default" r="1">
      <x v="1"/>
    </i>
    <i r="1">
      <x v="3"/>
      <x v="2"/>
    </i>
    <i t="default" r="1">
      <x v="3"/>
    </i>
    <i r="1">
      <x v="5"/>
      <x v="1"/>
    </i>
    <i t="default" r="1">
      <x v="5"/>
    </i>
    <i r="1">
      <x v="7"/>
      <x/>
    </i>
    <i t="default" r="1">
      <x v="7"/>
    </i>
    <i t="default">
      <x v="300"/>
    </i>
    <i>
      <x v="301"/>
      <x v="1"/>
      <x v="3"/>
    </i>
    <i t="default" r="1">
      <x v="1"/>
    </i>
    <i r="1">
      <x v="2"/>
      <x v="5"/>
    </i>
    <i t="default" r="1">
      <x v="2"/>
    </i>
    <i r="1">
      <x v="3"/>
      <x v="2"/>
    </i>
    <i t="default" r="1">
      <x v="3"/>
    </i>
    <i t="default">
      <x v="301"/>
    </i>
    <i>
      <x v="302"/>
      <x/>
      <x v="4"/>
    </i>
    <i t="default" r="1">
      <x/>
    </i>
    <i r="1">
      <x v="7"/>
      <x/>
    </i>
    <i t="default" r="1">
      <x v="7"/>
    </i>
    <i t="default">
      <x v="302"/>
    </i>
    <i>
      <x v="303"/>
      <x v="1"/>
      <x v="3"/>
    </i>
    <i t="default" r="1">
      <x v="1"/>
    </i>
    <i r="1">
      <x v="2"/>
      <x v="5"/>
    </i>
    <i t="default" r="1">
      <x v="2"/>
    </i>
    <i r="1">
      <x v="3"/>
      <x v="2"/>
    </i>
    <i t="default" r="1">
      <x v="3"/>
    </i>
    <i t="default">
      <x v="303"/>
    </i>
    <i>
      <x v="304"/>
      <x/>
      <x v="4"/>
    </i>
    <i t="default" r="1">
      <x/>
    </i>
    <i t="default">
      <x v="304"/>
    </i>
    <i>
      <x v="305"/>
      <x v="7"/>
      <x/>
    </i>
    <i t="default" r="1">
      <x v="7"/>
    </i>
    <i t="default">
      <x v="305"/>
    </i>
    <i>
      <x v="340"/>
      <x v="3"/>
      <x v="2"/>
    </i>
    <i t="default" r="1">
      <x v="3"/>
    </i>
    <i t="default">
      <x v="340"/>
    </i>
    <i t="grand">
      <x/>
    </i>
  </colItems>
  <dataFields count="1">
    <dataField name="Soma de Ven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0"/>
  <sheetViews>
    <sheetView showGridLines="0" topLeftCell="A7" workbookViewId="0"/>
  </sheetViews>
  <sheetFormatPr defaultColWidth="14.42578125" defaultRowHeight="15" customHeight="1"/>
  <cols>
    <col min="1" max="1" width="8.7109375" customWidth="1"/>
    <col min="2" max="2" width="22.85546875" customWidth="1"/>
    <col min="3" max="3" width="62.85546875" customWidth="1"/>
    <col min="4" max="26" width="8.7109375" customWidth="1"/>
  </cols>
  <sheetData>
    <row r="2" spans="2:10" ht="21">
      <c r="B2" s="1" t="s">
        <v>0</v>
      </c>
      <c r="C2" s="2"/>
    </row>
    <row r="8" spans="2:10">
      <c r="C8" s="21" t="s">
        <v>1</v>
      </c>
      <c r="D8" s="22"/>
      <c r="E8" s="22"/>
      <c r="F8" s="22"/>
      <c r="G8" s="22"/>
      <c r="H8" s="22"/>
      <c r="I8" s="22"/>
    </row>
    <row r="9" spans="2:10" ht="15" customHeight="1">
      <c r="C9" s="22"/>
      <c r="D9" s="22"/>
      <c r="E9" s="22"/>
      <c r="F9" s="22"/>
      <c r="G9" s="22"/>
      <c r="H9" s="22"/>
      <c r="I9" s="22"/>
    </row>
    <row r="10" spans="2:10" ht="15" customHeight="1">
      <c r="C10" s="22"/>
      <c r="D10" s="22"/>
      <c r="E10" s="22"/>
      <c r="F10" s="22"/>
      <c r="G10" s="22"/>
      <c r="H10" s="22"/>
      <c r="I10" s="22"/>
    </row>
    <row r="13" spans="2:10">
      <c r="B13" s="23"/>
      <c r="C13" s="24"/>
      <c r="D13" s="24"/>
      <c r="E13" s="24"/>
      <c r="F13" s="24"/>
      <c r="G13" s="24"/>
      <c r="H13" s="24"/>
      <c r="I13" s="24"/>
      <c r="J13" s="24"/>
    </row>
    <row r="14" spans="2:10">
      <c r="B14" s="25" t="s">
        <v>2</v>
      </c>
      <c r="C14" s="26"/>
      <c r="D14" s="26"/>
      <c r="E14" s="26"/>
      <c r="F14" s="26"/>
      <c r="G14" s="26"/>
      <c r="H14" s="26"/>
      <c r="I14" s="26"/>
      <c r="J14" s="26"/>
    </row>
    <row r="15" spans="2:10">
      <c r="B15" s="27"/>
      <c r="C15" s="26"/>
      <c r="D15" s="26"/>
      <c r="E15" s="26"/>
      <c r="F15" s="26"/>
      <c r="G15" s="26"/>
      <c r="H15" s="26"/>
      <c r="I15" s="26"/>
      <c r="J15" s="26"/>
    </row>
    <row r="16" spans="2:10">
      <c r="B16" s="27"/>
      <c r="C16" s="26"/>
      <c r="D16" s="26"/>
      <c r="E16" s="26"/>
      <c r="F16" s="26"/>
      <c r="G16" s="26"/>
      <c r="H16" s="26"/>
      <c r="I16" s="26"/>
      <c r="J16" s="26"/>
    </row>
    <row r="17" spans="2:10">
      <c r="B17" s="19"/>
      <c r="C17" s="20"/>
      <c r="D17" s="20"/>
      <c r="E17" s="20"/>
      <c r="F17" s="20"/>
      <c r="G17" s="20"/>
      <c r="H17" s="20"/>
      <c r="I17" s="20"/>
      <c r="J17" s="20"/>
    </row>
    <row r="21" spans="2:10" ht="15.75" customHeight="1"/>
    <row r="22" spans="2:10" ht="15.75" customHeight="1"/>
    <row r="23" spans="2:10" ht="15.75" customHeight="1"/>
    <row r="24" spans="2:10" ht="15.75" customHeight="1"/>
    <row r="25" spans="2:10" ht="15.75" customHeight="1"/>
    <row r="26" spans="2:10" ht="15.75" customHeight="1"/>
    <row r="27" spans="2:10" ht="15.75" customHeight="1"/>
    <row r="28" spans="2:10" ht="15.75" customHeight="1"/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7:J17"/>
    <mergeCell ref="C8:I10"/>
    <mergeCell ref="B13:J13"/>
    <mergeCell ref="B14:J14"/>
    <mergeCell ref="B15:J15"/>
    <mergeCell ref="B16:J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F16" sqref="F16"/>
    </sheetView>
  </sheetViews>
  <sheetFormatPr defaultColWidth="14.42578125" defaultRowHeight="15" customHeight="1"/>
  <cols>
    <col min="1" max="1" width="7.7109375" customWidth="1"/>
    <col min="2" max="2" width="14" customWidth="1"/>
    <col min="3" max="3" width="15.42578125" customWidth="1"/>
    <col min="4" max="4" width="16.5703125" customWidth="1"/>
    <col min="5" max="5" width="17.7109375" customWidth="1"/>
    <col min="6" max="6" width="14.7109375" customWidth="1"/>
    <col min="7" max="7" width="13.28515625" customWidth="1"/>
    <col min="8" max="8" width="14" customWidth="1"/>
    <col min="9" max="9" width="13" customWidth="1"/>
    <col min="10" max="26" width="8.7109375" customWidth="1"/>
  </cols>
  <sheetData>
    <row r="1" spans="1:9" ht="15" customHeight="1">
      <c r="A1" s="28" t="s">
        <v>61</v>
      </c>
      <c r="B1" s="28"/>
      <c r="C1" s="28"/>
      <c r="D1" s="28"/>
      <c r="E1" s="28"/>
      <c r="F1" s="28"/>
      <c r="G1" s="28"/>
      <c r="H1" s="28"/>
      <c r="I1" s="28"/>
    </row>
    <row r="2" spans="1:9" ht="15.75">
      <c r="A2" s="17" t="s">
        <v>3</v>
      </c>
      <c r="B2" s="17" t="s">
        <v>4</v>
      </c>
      <c r="C2" s="17" t="s">
        <v>5</v>
      </c>
      <c r="D2" s="17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17" t="s">
        <v>11</v>
      </c>
    </row>
    <row r="3" spans="1:9">
      <c r="A3" s="3">
        <v>6</v>
      </c>
      <c r="B3" s="4" t="s">
        <v>17</v>
      </c>
      <c r="C3" s="5">
        <v>3260</v>
      </c>
      <c r="D3" s="5">
        <v>3640</v>
      </c>
      <c r="E3" s="5">
        <v>4113</v>
      </c>
      <c r="F3" s="5">
        <f t="shared" ref="F3:F8" si="0">SUM(C3:E3)</f>
        <v>11013</v>
      </c>
      <c r="G3" s="16">
        <f t="shared" ref="G3:G8" si="1">MAX(C3:E3)</f>
        <v>4113</v>
      </c>
      <c r="H3" s="5">
        <f t="shared" ref="H3:H8" si="2">MIN(C3:E3)</f>
        <v>3260</v>
      </c>
      <c r="I3" s="5">
        <f t="shared" ref="I3:I8" si="3">AVERAGE(C3:E3)</f>
        <v>3671</v>
      </c>
    </row>
    <row r="4" spans="1:9">
      <c r="A4" s="3">
        <v>3</v>
      </c>
      <c r="B4" s="4" t="s">
        <v>14</v>
      </c>
      <c r="C4" s="5">
        <v>3300</v>
      </c>
      <c r="D4" s="5">
        <v>3696</v>
      </c>
      <c r="E4" s="5">
        <v>4176</v>
      </c>
      <c r="F4" s="5">
        <f t="shared" si="0"/>
        <v>11172</v>
      </c>
      <c r="G4" s="16">
        <f t="shared" si="1"/>
        <v>4176</v>
      </c>
      <c r="H4" s="5">
        <f t="shared" si="2"/>
        <v>3300</v>
      </c>
      <c r="I4" s="5">
        <f t="shared" si="3"/>
        <v>3724</v>
      </c>
    </row>
    <row r="5" spans="1:9">
      <c r="A5" s="3">
        <v>1</v>
      </c>
      <c r="B5" s="4" t="s">
        <v>12</v>
      </c>
      <c r="C5" s="5">
        <v>4500</v>
      </c>
      <c r="D5" s="5">
        <v>5040</v>
      </c>
      <c r="E5" s="5">
        <v>5696</v>
      </c>
      <c r="F5" s="5">
        <f t="shared" si="0"/>
        <v>15236</v>
      </c>
      <c r="G5" s="16">
        <f t="shared" si="1"/>
        <v>5696</v>
      </c>
      <c r="H5" s="5">
        <f t="shared" si="2"/>
        <v>4500</v>
      </c>
      <c r="I5" s="5">
        <f t="shared" si="3"/>
        <v>5078.666666666667</v>
      </c>
    </row>
    <row r="6" spans="1:9">
      <c r="A6" s="3">
        <v>5</v>
      </c>
      <c r="B6" s="4" t="s">
        <v>16</v>
      </c>
      <c r="C6" s="5">
        <v>4557</v>
      </c>
      <c r="D6" s="5">
        <v>5104</v>
      </c>
      <c r="E6" s="5">
        <v>5676</v>
      </c>
      <c r="F6" s="5">
        <f t="shared" si="0"/>
        <v>15337</v>
      </c>
      <c r="G6" s="16">
        <f t="shared" si="1"/>
        <v>5676</v>
      </c>
      <c r="H6" s="5">
        <f t="shared" si="2"/>
        <v>4557</v>
      </c>
      <c r="I6" s="5">
        <f t="shared" si="3"/>
        <v>5112.333333333333</v>
      </c>
    </row>
    <row r="7" spans="1:9">
      <c r="A7" s="3">
        <v>2</v>
      </c>
      <c r="B7" s="4" t="s">
        <v>13</v>
      </c>
      <c r="C7" s="5">
        <v>6250</v>
      </c>
      <c r="D7" s="5">
        <v>7000</v>
      </c>
      <c r="E7" s="5">
        <v>7910</v>
      </c>
      <c r="F7" s="5">
        <f t="shared" si="0"/>
        <v>21160</v>
      </c>
      <c r="G7" s="16">
        <f t="shared" si="1"/>
        <v>7910</v>
      </c>
      <c r="H7" s="5">
        <f t="shared" si="2"/>
        <v>6250</v>
      </c>
      <c r="I7" s="5">
        <f t="shared" si="3"/>
        <v>7053.333333333333</v>
      </c>
    </row>
    <row r="8" spans="1:9">
      <c r="A8" s="3">
        <v>4</v>
      </c>
      <c r="B8" s="4" t="s">
        <v>15</v>
      </c>
      <c r="C8" s="5">
        <v>8000</v>
      </c>
      <c r="D8" s="5">
        <v>8690</v>
      </c>
      <c r="E8" s="5">
        <v>10125</v>
      </c>
      <c r="F8" s="5">
        <f t="shared" si="0"/>
        <v>26815</v>
      </c>
      <c r="G8" s="16">
        <f t="shared" si="1"/>
        <v>10125</v>
      </c>
      <c r="H8" s="5">
        <f t="shared" si="2"/>
        <v>8000</v>
      </c>
      <c r="I8" s="5">
        <f t="shared" si="3"/>
        <v>8938.3333333333339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sortState ref="A2:I7">
    <sortCondition ref="I2:I7"/>
  </sortState>
  <mergeCells count="1">
    <mergeCell ref="A1:I1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0"/>
  <sheetViews>
    <sheetView workbookViewId="0">
      <selection activeCell="N9" sqref="N9"/>
    </sheetView>
  </sheetViews>
  <sheetFormatPr defaultColWidth="14.42578125" defaultRowHeight="15" customHeight="1"/>
  <cols>
    <col min="1" max="2" width="8.7109375" customWidth="1"/>
    <col min="3" max="3" width="12.28515625" customWidth="1"/>
    <col min="4" max="4" width="17.28515625" customWidth="1"/>
    <col min="5" max="5" width="11.42578125" customWidth="1"/>
    <col min="6" max="6" width="16.42578125" customWidth="1"/>
    <col min="7" max="7" width="16.7109375" customWidth="1"/>
    <col min="8" max="8" width="8.7109375" customWidth="1"/>
    <col min="9" max="9" width="16.85546875" customWidth="1"/>
    <col min="10" max="10" width="17.140625" customWidth="1"/>
    <col min="11" max="26" width="8.7109375" customWidth="1"/>
  </cols>
  <sheetData>
    <row r="2" spans="1:10" ht="15.7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I2" s="29" t="s">
        <v>25</v>
      </c>
      <c r="J2" s="30"/>
    </row>
    <row r="3" spans="1:10">
      <c r="A3" s="4">
        <v>1</v>
      </c>
      <c r="B3" s="4" t="s">
        <v>26</v>
      </c>
      <c r="C3" s="18">
        <v>2500</v>
      </c>
      <c r="D3" s="18">
        <f>C3*6%</f>
        <v>150</v>
      </c>
      <c r="E3" s="6">
        <v>0.1</v>
      </c>
      <c r="F3" s="18">
        <f t="shared" ref="F3:F10" si="0">C3*E3</f>
        <v>250</v>
      </c>
      <c r="G3" s="18">
        <f t="shared" ref="G3:G10" si="1">C3-D3+F3</f>
        <v>2600</v>
      </c>
      <c r="I3" s="4" t="s">
        <v>18</v>
      </c>
      <c r="J3" s="4">
        <v>6</v>
      </c>
    </row>
    <row r="4" spans="1:10">
      <c r="A4" s="4">
        <v>2</v>
      </c>
      <c r="B4" s="4" t="s">
        <v>27</v>
      </c>
      <c r="C4" s="18">
        <v>2000</v>
      </c>
      <c r="D4" s="18">
        <f t="shared" ref="D4:D10" si="2">C4*6%</f>
        <v>120</v>
      </c>
      <c r="E4" s="6">
        <v>0.08</v>
      </c>
      <c r="F4" s="18">
        <f t="shared" si="0"/>
        <v>160</v>
      </c>
      <c r="G4" s="18">
        <f t="shared" si="1"/>
        <v>2040</v>
      </c>
      <c r="I4" s="4" t="s">
        <v>19</v>
      </c>
      <c r="J4" s="4" t="str">
        <f>VLOOKUP(J3,tabela,2,FALSE)</f>
        <v>Ana</v>
      </c>
    </row>
    <row r="5" spans="1:10">
      <c r="A5" s="4">
        <v>3</v>
      </c>
      <c r="B5" s="4" t="s">
        <v>28</v>
      </c>
      <c r="C5" s="18">
        <v>1800</v>
      </c>
      <c r="D5" s="18">
        <f t="shared" si="2"/>
        <v>108</v>
      </c>
      <c r="E5" s="7">
        <v>9.5000000000000001E-2</v>
      </c>
      <c r="F5" s="18">
        <f t="shared" si="0"/>
        <v>171</v>
      </c>
      <c r="G5" s="18">
        <f t="shared" si="1"/>
        <v>1863</v>
      </c>
      <c r="I5" s="4" t="s">
        <v>20</v>
      </c>
      <c r="J5" s="4">
        <f>VLOOKUP(J3,tabela,3,)</f>
        <v>1900</v>
      </c>
    </row>
    <row r="6" spans="1:10">
      <c r="A6" s="4">
        <v>4</v>
      </c>
      <c r="B6" s="4" t="s">
        <v>29</v>
      </c>
      <c r="C6" s="18">
        <v>1950</v>
      </c>
      <c r="D6" s="18">
        <f t="shared" si="2"/>
        <v>117</v>
      </c>
      <c r="E6" s="6">
        <v>8.6666666666666697E-2</v>
      </c>
      <c r="F6" s="18">
        <f t="shared" si="0"/>
        <v>169.00000000000006</v>
      </c>
      <c r="G6" s="18">
        <f t="shared" si="1"/>
        <v>2002</v>
      </c>
      <c r="I6" s="4" t="s">
        <v>21</v>
      </c>
      <c r="J6" s="4"/>
    </row>
    <row r="7" spans="1:10">
      <c r="A7" s="4">
        <v>5</v>
      </c>
      <c r="B7" s="4" t="s">
        <v>30</v>
      </c>
      <c r="C7" s="18">
        <v>2650</v>
      </c>
      <c r="D7" s="18">
        <f t="shared" si="2"/>
        <v>159</v>
      </c>
      <c r="E7" s="6">
        <v>8.4166666666666695E-2</v>
      </c>
      <c r="F7" s="18">
        <f t="shared" si="0"/>
        <v>223.04166666666674</v>
      </c>
      <c r="G7" s="18">
        <f t="shared" si="1"/>
        <v>2714.041666666667</v>
      </c>
      <c r="I7" s="4" t="s">
        <v>22</v>
      </c>
      <c r="J7" s="4"/>
    </row>
    <row r="8" spans="1:10">
      <c r="A8" s="4">
        <v>6</v>
      </c>
      <c r="B8" s="4" t="s">
        <v>31</v>
      </c>
      <c r="C8" s="18">
        <v>1900</v>
      </c>
      <c r="D8" s="18">
        <f t="shared" si="2"/>
        <v>114</v>
      </c>
      <c r="E8" s="7">
        <v>8.1666666666666707E-2</v>
      </c>
      <c r="F8" s="18">
        <f t="shared" si="0"/>
        <v>155.16666666666674</v>
      </c>
      <c r="G8" s="18">
        <f t="shared" si="1"/>
        <v>1941.1666666666667</v>
      </c>
      <c r="I8" s="4" t="s">
        <v>23</v>
      </c>
      <c r="J8" s="4"/>
    </row>
    <row r="9" spans="1:10">
      <c r="A9" s="4">
        <v>7</v>
      </c>
      <c r="B9" s="4" t="s">
        <v>32</v>
      </c>
      <c r="C9" s="18">
        <v>2300</v>
      </c>
      <c r="D9" s="18">
        <f t="shared" si="2"/>
        <v>138</v>
      </c>
      <c r="E9" s="6">
        <v>7.9166666666666705E-2</v>
      </c>
      <c r="F9" s="18">
        <f t="shared" si="0"/>
        <v>182.08333333333343</v>
      </c>
      <c r="G9" s="18">
        <f t="shared" si="1"/>
        <v>2344.0833333333335</v>
      </c>
      <c r="I9" s="4" t="s">
        <v>24</v>
      </c>
      <c r="J9" s="4"/>
    </row>
    <row r="10" spans="1:10">
      <c r="A10" s="4">
        <v>8</v>
      </c>
      <c r="B10" s="4" t="s">
        <v>33</v>
      </c>
      <c r="C10" s="18">
        <v>2150</v>
      </c>
      <c r="D10" s="18">
        <f t="shared" si="2"/>
        <v>129</v>
      </c>
      <c r="E10" s="6">
        <v>7.6666666666666702E-2</v>
      </c>
      <c r="F10" s="18">
        <f t="shared" si="0"/>
        <v>164.8333333333334</v>
      </c>
      <c r="G10" s="18">
        <f t="shared" si="1"/>
        <v>2185.8333333333335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:J2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00"/>
  <sheetViews>
    <sheetView workbookViewId="0">
      <selection activeCell="D7" sqref="D7"/>
    </sheetView>
  </sheetViews>
  <sheetFormatPr defaultColWidth="14.42578125" defaultRowHeight="15" customHeight="1"/>
  <cols>
    <col min="1" max="1" width="15.5703125" customWidth="1"/>
    <col min="2" max="2" width="14" customWidth="1"/>
    <col min="3" max="3" width="20" customWidth="1"/>
    <col min="4" max="4" width="17.140625" customWidth="1"/>
    <col min="5" max="5" width="17" customWidth="1"/>
    <col min="6" max="6" width="23.140625" customWidth="1"/>
    <col min="7" max="26" width="8.7109375" customWidth="1"/>
  </cols>
  <sheetData>
    <row r="4" spans="1:6">
      <c r="A4" s="8" t="s">
        <v>34</v>
      </c>
      <c r="B4" s="9">
        <v>5.0000000000000001E-3</v>
      </c>
    </row>
    <row r="6" spans="1:6">
      <c r="A6" s="3" t="s">
        <v>35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</row>
    <row r="7" spans="1:6">
      <c r="A7" s="4" t="s">
        <v>26</v>
      </c>
      <c r="B7" s="4">
        <v>4000</v>
      </c>
      <c r="C7" s="10">
        <v>44252</v>
      </c>
      <c r="D7" s="4">
        <v>578</v>
      </c>
      <c r="E7" s="4">
        <f>B7*$B$4*D7</f>
        <v>11560</v>
      </c>
      <c r="F7" s="4" t="str">
        <f>IF(D7&gt;365,"atraso há mais de um ano","dentro do exercicio")</f>
        <v>atraso há mais de um ano</v>
      </c>
    </row>
    <row r="8" spans="1:6">
      <c r="A8" s="4" t="s">
        <v>27</v>
      </c>
      <c r="B8" s="4">
        <v>2000</v>
      </c>
      <c r="C8" s="10">
        <v>43860</v>
      </c>
      <c r="D8" s="4">
        <v>963</v>
      </c>
      <c r="E8" s="4">
        <f t="shared" ref="E8:E14" si="0">B8*$B$4*D8</f>
        <v>9630</v>
      </c>
      <c r="F8" s="4" t="str">
        <f t="shared" ref="F8:F14" si="1">IF(D8&gt;365,"atraso há mais de um ano","dentro do exercicio")</f>
        <v>atraso há mais de um ano</v>
      </c>
    </row>
    <row r="9" spans="1:6">
      <c r="A9" s="4" t="s">
        <v>28</v>
      </c>
      <c r="B9" s="4">
        <v>3000</v>
      </c>
      <c r="C9" s="10">
        <v>44726</v>
      </c>
      <c r="D9" s="4">
        <v>109</v>
      </c>
      <c r="E9" s="4">
        <f t="shared" si="0"/>
        <v>1635</v>
      </c>
      <c r="F9" s="4" t="str">
        <f t="shared" si="1"/>
        <v>dentro do exercicio</v>
      </c>
    </row>
    <row r="10" spans="1:6">
      <c r="A10" s="4" t="s">
        <v>29</v>
      </c>
      <c r="B10" s="4">
        <v>2000</v>
      </c>
      <c r="C10" s="10">
        <v>44412</v>
      </c>
      <c r="D10" s="4">
        <v>419</v>
      </c>
      <c r="E10" s="4">
        <f t="shared" si="0"/>
        <v>4190</v>
      </c>
      <c r="F10" s="4" t="str">
        <f t="shared" si="1"/>
        <v>atraso há mais de um ano</v>
      </c>
    </row>
    <row r="11" spans="1:6">
      <c r="A11" s="4" t="s">
        <v>30</v>
      </c>
      <c r="B11" s="4">
        <v>1500</v>
      </c>
      <c r="C11" s="10">
        <v>44771</v>
      </c>
      <c r="D11" s="4">
        <v>64</v>
      </c>
      <c r="E11" s="4">
        <f t="shared" si="0"/>
        <v>480</v>
      </c>
      <c r="F11" s="4" t="str">
        <f t="shared" si="1"/>
        <v>dentro do exercicio</v>
      </c>
    </row>
    <row r="12" spans="1:6">
      <c r="A12" s="4" t="s">
        <v>31</v>
      </c>
      <c r="B12" s="4">
        <v>1000</v>
      </c>
      <c r="C12" s="10">
        <v>44041</v>
      </c>
      <c r="D12" s="4">
        <v>784</v>
      </c>
      <c r="E12" s="4">
        <f t="shared" si="0"/>
        <v>3920</v>
      </c>
      <c r="F12" s="4" t="str">
        <f t="shared" si="1"/>
        <v>atraso há mais de um ano</v>
      </c>
    </row>
    <row r="13" spans="1:6">
      <c r="A13" s="4" t="s">
        <v>32</v>
      </c>
      <c r="B13" s="4">
        <v>500</v>
      </c>
      <c r="C13" s="10">
        <v>43084</v>
      </c>
      <c r="D13" s="4">
        <v>1728</v>
      </c>
      <c r="E13" s="4">
        <f t="shared" si="0"/>
        <v>4320</v>
      </c>
      <c r="F13" s="4" t="str">
        <f t="shared" si="1"/>
        <v>atraso há mais de um ano</v>
      </c>
    </row>
    <row r="14" spans="1:6">
      <c r="A14" s="4" t="s">
        <v>33</v>
      </c>
      <c r="B14" s="4">
        <v>1600</v>
      </c>
      <c r="C14" s="10">
        <v>44515</v>
      </c>
      <c r="D14" s="4">
        <v>318</v>
      </c>
      <c r="E14" s="4">
        <f t="shared" si="0"/>
        <v>2544</v>
      </c>
      <c r="F14" s="4" t="str">
        <f t="shared" si="1"/>
        <v>dentro do exercicio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0"/>
  <sheetViews>
    <sheetView topLeftCell="A5" workbookViewId="0">
      <selection activeCell="G22" sqref="G22:G25"/>
    </sheetView>
  </sheetViews>
  <sheetFormatPr defaultColWidth="14.42578125" defaultRowHeight="15" customHeight="1"/>
  <cols>
    <col min="1" max="1" width="10.7109375" customWidth="1"/>
    <col min="2" max="4" width="8.7109375" customWidth="1"/>
    <col min="5" max="5" width="8.85546875" customWidth="1"/>
    <col min="6" max="6" width="13.140625" customWidth="1"/>
    <col min="7" max="26" width="8.7109375" customWidth="1"/>
  </cols>
  <sheetData>
    <row r="2" spans="1:7" ht="18.75">
      <c r="A2" s="31" t="s">
        <v>41</v>
      </c>
      <c r="B2" s="22"/>
      <c r="C2" s="22"/>
      <c r="D2" s="22"/>
      <c r="E2" s="22"/>
      <c r="F2" s="22"/>
    </row>
    <row r="3" spans="1:7">
      <c r="C3" s="32" t="s">
        <v>42</v>
      </c>
      <c r="D3" s="30"/>
      <c r="G3" s="11"/>
    </row>
    <row r="4" spans="1:7">
      <c r="A4" s="3" t="s">
        <v>43</v>
      </c>
      <c r="B4" s="3" t="s">
        <v>44</v>
      </c>
      <c r="C4" s="3" t="s">
        <v>45</v>
      </c>
      <c r="D4" s="3" t="s">
        <v>46</v>
      </c>
      <c r="E4" s="3" t="s">
        <v>47</v>
      </c>
      <c r="F4" s="3" t="s">
        <v>48</v>
      </c>
    </row>
    <row r="5" spans="1:7">
      <c r="A5" s="10">
        <v>44774</v>
      </c>
      <c r="B5" s="12">
        <v>0.33333333333333331</v>
      </c>
      <c r="C5" s="12">
        <v>0.5</v>
      </c>
      <c r="D5" s="12">
        <v>0.54166666666666663</v>
      </c>
      <c r="E5" s="12">
        <v>0.75</v>
      </c>
      <c r="F5" s="12">
        <f>E5-(D5-C5)-B5</f>
        <v>0.37500000000000006</v>
      </c>
    </row>
    <row r="6" spans="1:7">
      <c r="A6" s="10">
        <v>44775</v>
      </c>
      <c r="B6" s="12">
        <v>0.33333333333333331</v>
      </c>
      <c r="C6" s="12">
        <v>0.5</v>
      </c>
      <c r="D6" s="12">
        <v>0.54166666666666663</v>
      </c>
      <c r="E6" s="12">
        <v>0.70833333333333337</v>
      </c>
      <c r="F6" s="12">
        <f t="shared" ref="F6:F9" si="0">E6-(D6-C6)-B6</f>
        <v>0.33333333333333343</v>
      </c>
    </row>
    <row r="7" spans="1:7">
      <c r="A7" s="10">
        <v>44776</v>
      </c>
      <c r="B7" s="12">
        <v>0.39583333333333331</v>
      </c>
      <c r="C7" s="12">
        <v>0.5</v>
      </c>
      <c r="D7" s="12">
        <v>0.54166666666666663</v>
      </c>
      <c r="E7" s="12">
        <v>0.75</v>
      </c>
      <c r="F7" s="12">
        <f t="shared" si="0"/>
        <v>0.31250000000000006</v>
      </c>
    </row>
    <row r="8" spans="1:7">
      <c r="A8" s="10">
        <v>44777</v>
      </c>
      <c r="B8" s="12">
        <v>0.33333333333333331</v>
      </c>
      <c r="C8" s="12">
        <v>0.5</v>
      </c>
      <c r="D8" s="12">
        <v>0.54166666666666663</v>
      </c>
      <c r="E8" s="12">
        <v>0.70833333333333337</v>
      </c>
      <c r="F8" s="12">
        <f t="shared" si="0"/>
        <v>0.33333333333333343</v>
      </c>
    </row>
    <row r="9" spans="1:7">
      <c r="A9" s="10">
        <v>44778</v>
      </c>
      <c r="B9" s="12">
        <v>0.34375</v>
      </c>
      <c r="C9" s="12">
        <v>0.5</v>
      </c>
      <c r="D9" s="12">
        <v>0.55902777777777779</v>
      </c>
      <c r="E9" s="12">
        <v>0.875</v>
      </c>
      <c r="F9" s="12">
        <f t="shared" si="0"/>
        <v>0.47222222222222221</v>
      </c>
    </row>
    <row r="10" spans="1:7">
      <c r="A10" s="10">
        <v>44779</v>
      </c>
      <c r="B10" s="33"/>
      <c r="C10" s="20"/>
      <c r="D10" s="20"/>
      <c r="E10" s="20"/>
      <c r="F10" s="20"/>
    </row>
    <row r="11" spans="1:7">
      <c r="A11" s="10">
        <v>44780</v>
      </c>
      <c r="B11" s="34"/>
      <c r="C11" s="24"/>
      <c r="D11" s="24"/>
      <c r="E11" s="24"/>
      <c r="F11" s="24"/>
    </row>
    <row r="12" spans="1:7">
      <c r="D12" s="35" t="s">
        <v>49</v>
      </c>
      <c r="E12" s="30"/>
      <c r="F12" s="36">
        <f>SUM(F5:F9)</f>
        <v>1.8263888888888893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F2"/>
    <mergeCell ref="C3:D3"/>
    <mergeCell ref="B10:F11"/>
    <mergeCell ref="D12:E12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J14"/>
  <sheetViews>
    <sheetView tabSelected="1" workbookViewId="0">
      <selection activeCell="A3" sqref="A3"/>
    </sheetView>
  </sheetViews>
  <sheetFormatPr defaultRowHeight="15"/>
  <cols>
    <col min="1" max="1" width="18" bestFit="1" customWidth="1"/>
    <col min="2" max="2" width="23.5703125" bestFit="1" customWidth="1"/>
    <col min="3" max="3" width="26.7109375" customWidth="1"/>
    <col min="4" max="4" width="22.42578125" customWidth="1"/>
    <col min="5" max="5" width="25.7109375" customWidth="1"/>
    <col min="6" max="6" width="11.42578125" customWidth="1"/>
    <col min="7" max="7" width="15.85546875" customWidth="1"/>
    <col min="8" max="8" width="19" customWidth="1"/>
    <col min="9" max="9" width="12.140625" customWidth="1"/>
    <col min="10" max="10" width="22.42578125" customWidth="1"/>
    <col min="11" max="11" width="25.7109375" customWidth="1"/>
    <col min="12" max="12" width="12.140625" customWidth="1"/>
    <col min="13" max="13" width="22" customWidth="1"/>
    <col min="14" max="14" width="25.140625" customWidth="1"/>
    <col min="15" max="15" width="11.5703125" customWidth="1"/>
    <col min="16" max="16" width="22.42578125" customWidth="1"/>
    <col min="17" max="17" width="25.7109375" customWidth="1"/>
    <col min="18" max="18" width="11.5703125" customWidth="1"/>
    <col min="19" max="19" width="22.42578125" customWidth="1"/>
    <col min="20" max="20" width="25.7109375" customWidth="1"/>
    <col min="21" max="21" width="12" customWidth="1"/>
    <col min="22" max="22" width="18.42578125" customWidth="1"/>
    <col min="23" max="23" width="21.7109375" customWidth="1"/>
    <col min="24" max="24" width="12" customWidth="1"/>
    <col min="25" max="25" width="18.42578125" customWidth="1"/>
    <col min="26" max="26" width="21.7109375" customWidth="1"/>
    <col min="27" max="27" width="11.85546875" customWidth="1"/>
    <col min="28" max="28" width="18.42578125" customWidth="1"/>
    <col min="29" max="29" width="21.7109375" customWidth="1"/>
    <col min="30" max="30" width="22.140625" customWidth="1"/>
    <col min="31" max="31" width="25.28515625" customWidth="1"/>
    <col min="32" max="32" width="11.7109375" customWidth="1"/>
    <col min="33" max="33" width="22" customWidth="1"/>
    <col min="34" max="34" width="25.140625" customWidth="1"/>
    <col min="35" max="35" width="18.42578125" customWidth="1"/>
    <col min="36" max="36" width="21.7109375" customWidth="1"/>
    <col min="37" max="37" width="23.5703125" customWidth="1"/>
    <col min="38" max="38" width="26.7109375" customWidth="1"/>
    <col min="39" max="39" width="11.7109375" customWidth="1"/>
    <col min="40" max="40" width="15.85546875" bestFit="1" customWidth="1"/>
    <col min="41" max="41" width="19" bestFit="1" customWidth="1"/>
    <col min="42" max="42" width="17" bestFit="1" customWidth="1"/>
    <col min="43" max="43" width="20.140625" bestFit="1" customWidth="1"/>
    <col min="44" max="44" width="18.42578125" customWidth="1"/>
    <col min="45" max="45" width="21.7109375" bestFit="1" customWidth="1"/>
    <col min="46" max="46" width="11.7109375" customWidth="1"/>
    <col min="47" max="47" width="22" bestFit="1" customWidth="1"/>
    <col min="48" max="48" width="25.140625" bestFit="1" customWidth="1"/>
    <col min="49" max="49" width="11.7109375" bestFit="1" customWidth="1"/>
    <col min="50" max="50" width="22" bestFit="1" customWidth="1"/>
    <col min="51" max="51" width="25.140625" bestFit="1" customWidth="1"/>
    <col min="52" max="52" width="15.85546875" customWidth="1"/>
    <col min="53" max="53" width="19" bestFit="1" customWidth="1"/>
    <col min="54" max="54" width="18.42578125" customWidth="1"/>
    <col min="55" max="55" width="21.7109375" bestFit="1" customWidth="1"/>
    <col min="56" max="56" width="11.7109375" customWidth="1"/>
    <col min="57" max="57" width="15.85546875" bestFit="1" customWidth="1"/>
    <col min="58" max="58" width="19" bestFit="1" customWidth="1"/>
    <col min="59" max="59" width="22.42578125" bestFit="1" customWidth="1"/>
    <col min="60" max="60" width="25.7109375" bestFit="1" customWidth="1"/>
    <col min="61" max="61" width="11.7109375" customWidth="1"/>
    <col min="62" max="62" width="22" bestFit="1" customWidth="1"/>
    <col min="63" max="63" width="25.140625" bestFit="1" customWidth="1"/>
    <col min="64" max="64" width="15.85546875" bestFit="1" customWidth="1"/>
    <col min="65" max="65" width="19" bestFit="1" customWidth="1"/>
    <col min="66" max="66" width="17" bestFit="1" customWidth="1"/>
    <col min="67" max="67" width="20.140625" customWidth="1"/>
    <col min="68" max="68" width="18.42578125" bestFit="1" customWidth="1"/>
    <col min="69" max="69" width="21.7109375" bestFit="1" customWidth="1"/>
    <col min="70" max="70" width="11.7109375" customWidth="1"/>
    <col min="71" max="71" width="22.42578125" bestFit="1" customWidth="1"/>
    <col min="72" max="72" width="25.7109375" bestFit="1" customWidth="1"/>
    <col min="73" max="73" width="11.7109375" customWidth="1"/>
    <col min="74" max="74" width="22" bestFit="1" customWidth="1"/>
    <col min="75" max="75" width="25.140625" bestFit="1" customWidth="1"/>
    <col min="76" max="76" width="15.85546875" customWidth="1"/>
    <col min="77" max="77" width="19" customWidth="1"/>
    <col min="78" max="78" width="18.42578125" bestFit="1" customWidth="1"/>
    <col min="79" max="79" width="21.7109375" bestFit="1" customWidth="1"/>
    <col min="80" max="80" width="11.7109375" customWidth="1"/>
    <col min="81" max="81" width="15.85546875" customWidth="1"/>
    <col min="82" max="82" width="19" bestFit="1" customWidth="1"/>
    <col min="83" max="83" width="18.42578125" customWidth="1"/>
    <col min="84" max="84" width="21.7109375" bestFit="1" customWidth="1"/>
    <col min="85" max="85" width="22.140625" bestFit="1" customWidth="1"/>
    <col min="86" max="86" width="25.28515625" bestFit="1" customWidth="1"/>
    <col min="87" max="87" width="11.7109375" bestFit="1" customWidth="1"/>
    <col min="88" max="88" width="22.42578125" bestFit="1" customWidth="1"/>
    <col min="89" max="89" width="25.7109375" bestFit="1" customWidth="1"/>
    <col min="90" max="90" width="11.7109375" customWidth="1"/>
    <col min="91" max="91" width="15.85546875" bestFit="1" customWidth="1"/>
    <col min="92" max="92" width="19" customWidth="1"/>
    <col min="93" max="93" width="17" bestFit="1" customWidth="1"/>
    <col min="94" max="94" width="20.140625" bestFit="1" customWidth="1"/>
    <col min="95" max="95" width="11.7109375" customWidth="1"/>
    <col min="96" max="96" width="22" bestFit="1" customWidth="1"/>
    <col min="97" max="97" width="25.140625" bestFit="1" customWidth="1"/>
    <col min="98" max="98" width="15.85546875" bestFit="1" customWidth="1"/>
    <col min="99" max="99" width="19" bestFit="1" customWidth="1"/>
    <col min="100" max="100" width="18.42578125" bestFit="1" customWidth="1"/>
    <col min="101" max="101" width="21.7109375" bestFit="1" customWidth="1"/>
    <col min="102" max="102" width="22.42578125" bestFit="1" customWidth="1"/>
    <col min="103" max="103" width="25.7109375" bestFit="1" customWidth="1"/>
    <col min="104" max="104" width="11.7109375" customWidth="1"/>
    <col min="105" max="105" width="15.85546875" bestFit="1" customWidth="1"/>
    <col min="106" max="106" width="19" bestFit="1" customWidth="1"/>
    <col min="107" max="107" width="18.42578125" bestFit="1" customWidth="1"/>
    <col min="108" max="108" width="21.7109375" bestFit="1" customWidth="1"/>
    <col min="109" max="109" width="11.7109375" bestFit="1" customWidth="1"/>
    <col min="110" max="110" width="22.140625" bestFit="1" customWidth="1"/>
    <col min="111" max="111" width="25.28515625" bestFit="1" customWidth="1"/>
    <col min="112" max="112" width="11.7109375" customWidth="1"/>
    <col min="113" max="113" width="15.85546875" bestFit="1" customWidth="1"/>
    <col min="114" max="114" width="19" bestFit="1" customWidth="1"/>
    <col min="115" max="115" width="18.42578125" bestFit="1" customWidth="1"/>
    <col min="116" max="116" width="21.7109375" bestFit="1" customWidth="1"/>
    <col min="117" max="117" width="22.42578125" bestFit="1" customWidth="1"/>
    <col min="118" max="118" width="25.7109375" bestFit="1" customWidth="1"/>
    <col min="119" max="119" width="11.7109375" bestFit="1" customWidth="1"/>
    <col min="120" max="120" width="22.140625" bestFit="1" customWidth="1"/>
    <col min="121" max="121" width="25.28515625" bestFit="1" customWidth="1"/>
    <col min="122" max="122" width="11.7109375" bestFit="1" customWidth="1"/>
    <col min="123" max="123" width="15.85546875" bestFit="1" customWidth="1"/>
    <col min="124" max="124" width="19" bestFit="1" customWidth="1"/>
    <col min="125" max="125" width="18.42578125" bestFit="1" customWidth="1"/>
    <col min="126" max="126" width="21.7109375" bestFit="1" customWidth="1"/>
    <col min="127" max="127" width="22.42578125" bestFit="1" customWidth="1"/>
    <col min="128" max="128" width="25.7109375" bestFit="1" customWidth="1"/>
    <col min="129" max="129" width="11.7109375" bestFit="1" customWidth="1"/>
    <col min="130" max="130" width="15.85546875" bestFit="1" customWidth="1"/>
    <col min="131" max="131" width="19" bestFit="1" customWidth="1"/>
    <col min="132" max="132" width="17" bestFit="1" customWidth="1"/>
    <col min="133" max="133" width="20.140625" bestFit="1" customWidth="1"/>
    <col min="134" max="134" width="18.42578125" bestFit="1" customWidth="1"/>
    <col min="135" max="135" width="21.7109375" bestFit="1" customWidth="1"/>
    <col min="136" max="136" width="11.7109375" bestFit="1" customWidth="1"/>
    <col min="137" max="137" width="22" bestFit="1" customWidth="1"/>
    <col min="138" max="138" width="25.140625" bestFit="1" customWidth="1"/>
    <col min="139" max="139" width="22.42578125" bestFit="1" customWidth="1"/>
    <col min="140" max="140" width="25.7109375" bestFit="1" customWidth="1"/>
    <col min="141" max="141" width="11.7109375" bestFit="1" customWidth="1"/>
    <col min="142" max="142" width="18.42578125" bestFit="1" customWidth="1"/>
    <col min="143" max="143" width="21.7109375" bestFit="1" customWidth="1"/>
    <col min="144" max="144" width="11.7109375" bestFit="1" customWidth="1"/>
    <col min="145" max="145" width="15.85546875" bestFit="1" customWidth="1"/>
    <col min="146" max="146" width="19" bestFit="1" customWidth="1"/>
    <col min="147" max="147" width="18.42578125" bestFit="1" customWidth="1"/>
    <col min="148" max="148" width="21.7109375" bestFit="1" customWidth="1"/>
    <col min="149" max="149" width="22.42578125" bestFit="1" customWidth="1"/>
    <col min="150" max="150" width="25.7109375" bestFit="1" customWidth="1"/>
    <col min="151" max="151" width="11.7109375" bestFit="1" customWidth="1"/>
    <col min="152" max="152" width="22.140625" bestFit="1" customWidth="1"/>
    <col min="153" max="153" width="25.28515625" bestFit="1" customWidth="1"/>
    <col min="154" max="154" width="11.7109375" bestFit="1" customWidth="1"/>
    <col min="155" max="155" width="15.85546875" bestFit="1" customWidth="1"/>
    <col min="156" max="156" width="19" bestFit="1" customWidth="1"/>
    <col min="157" max="157" width="18.42578125" bestFit="1" customWidth="1"/>
    <col min="158" max="158" width="21.7109375" bestFit="1" customWidth="1"/>
    <col min="159" max="159" width="22.140625" bestFit="1" customWidth="1"/>
    <col min="160" max="160" width="25.28515625" bestFit="1" customWidth="1"/>
    <col min="161" max="161" width="22.42578125" bestFit="1" customWidth="1"/>
    <col min="162" max="162" width="25.7109375" bestFit="1" customWidth="1"/>
    <col min="163" max="163" width="11.7109375" bestFit="1" customWidth="1"/>
    <col min="164" max="164" width="15.85546875" bestFit="1" customWidth="1"/>
    <col min="165" max="165" width="19" bestFit="1" customWidth="1"/>
    <col min="166" max="166" width="17" bestFit="1" customWidth="1"/>
    <col min="167" max="167" width="20.140625" bestFit="1" customWidth="1"/>
    <col min="168" max="168" width="18.42578125" bestFit="1" customWidth="1"/>
    <col min="169" max="169" width="21.7109375" bestFit="1" customWidth="1"/>
    <col min="170" max="170" width="11.7109375" bestFit="1" customWidth="1"/>
    <col min="171" max="171" width="22" bestFit="1" customWidth="1"/>
    <col min="172" max="172" width="25.140625" bestFit="1" customWidth="1"/>
    <col min="173" max="173" width="22.42578125" bestFit="1" customWidth="1"/>
    <col min="174" max="174" width="25.7109375" bestFit="1" customWidth="1"/>
    <col min="175" max="175" width="11.7109375" bestFit="1" customWidth="1"/>
    <col min="176" max="176" width="15.85546875" bestFit="1" customWidth="1"/>
    <col min="177" max="177" width="19" bestFit="1" customWidth="1"/>
    <col min="178" max="178" width="17" bestFit="1" customWidth="1"/>
    <col min="179" max="179" width="20.140625" bestFit="1" customWidth="1"/>
    <col min="180" max="180" width="18.42578125" bestFit="1" customWidth="1"/>
    <col min="181" max="181" width="21.7109375" bestFit="1" customWidth="1"/>
    <col min="182" max="182" width="11.7109375" bestFit="1" customWidth="1"/>
    <col min="183" max="183" width="22" bestFit="1" customWidth="1"/>
    <col min="184" max="184" width="25.140625" bestFit="1" customWidth="1"/>
    <col min="185" max="185" width="11.7109375" bestFit="1" customWidth="1"/>
    <col min="186" max="186" width="22.42578125" bestFit="1" customWidth="1"/>
    <col min="187" max="187" width="25.7109375" bestFit="1" customWidth="1"/>
    <col min="188" max="188" width="11.7109375" bestFit="1" customWidth="1"/>
    <col min="189" max="189" width="18.42578125" bestFit="1" customWidth="1"/>
    <col min="190" max="190" width="21.7109375" bestFit="1" customWidth="1"/>
    <col min="191" max="191" width="11.85546875" bestFit="1" customWidth="1"/>
    <col min="192" max="192" width="10.7109375" bestFit="1" customWidth="1"/>
  </cols>
  <sheetData>
    <row r="3" spans="1:192">
      <c r="A3" s="37" t="s">
        <v>109</v>
      </c>
      <c r="B3" s="37" t="s">
        <v>110</v>
      </c>
    </row>
    <row r="4" spans="1:192">
      <c r="B4" s="40" t="s">
        <v>65</v>
      </c>
      <c r="F4" s="40" t="s">
        <v>111</v>
      </c>
      <c r="G4" s="40" t="s">
        <v>67</v>
      </c>
      <c r="I4" s="40" t="s">
        <v>112</v>
      </c>
      <c r="J4" s="40" t="s">
        <v>68</v>
      </c>
      <c r="L4" s="40" t="s">
        <v>113</v>
      </c>
      <c r="M4" s="40" t="s">
        <v>70</v>
      </c>
      <c r="O4" s="40" t="s">
        <v>114</v>
      </c>
      <c r="P4" s="40" t="s">
        <v>71</v>
      </c>
      <c r="R4" s="40" t="s">
        <v>115</v>
      </c>
      <c r="S4" s="40" t="s">
        <v>73</v>
      </c>
      <c r="U4" s="40" t="s">
        <v>116</v>
      </c>
      <c r="V4" s="40" t="s">
        <v>74</v>
      </c>
      <c r="X4" s="40" t="s">
        <v>117</v>
      </c>
      <c r="Y4" s="40" t="s">
        <v>76</v>
      </c>
      <c r="AA4" s="40" t="s">
        <v>118</v>
      </c>
      <c r="AB4" s="40" t="s">
        <v>78</v>
      </c>
      <c r="AF4" s="40" t="s">
        <v>119</v>
      </c>
      <c r="AG4" s="40" t="s">
        <v>79</v>
      </c>
      <c r="AM4" s="40" t="s">
        <v>120</v>
      </c>
      <c r="AN4" s="40" t="s">
        <v>80</v>
      </c>
      <c r="AT4" s="40" t="s">
        <v>121</v>
      </c>
      <c r="AU4" s="40" t="s">
        <v>81</v>
      </c>
      <c r="AW4" s="40" t="s">
        <v>122</v>
      </c>
      <c r="AX4" s="40" t="s">
        <v>82</v>
      </c>
      <c r="BD4" s="40" t="s">
        <v>123</v>
      </c>
      <c r="BE4" s="40" t="s">
        <v>83</v>
      </c>
      <c r="BI4" s="40" t="s">
        <v>124</v>
      </c>
      <c r="BJ4" s="40" t="s">
        <v>84</v>
      </c>
      <c r="BR4" s="40" t="s">
        <v>125</v>
      </c>
      <c r="BS4" s="40" t="s">
        <v>85</v>
      </c>
      <c r="BU4" s="40" t="s">
        <v>126</v>
      </c>
      <c r="BV4" s="40" t="s">
        <v>86</v>
      </c>
      <c r="CB4" s="40" t="s">
        <v>127</v>
      </c>
      <c r="CC4" s="40" t="s">
        <v>87</v>
      </c>
      <c r="CI4" s="40" t="s">
        <v>128</v>
      </c>
      <c r="CJ4" s="40" t="s">
        <v>88</v>
      </c>
      <c r="CL4" s="40" t="s">
        <v>129</v>
      </c>
      <c r="CM4" s="40" t="s">
        <v>89</v>
      </c>
      <c r="CQ4" s="40" t="s">
        <v>130</v>
      </c>
      <c r="CR4" s="40" t="s">
        <v>90</v>
      </c>
      <c r="CZ4" s="40" t="s">
        <v>131</v>
      </c>
      <c r="DA4" s="40" t="s">
        <v>91</v>
      </c>
      <c r="DE4" s="40" t="s">
        <v>132</v>
      </c>
      <c r="DF4" s="40" t="s">
        <v>92</v>
      </c>
      <c r="DH4" s="40" t="s">
        <v>133</v>
      </c>
      <c r="DI4" s="40" t="s">
        <v>93</v>
      </c>
      <c r="DO4" s="40" t="s">
        <v>134</v>
      </c>
      <c r="DP4" s="40" t="s">
        <v>94</v>
      </c>
      <c r="DR4" s="40" t="s">
        <v>135</v>
      </c>
      <c r="DS4" s="40" t="s">
        <v>95</v>
      </c>
      <c r="DY4" s="40" t="s">
        <v>136</v>
      </c>
      <c r="DZ4" s="40" t="s">
        <v>96</v>
      </c>
      <c r="EF4" s="40" t="s">
        <v>137</v>
      </c>
      <c r="EG4" s="40" t="s">
        <v>97</v>
      </c>
      <c r="EK4" s="40" t="s">
        <v>138</v>
      </c>
      <c r="EL4" s="40" t="s">
        <v>98</v>
      </c>
      <c r="EN4" s="40" t="s">
        <v>139</v>
      </c>
      <c r="EO4" s="40" t="s">
        <v>99</v>
      </c>
      <c r="EU4" s="40" t="s">
        <v>140</v>
      </c>
      <c r="EV4" s="40" t="s">
        <v>100</v>
      </c>
      <c r="EX4" s="40" t="s">
        <v>141</v>
      </c>
      <c r="EY4" s="40" t="s">
        <v>101</v>
      </c>
      <c r="FG4" s="40" t="s">
        <v>142</v>
      </c>
      <c r="FH4" s="40" t="s">
        <v>102</v>
      </c>
      <c r="FN4" s="40" t="s">
        <v>143</v>
      </c>
      <c r="FO4" s="40" t="s">
        <v>103</v>
      </c>
      <c r="FS4" s="40" t="s">
        <v>144</v>
      </c>
      <c r="FT4" s="40" t="s">
        <v>104</v>
      </c>
      <c r="FZ4" s="40" t="s">
        <v>145</v>
      </c>
      <c r="GA4" s="40" t="s">
        <v>105</v>
      </c>
      <c r="GC4" s="40" t="s">
        <v>146</v>
      </c>
      <c r="GD4" s="40" t="s">
        <v>106</v>
      </c>
      <c r="GF4" s="40" t="s">
        <v>147</v>
      </c>
      <c r="GG4" s="40" t="s">
        <v>108</v>
      </c>
      <c r="GI4" s="40" t="s">
        <v>148</v>
      </c>
      <c r="GJ4" s="40" t="s">
        <v>63</v>
      </c>
    </row>
    <row r="5" spans="1:192">
      <c r="B5" s="15" t="s">
        <v>54</v>
      </c>
      <c r="C5" s="15" t="s">
        <v>149</v>
      </c>
      <c r="D5" s="15" t="s">
        <v>53</v>
      </c>
      <c r="E5" s="15" t="s">
        <v>150</v>
      </c>
      <c r="G5" s="15" t="s">
        <v>59</v>
      </c>
      <c r="H5" s="15" t="s">
        <v>151</v>
      </c>
      <c r="J5" s="15" t="s">
        <v>53</v>
      </c>
      <c r="K5" s="15" t="s">
        <v>150</v>
      </c>
      <c r="M5" s="15" t="s">
        <v>58</v>
      </c>
      <c r="N5" s="15" t="s">
        <v>152</v>
      </c>
      <c r="P5" s="15" t="s">
        <v>53</v>
      </c>
      <c r="Q5" s="15" t="s">
        <v>150</v>
      </c>
      <c r="S5" s="15" t="s">
        <v>53</v>
      </c>
      <c r="T5" s="15" t="s">
        <v>150</v>
      </c>
      <c r="V5" s="15" t="s">
        <v>55</v>
      </c>
      <c r="W5" s="15" t="s">
        <v>153</v>
      </c>
      <c r="Y5" s="15" t="s">
        <v>55</v>
      </c>
      <c r="Z5" s="15" t="s">
        <v>153</v>
      </c>
      <c r="AB5" s="15" t="s">
        <v>55</v>
      </c>
      <c r="AC5" s="15" t="s">
        <v>153</v>
      </c>
      <c r="AD5" s="15" t="s">
        <v>56</v>
      </c>
      <c r="AE5" s="15" t="s">
        <v>154</v>
      </c>
      <c r="AG5" s="15" t="s">
        <v>58</v>
      </c>
      <c r="AH5" s="15" t="s">
        <v>152</v>
      </c>
      <c r="AI5" s="15" t="s">
        <v>55</v>
      </c>
      <c r="AJ5" s="15" t="s">
        <v>153</v>
      </c>
      <c r="AK5" s="15" t="s">
        <v>57</v>
      </c>
      <c r="AL5" s="15" t="s">
        <v>155</v>
      </c>
      <c r="AN5" s="15" t="s">
        <v>59</v>
      </c>
      <c r="AO5" s="15" t="s">
        <v>151</v>
      </c>
      <c r="AP5" s="15" t="s">
        <v>60</v>
      </c>
      <c r="AQ5" s="15" t="s">
        <v>156</v>
      </c>
      <c r="AR5" s="15" t="s">
        <v>55</v>
      </c>
      <c r="AS5" s="15" t="s">
        <v>153</v>
      </c>
      <c r="AU5" s="15" t="s">
        <v>58</v>
      </c>
      <c r="AV5" s="15" t="s">
        <v>152</v>
      </c>
      <c r="AX5" s="15" t="s">
        <v>58</v>
      </c>
      <c r="AY5" s="15" t="s">
        <v>152</v>
      </c>
      <c r="AZ5" s="15" t="s">
        <v>59</v>
      </c>
      <c r="BA5" s="15" t="s">
        <v>151</v>
      </c>
      <c r="BB5" s="15" t="s">
        <v>55</v>
      </c>
      <c r="BC5" s="15" t="s">
        <v>153</v>
      </c>
      <c r="BE5" s="15" t="s">
        <v>59</v>
      </c>
      <c r="BF5" s="15" t="s">
        <v>151</v>
      </c>
      <c r="BG5" s="15" t="s">
        <v>53</v>
      </c>
      <c r="BH5" s="15" t="s">
        <v>150</v>
      </c>
      <c r="BJ5" s="15" t="s">
        <v>58</v>
      </c>
      <c r="BK5" s="15" t="s">
        <v>152</v>
      </c>
      <c r="BL5" s="15" t="s">
        <v>59</v>
      </c>
      <c r="BM5" s="15" t="s">
        <v>151</v>
      </c>
      <c r="BN5" s="15" t="s">
        <v>60</v>
      </c>
      <c r="BO5" s="15" t="s">
        <v>156</v>
      </c>
      <c r="BP5" s="15" t="s">
        <v>55</v>
      </c>
      <c r="BQ5" s="15" t="s">
        <v>153</v>
      </c>
      <c r="BS5" s="15" t="s">
        <v>53</v>
      </c>
      <c r="BT5" s="15" t="s">
        <v>150</v>
      </c>
      <c r="BV5" s="15" t="s">
        <v>58</v>
      </c>
      <c r="BW5" s="15" t="s">
        <v>152</v>
      </c>
      <c r="BX5" s="15" t="s">
        <v>59</v>
      </c>
      <c r="BY5" s="15" t="s">
        <v>151</v>
      </c>
      <c r="BZ5" s="15" t="s">
        <v>55</v>
      </c>
      <c r="CA5" s="15" t="s">
        <v>153</v>
      </c>
      <c r="CC5" s="15" t="s">
        <v>59</v>
      </c>
      <c r="CD5" s="15" t="s">
        <v>151</v>
      </c>
      <c r="CE5" s="15" t="s">
        <v>55</v>
      </c>
      <c r="CF5" s="15" t="s">
        <v>153</v>
      </c>
      <c r="CG5" s="15" t="s">
        <v>56</v>
      </c>
      <c r="CH5" s="15" t="s">
        <v>154</v>
      </c>
      <c r="CJ5" s="15" t="s">
        <v>53</v>
      </c>
      <c r="CK5" s="15" t="s">
        <v>150</v>
      </c>
      <c r="CM5" s="15" t="s">
        <v>59</v>
      </c>
      <c r="CN5" s="15" t="s">
        <v>151</v>
      </c>
      <c r="CO5" s="15" t="s">
        <v>60</v>
      </c>
      <c r="CP5" s="15" t="s">
        <v>156</v>
      </c>
      <c r="CR5" s="15" t="s">
        <v>58</v>
      </c>
      <c r="CS5" s="15" t="s">
        <v>152</v>
      </c>
      <c r="CT5" s="15" t="s">
        <v>59</v>
      </c>
      <c r="CU5" s="15" t="s">
        <v>151</v>
      </c>
      <c r="CV5" s="15" t="s">
        <v>55</v>
      </c>
      <c r="CW5" s="15" t="s">
        <v>153</v>
      </c>
      <c r="CX5" s="15" t="s">
        <v>53</v>
      </c>
      <c r="CY5" s="15" t="s">
        <v>150</v>
      </c>
      <c r="DA5" s="15" t="s">
        <v>59</v>
      </c>
      <c r="DB5" s="15" t="s">
        <v>151</v>
      </c>
      <c r="DC5" s="15" t="s">
        <v>55</v>
      </c>
      <c r="DD5" s="15" t="s">
        <v>153</v>
      </c>
      <c r="DF5" s="15" t="s">
        <v>56</v>
      </c>
      <c r="DG5" s="15" t="s">
        <v>154</v>
      </c>
      <c r="DI5" s="15" t="s">
        <v>59</v>
      </c>
      <c r="DJ5" s="15" t="s">
        <v>151</v>
      </c>
      <c r="DK5" s="15" t="s">
        <v>55</v>
      </c>
      <c r="DL5" s="15" t="s">
        <v>153</v>
      </c>
      <c r="DM5" s="15" t="s">
        <v>53</v>
      </c>
      <c r="DN5" s="15" t="s">
        <v>150</v>
      </c>
      <c r="DP5" s="15" t="s">
        <v>56</v>
      </c>
      <c r="DQ5" s="15" t="s">
        <v>154</v>
      </c>
      <c r="DS5" s="15" t="s">
        <v>59</v>
      </c>
      <c r="DT5" s="15" t="s">
        <v>151</v>
      </c>
      <c r="DU5" s="15" t="s">
        <v>55</v>
      </c>
      <c r="DV5" s="15" t="s">
        <v>153</v>
      </c>
      <c r="DW5" s="15" t="s">
        <v>53</v>
      </c>
      <c r="DX5" s="15" t="s">
        <v>150</v>
      </c>
      <c r="DZ5" s="15" t="s">
        <v>59</v>
      </c>
      <c r="EA5" s="15" t="s">
        <v>151</v>
      </c>
      <c r="EB5" s="15" t="s">
        <v>60</v>
      </c>
      <c r="EC5" s="15" t="s">
        <v>156</v>
      </c>
      <c r="ED5" s="15" t="s">
        <v>55</v>
      </c>
      <c r="EE5" s="15" t="s">
        <v>153</v>
      </c>
      <c r="EG5" s="15" t="s">
        <v>58</v>
      </c>
      <c r="EH5" s="15" t="s">
        <v>152</v>
      </c>
      <c r="EI5" s="15" t="s">
        <v>53</v>
      </c>
      <c r="EJ5" s="15" t="s">
        <v>150</v>
      </c>
      <c r="EL5" s="15" t="s">
        <v>55</v>
      </c>
      <c r="EM5" s="15" t="s">
        <v>153</v>
      </c>
      <c r="EO5" s="15" t="s">
        <v>59</v>
      </c>
      <c r="EP5" s="15" t="s">
        <v>151</v>
      </c>
      <c r="EQ5" s="15" t="s">
        <v>55</v>
      </c>
      <c r="ER5" s="15" t="s">
        <v>153</v>
      </c>
      <c r="ES5" s="15" t="s">
        <v>53</v>
      </c>
      <c r="ET5" s="15" t="s">
        <v>150</v>
      </c>
      <c r="EV5" s="15" t="s">
        <v>56</v>
      </c>
      <c r="EW5" s="15" t="s">
        <v>154</v>
      </c>
      <c r="EY5" s="15" t="s">
        <v>59</v>
      </c>
      <c r="EZ5" s="15" t="s">
        <v>151</v>
      </c>
      <c r="FA5" s="15" t="s">
        <v>55</v>
      </c>
      <c r="FB5" s="15" t="s">
        <v>153</v>
      </c>
      <c r="FC5" s="15" t="s">
        <v>56</v>
      </c>
      <c r="FD5" s="15" t="s">
        <v>154</v>
      </c>
      <c r="FE5" s="15" t="s">
        <v>53</v>
      </c>
      <c r="FF5" s="15" t="s">
        <v>150</v>
      </c>
      <c r="FH5" s="15" t="s">
        <v>59</v>
      </c>
      <c r="FI5" s="15" t="s">
        <v>151</v>
      </c>
      <c r="FJ5" s="15" t="s">
        <v>60</v>
      </c>
      <c r="FK5" s="15" t="s">
        <v>156</v>
      </c>
      <c r="FL5" s="15" t="s">
        <v>55</v>
      </c>
      <c r="FM5" s="15" t="s">
        <v>153</v>
      </c>
      <c r="FO5" s="15" t="s">
        <v>58</v>
      </c>
      <c r="FP5" s="15" t="s">
        <v>152</v>
      </c>
      <c r="FQ5" s="15" t="s">
        <v>53</v>
      </c>
      <c r="FR5" s="15" t="s">
        <v>150</v>
      </c>
      <c r="FT5" s="15" t="s">
        <v>59</v>
      </c>
      <c r="FU5" s="15" t="s">
        <v>151</v>
      </c>
      <c r="FV5" s="15" t="s">
        <v>60</v>
      </c>
      <c r="FW5" s="15" t="s">
        <v>156</v>
      </c>
      <c r="FX5" s="15" t="s">
        <v>55</v>
      </c>
      <c r="FY5" s="15" t="s">
        <v>153</v>
      </c>
      <c r="GA5" s="15" t="s">
        <v>58</v>
      </c>
      <c r="GB5" s="15" t="s">
        <v>152</v>
      </c>
      <c r="GD5" s="15" t="s">
        <v>53</v>
      </c>
      <c r="GE5" s="15" t="s">
        <v>150</v>
      </c>
      <c r="GG5" s="15" t="s">
        <v>55</v>
      </c>
      <c r="GH5" s="15" t="s">
        <v>153</v>
      </c>
    </row>
    <row r="6" spans="1:192">
      <c r="A6" s="37" t="s">
        <v>62</v>
      </c>
      <c r="B6" s="16">
        <v>1995</v>
      </c>
      <c r="D6" s="16">
        <v>117.5</v>
      </c>
      <c r="G6" s="16">
        <v>1995</v>
      </c>
      <c r="J6" s="16">
        <v>117.5</v>
      </c>
      <c r="M6" s="16">
        <v>2495</v>
      </c>
      <c r="P6" s="16">
        <v>117.5</v>
      </c>
      <c r="S6" s="16">
        <v>117.5</v>
      </c>
      <c r="V6" s="16">
        <v>1595</v>
      </c>
      <c r="Y6" s="16">
        <v>1595</v>
      </c>
      <c r="AB6" s="16">
        <v>1595</v>
      </c>
      <c r="AD6" s="16">
        <v>195</v>
      </c>
      <c r="AG6" s="16">
        <v>2495</v>
      </c>
      <c r="AI6" s="16">
        <v>1595</v>
      </c>
      <c r="AK6" s="16">
        <v>6495</v>
      </c>
      <c r="AN6" s="16">
        <v>1995</v>
      </c>
      <c r="AP6" s="16">
        <v>4995</v>
      </c>
      <c r="AR6" s="16">
        <v>1595</v>
      </c>
      <c r="AU6" s="16">
        <v>2495</v>
      </c>
      <c r="AX6" s="16">
        <v>2495</v>
      </c>
      <c r="AZ6" s="16">
        <v>1995</v>
      </c>
      <c r="BB6" s="16">
        <v>1595</v>
      </c>
      <c r="BE6" s="16">
        <v>1995</v>
      </c>
      <c r="BG6" s="16">
        <v>117.5</v>
      </c>
      <c r="BJ6" s="16">
        <v>2495</v>
      </c>
      <c r="BL6" s="16">
        <v>1995</v>
      </c>
      <c r="BN6" s="16">
        <v>4995</v>
      </c>
      <c r="BP6" s="16">
        <v>1595</v>
      </c>
      <c r="BS6" s="16">
        <v>117.5</v>
      </c>
      <c r="BV6" s="16">
        <v>2495</v>
      </c>
      <c r="BX6" s="16">
        <v>1995</v>
      </c>
      <c r="BZ6" s="16">
        <v>1595</v>
      </c>
      <c r="CC6" s="16">
        <v>1995</v>
      </c>
      <c r="CE6" s="16">
        <v>1595</v>
      </c>
      <c r="CG6" s="16">
        <v>195</v>
      </c>
      <c r="CJ6" s="16">
        <v>117.5</v>
      </c>
      <c r="CM6" s="16">
        <v>1995</v>
      </c>
      <c r="CO6" s="16">
        <v>4995</v>
      </c>
      <c r="CR6" s="16">
        <v>2495</v>
      </c>
      <c r="CT6" s="16">
        <v>1995</v>
      </c>
      <c r="CV6" s="16">
        <v>1595</v>
      </c>
      <c r="CX6" s="16">
        <v>117.5</v>
      </c>
      <c r="DA6" s="16">
        <v>1995</v>
      </c>
      <c r="DC6" s="16">
        <v>1595</v>
      </c>
      <c r="DF6" s="16">
        <v>195</v>
      </c>
      <c r="DI6" s="16">
        <v>1995</v>
      </c>
      <c r="DK6" s="16">
        <v>1595</v>
      </c>
      <c r="DM6" s="16">
        <v>117.5</v>
      </c>
      <c r="DP6" s="16">
        <v>195</v>
      </c>
      <c r="DS6" s="16">
        <v>1995</v>
      </c>
      <c r="DU6" s="16">
        <v>1595</v>
      </c>
      <c r="DW6" s="16">
        <v>117.5</v>
      </c>
      <c r="DZ6" s="16">
        <v>1995</v>
      </c>
      <c r="EB6" s="16">
        <v>4995</v>
      </c>
      <c r="ED6" s="16">
        <v>1595</v>
      </c>
      <c r="EG6" s="16">
        <v>2495</v>
      </c>
      <c r="EI6" s="16">
        <v>117.5</v>
      </c>
      <c r="EL6" s="16">
        <v>1595</v>
      </c>
      <c r="EO6" s="16">
        <v>1995</v>
      </c>
      <c r="EQ6" s="16">
        <v>1595</v>
      </c>
      <c r="ES6" s="16">
        <v>117.5</v>
      </c>
      <c r="EV6" s="16">
        <v>195</v>
      </c>
      <c r="EY6" s="16">
        <v>1995</v>
      </c>
      <c r="FA6" s="16">
        <v>1595</v>
      </c>
      <c r="FC6" s="16">
        <v>195</v>
      </c>
      <c r="FE6" s="16">
        <v>117.5</v>
      </c>
      <c r="FH6" s="16">
        <v>1995</v>
      </c>
      <c r="FJ6" s="16">
        <v>4995</v>
      </c>
      <c r="FL6" s="16">
        <v>1595</v>
      </c>
      <c r="FO6" s="16">
        <v>2495</v>
      </c>
      <c r="FQ6" s="16">
        <v>117.5</v>
      </c>
      <c r="FT6" s="16">
        <v>1995</v>
      </c>
      <c r="FV6" s="16">
        <v>4995</v>
      </c>
      <c r="FX6" s="16">
        <v>1595</v>
      </c>
      <c r="GA6" s="16">
        <v>2495</v>
      </c>
      <c r="GD6" s="16">
        <v>117.5</v>
      </c>
      <c r="GG6" s="16">
        <v>1595</v>
      </c>
    </row>
    <row r="7" spans="1:192">
      <c r="A7" s="38" t="s">
        <v>64</v>
      </c>
      <c r="B7" s="39">
        <v>1995</v>
      </c>
      <c r="C7" s="39">
        <v>1995</v>
      </c>
      <c r="D7" s="39">
        <v>117.5</v>
      </c>
      <c r="E7" s="39">
        <v>117.5</v>
      </c>
      <c r="F7" s="39">
        <v>2112.5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>
        <v>2112.5</v>
      </c>
    </row>
    <row r="8" spans="1:192">
      <c r="A8" s="38" t="s">
        <v>66</v>
      </c>
      <c r="B8" s="39"/>
      <c r="C8" s="39"/>
      <c r="D8" s="39"/>
      <c r="E8" s="39"/>
      <c r="F8" s="39"/>
      <c r="G8" s="39">
        <v>1995</v>
      </c>
      <c r="H8" s="39">
        <v>1995</v>
      </c>
      <c r="I8" s="39">
        <v>1995</v>
      </c>
      <c r="J8" s="39">
        <v>117.5</v>
      </c>
      <c r="K8" s="39">
        <v>117.5</v>
      </c>
      <c r="L8" s="39">
        <v>117.5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>
        <v>2112.5</v>
      </c>
    </row>
    <row r="9" spans="1:192">
      <c r="A9" s="38" t="s">
        <v>69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>
        <v>2495</v>
      </c>
      <c r="N9" s="39">
        <v>2495</v>
      </c>
      <c r="O9" s="39">
        <v>2495</v>
      </c>
      <c r="P9" s="39">
        <v>117.5</v>
      </c>
      <c r="Q9" s="39">
        <v>117.5</v>
      </c>
      <c r="R9" s="39">
        <v>117.5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>
        <v>2612.5</v>
      </c>
    </row>
    <row r="10" spans="1:192">
      <c r="A10" s="38" t="s">
        <v>72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>
        <v>117.5</v>
      </c>
      <c r="T10" s="39">
        <v>117.5</v>
      </c>
      <c r="U10" s="39">
        <v>117.5</v>
      </c>
      <c r="V10" s="39">
        <v>1595</v>
      </c>
      <c r="W10" s="39">
        <v>1595</v>
      </c>
      <c r="X10" s="39">
        <v>1595</v>
      </c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>
        <v>1712.5</v>
      </c>
    </row>
    <row r="11" spans="1:192">
      <c r="A11" s="38" t="s">
        <v>75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>
        <v>1595</v>
      </c>
      <c r="Z11" s="39">
        <v>1595</v>
      </c>
      <c r="AA11" s="39">
        <v>1595</v>
      </c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>
        <v>1595</v>
      </c>
    </row>
    <row r="12" spans="1:192">
      <c r="A12" s="38" t="s">
        <v>77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>
        <v>1595</v>
      </c>
      <c r="AC12" s="39">
        <v>1595</v>
      </c>
      <c r="AD12" s="39">
        <v>195</v>
      </c>
      <c r="AE12" s="39">
        <v>195</v>
      </c>
      <c r="AF12" s="39">
        <v>1790</v>
      </c>
      <c r="AG12" s="39">
        <v>2495</v>
      </c>
      <c r="AH12" s="39">
        <v>2495</v>
      </c>
      <c r="AI12" s="39">
        <v>1595</v>
      </c>
      <c r="AJ12" s="39">
        <v>1595</v>
      </c>
      <c r="AK12" s="39">
        <v>6495</v>
      </c>
      <c r="AL12" s="39">
        <v>6495</v>
      </c>
      <c r="AM12" s="39">
        <v>10585</v>
      </c>
      <c r="AN12" s="39">
        <v>1995</v>
      </c>
      <c r="AO12" s="39">
        <v>1995</v>
      </c>
      <c r="AP12" s="39">
        <v>4995</v>
      </c>
      <c r="AQ12" s="39">
        <v>4995</v>
      </c>
      <c r="AR12" s="39">
        <v>1595</v>
      </c>
      <c r="AS12" s="39">
        <v>1595</v>
      </c>
      <c r="AT12" s="39">
        <v>8585</v>
      </c>
      <c r="AU12" s="39">
        <v>2495</v>
      </c>
      <c r="AV12" s="39">
        <v>2495</v>
      </c>
      <c r="AW12" s="39">
        <v>2495</v>
      </c>
      <c r="AX12" s="39">
        <v>2495</v>
      </c>
      <c r="AY12" s="39">
        <v>2495</v>
      </c>
      <c r="AZ12" s="39">
        <v>1995</v>
      </c>
      <c r="BA12" s="39">
        <v>1995</v>
      </c>
      <c r="BB12" s="39">
        <v>1595</v>
      </c>
      <c r="BC12" s="39">
        <v>1595</v>
      </c>
      <c r="BD12" s="39">
        <v>6085</v>
      </c>
      <c r="BE12" s="39">
        <v>1995</v>
      </c>
      <c r="BF12" s="39">
        <v>1995</v>
      </c>
      <c r="BG12" s="39">
        <v>117.5</v>
      </c>
      <c r="BH12" s="39">
        <v>117.5</v>
      </c>
      <c r="BI12" s="39">
        <v>2112.5</v>
      </c>
      <c r="BJ12" s="39">
        <v>2495</v>
      </c>
      <c r="BK12" s="39">
        <v>2495</v>
      </c>
      <c r="BL12" s="39">
        <v>1995</v>
      </c>
      <c r="BM12" s="39">
        <v>1995</v>
      </c>
      <c r="BN12" s="39">
        <v>4995</v>
      </c>
      <c r="BO12" s="39">
        <v>4995</v>
      </c>
      <c r="BP12" s="39">
        <v>1595</v>
      </c>
      <c r="BQ12" s="39">
        <v>1595</v>
      </c>
      <c r="BR12" s="39">
        <v>11080</v>
      </c>
      <c r="BS12" s="39">
        <v>117.5</v>
      </c>
      <c r="BT12" s="39">
        <v>117.5</v>
      </c>
      <c r="BU12" s="39">
        <v>117.5</v>
      </c>
      <c r="BV12" s="39">
        <v>2495</v>
      </c>
      <c r="BW12" s="39">
        <v>2495</v>
      </c>
      <c r="BX12" s="39">
        <v>3990</v>
      </c>
      <c r="BY12" s="39">
        <v>3990</v>
      </c>
      <c r="BZ12" s="39">
        <v>1595</v>
      </c>
      <c r="CA12" s="39">
        <v>1595</v>
      </c>
      <c r="CB12" s="39">
        <v>8080</v>
      </c>
      <c r="CC12" s="39">
        <v>1995</v>
      </c>
      <c r="CD12" s="39">
        <v>1995</v>
      </c>
      <c r="CE12" s="39">
        <v>1595</v>
      </c>
      <c r="CF12" s="39">
        <v>1595</v>
      </c>
      <c r="CG12" s="39">
        <v>195</v>
      </c>
      <c r="CH12" s="39">
        <v>195</v>
      </c>
      <c r="CI12" s="39">
        <v>3785</v>
      </c>
      <c r="CJ12" s="39">
        <v>117.5</v>
      </c>
      <c r="CK12" s="39">
        <v>117.5</v>
      </c>
      <c r="CL12" s="39">
        <v>117.5</v>
      </c>
      <c r="CM12" s="39">
        <v>3990</v>
      </c>
      <c r="CN12" s="39">
        <v>3990</v>
      </c>
      <c r="CO12" s="39">
        <v>4995</v>
      </c>
      <c r="CP12" s="39">
        <v>4995</v>
      </c>
      <c r="CQ12" s="39">
        <v>8985</v>
      </c>
      <c r="CR12" s="39">
        <v>2495</v>
      </c>
      <c r="CS12" s="39">
        <v>2495</v>
      </c>
      <c r="CT12" s="39">
        <v>1995</v>
      </c>
      <c r="CU12" s="39">
        <v>1995</v>
      </c>
      <c r="CV12" s="39">
        <v>1595</v>
      </c>
      <c r="CW12" s="39">
        <v>1595</v>
      </c>
      <c r="CX12" s="39">
        <v>117.5</v>
      </c>
      <c r="CY12" s="39">
        <v>117.5</v>
      </c>
      <c r="CZ12" s="39">
        <v>6202.5</v>
      </c>
      <c r="DA12" s="39">
        <v>1995</v>
      </c>
      <c r="DB12" s="39">
        <v>1995</v>
      </c>
      <c r="DC12" s="39">
        <v>1595</v>
      </c>
      <c r="DD12" s="39">
        <v>1595</v>
      </c>
      <c r="DE12" s="39">
        <v>3590</v>
      </c>
      <c r="DF12" s="39">
        <v>195</v>
      </c>
      <c r="DG12" s="39">
        <v>195</v>
      </c>
      <c r="DH12" s="39">
        <v>195</v>
      </c>
      <c r="DI12" s="39">
        <v>3990</v>
      </c>
      <c r="DJ12" s="39">
        <v>3990</v>
      </c>
      <c r="DK12" s="39">
        <v>1595</v>
      </c>
      <c r="DL12" s="39">
        <v>1595</v>
      </c>
      <c r="DM12" s="39">
        <v>117.5</v>
      </c>
      <c r="DN12" s="39">
        <v>117.5</v>
      </c>
      <c r="DO12" s="39">
        <v>5702.5</v>
      </c>
      <c r="DP12" s="39">
        <v>195</v>
      </c>
      <c r="DQ12" s="39">
        <v>195</v>
      </c>
      <c r="DR12" s="39">
        <v>195</v>
      </c>
      <c r="DS12" s="39">
        <v>3990</v>
      </c>
      <c r="DT12" s="39">
        <v>3990</v>
      </c>
      <c r="DU12" s="39">
        <v>1595</v>
      </c>
      <c r="DV12" s="39">
        <v>1595</v>
      </c>
      <c r="DW12" s="39">
        <v>117.5</v>
      </c>
      <c r="DX12" s="39">
        <v>117.5</v>
      </c>
      <c r="DY12" s="39">
        <v>5702.5</v>
      </c>
      <c r="DZ12" s="39">
        <v>1995</v>
      </c>
      <c r="EA12" s="39">
        <v>1995</v>
      </c>
      <c r="EB12" s="39">
        <v>4995</v>
      </c>
      <c r="EC12" s="39">
        <v>4995</v>
      </c>
      <c r="ED12" s="39">
        <v>1595</v>
      </c>
      <c r="EE12" s="39">
        <v>1595</v>
      </c>
      <c r="EF12" s="39">
        <v>8585</v>
      </c>
      <c r="EG12" s="39">
        <v>4990</v>
      </c>
      <c r="EH12" s="39">
        <v>4990</v>
      </c>
      <c r="EI12" s="39">
        <v>117.5</v>
      </c>
      <c r="EJ12" s="39">
        <v>117.5</v>
      </c>
      <c r="EK12" s="39">
        <v>5107.5</v>
      </c>
      <c r="EL12" s="39">
        <v>1595</v>
      </c>
      <c r="EM12" s="39">
        <v>1595</v>
      </c>
      <c r="EN12" s="39">
        <v>1595</v>
      </c>
      <c r="EO12" s="39">
        <v>3990</v>
      </c>
      <c r="EP12" s="39">
        <v>3990</v>
      </c>
      <c r="EQ12" s="39">
        <v>1595</v>
      </c>
      <c r="ER12" s="39">
        <v>1595</v>
      </c>
      <c r="ES12" s="39">
        <v>117.5</v>
      </c>
      <c r="ET12" s="39">
        <v>117.5</v>
      </c>
      <c r="EU12" s="39">
        <v>5702.5</v>
      </c>
      <c r="EV12" s="39">
        <v>195</v>
      </c>
      <c r="EW12" s="39">
        <v>195</v>
      </c>
      <c r="EX12" s="39">
        <v>195</v>
      </c>
      <c r="EY12" s="39">
        <v>3990</v>
      </c>
      <c r="EZ12" s="39">
        <v>3990</v>
      </c>
      <c r="FA12" s="39">
        <v>1595</v>
      </c>
      <c r="FB12" s="39">
        <v>1595</v>
      </c>
      <c r="FC12" s="39">
        <v>195</v>
      </c>
      <c r="FD12" s="39">
        <v>195</v>
      </c>
      <c r="FE12" s="39">
        <v>117.5</v>
      </c>
      <c r="FF12" s="39">
        <v>117.5</v>
      </c>
      <c r="FG12" s="39">
        <v>5897.5</v>
      </c>
      <c r="FH12" s="39">
        <v>1995</v>
      </c>
      <c r="FI12" s="39">
        <v>1995</v>
      </c>
      <c r="FJ12" s="39">
        <v>4995</v>
      </c>
      <c r="FK12" s="39">
        <v>4995</v>
      </c>
      <c r="FL12" s="39">
        <v>1595</v>
      </c>
      <c r="FM12" s="39">
        <v>1595</v>
      </c>
      <c r="FN12" s="39">
        <v>8585</v>
      </c>
      <c r="FO12" s="39">
        <v>2495</v>
      </c>
      <c r="FP12" s="39">
        <v>2495</v>
      </c>
      <c r="FQ12" s="39">
        <v>117.5</v>
      </c>
      <c r="FR12" s="39">
        <v>117.5</v>
      </c>
      <c r="FS12" s="39">
        <v>2612.5</v>
      </c>
      <c r="FT12" s="39">
        <v>1995</v>
      </c>
      <c r="FU12" s="39">
        <v>1995</v>
      </c>
      <c r="FV12" s="39">
        <v>4995</v>
      </c>
      <c r="FW12" s="39">
        <v>4995</v>
      </c>
      <c r="FX12" s="39">
        <v>1595</v>
      </c>
      <c r="FY12" s="39">
        <v>1595</v>
      </c>
      <c r="FZ12" s="39">
        <v>8585</v>
      </c>
      <c r="GA12" s="39">
        <v>2495</v>
      </c>
      <c r="GB12" s="39">
        <v>2495</v>
      </c>
      <c r="GC12" s="39">
        <v>2495</v>
      </c>
      <c r="GD12" s="39">
        <v>117.5</v>
      </c>
      <c r="GE12" s="39">
        <v>117.5</v>
      </c>
      <c r="GF12" s="39">
        <v>117.5</v>
      </c>
      <c r="GG12" s="39"/>
      <c r="GH12" s="39"/>
      <c r="GI12" s="39"/>
      <c r="GJ12" s="39">
        <v>134882.5</v>
      </c>
    </row>
    <row r="13" spans="1:192">
      <c r="A13" s="38" t="s">
        <v>107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>
        <v>1595</v>
      </c>
      <c r="GH13" s="39">
        <v>1595</v>
      </c>
      <c r="GI13" s="39">
        <v>1595</v>
      </c>
      <c r="GJ13" s="39">
        <v>1595</v>
      </c>
    </row>
    <row r="14" spans="1:192">
      <c r="A14" s="38" t="s">
        <v>63</v>
      </c>
      <c r="B14" s="39">
        <v>1995</v>
      </c>
      <c r="C14" s="39">
        <v>1995</v>
      </c>
      <c r="D14" s="39">
        <v>117.5</v>
      </c>
      <c r="E14" s="39">
        <v>117.5</v>
      </c>
      <c r="F14" s="39">
        <v>2112.5</v>
      </c>
      <c r="G14" s="39">
        <v>1995</v>
      </c>
      <c r="H14" s="39">
        <v>1995</v>
      </c>
      <c r="I14" s="39">
        <v>1995</v>
      </c>
      <c r="J14" s="39">
        <v>117.5</v>
      </c>
      <c r="K14" s="39">
        <v>117.5</v>
      </c>
      <c r="L14" s="39">
        <v>117.5</v>
      </c>
      <c r="M14" s="39">
        <v>2495</v>
      </c>
      <c r="N14" s="39">
        <v>2495</v>
      </c>
      <c r="O14" s="39">
        <v>2495</v>
      </c>
      <c r="P14" s="39">
        <v>117.5</v>
      </c>
      <c r="Q14" s="39">
        <v>117.5</v>
      </c>
      <c r="R14" s="39">
        <v>117.5</v>
      </c>
      <c r="S14" s="39">
        <v>117.5</v>
      </c>
      <c r="T14" s="39">
        <v>117.5</v>
      </c>
      <c r="U14" s="39">
        <v>117.5</v>
      </c>
      <c r="V14" s="39">
        <v>1595</v>
      </c>
      <c r="W14" s="39">
        <v>1595</v>
      </c>
      <c r="X14" s="39">
        <v>1595</v>
      </c>
      <c r="Y14" s="39">
        <v>1595</v>
      </c>
      <c r="Z14" s="39">
        <v>1595</v>
      </c>
      <c r="AA14" s="39">
        <v>1595</v>
      </c>
      <c r="AB14" s="39">
        <v>1595</v>
      </c>
      <c r="AC14" s="39">
        <v>1595</v>
      </c>
      <c r="AD14" s="39">
        <v>195</v>
      </c>
      <c r="AE14" s="39">
        <v>195</v>
      </c>
      <c r="AF14" s="39">
        <v>1790</v>
      </c>
      <c r="AG14" s="39">
        <v>2495</v>
      </c>
      <c r="AH14" s="39">
        <v>2495</v>
      </c>
      <c r="AI14" s="39">
        <v>1595</v>
      </c>
      <c r="AJ14" s="39">
        <v>1595</v>
      </c>
      <c r="AK14" s="39">
        <v>6495</v>
      </c>
      <c r="AL14" s="39">
        <v>6495</v>
      </c>
      <c r="AM14" s="39">
        <v>10585</v>
      </c>
      <c r="AN14" s="39">
        <v>1995</v>
      </c>
      <c r="AO14" s="39">
        <v>1995</v>
      </c>
      <c r="AP14" s="39">
        <v>4995</v>
      </c>
      <c r="AQ14" s="39">
        <v>4995</v>
      </c>
      <c r="AR14" s="39">
        <v>1595</v>
      </c>
      <c r="AS14" s="39">
        <v>1595</v>
      </c>
      <c r="AT14" s="39">
        <v>8585</v>
      </c>
      <c r="AU14" s="39">
        <v>2495</v>
      </c>
      <c r="AV14" s="39">
        <v>2495</v>
      </c>
      <c r="AW14" s="39">
        <v>2495</v>
      </c>
      <c r="AX14" s="39">
        <v>2495</v>
      </c>
      <c r="AY14" s="39">
        <v>2495</v>
      </c>
      <c r="AZ14" s="39">
        <v>1995</v>
      </c>
      <c r="BA14" s="39">
        <v>1995</v>
      </c>
      <c r="BB14" s="39">
        <v>1595</v>
      </c>
      <c r="BC14" s="39">
        <v>1595</v>
      </c>
      <c r="BD14" s="39">
        <v>6085</v>
      </c>
      <c r="BE14" s="39">
        <v>1995</v>
      </c>
      <c r="BF14" s="39">
        <v>1995</v>
      </c>
      <c r="BG14" s="39">
        <v>117.5</v>
      </c>
      <c r="BH14" s="39">
        <v>117.5</v>
      </c>
      <c r="BI14" s="39">
        <v>2112.5</v>
      </c>
      <c r="BJ14" s="39">
        <v>2495</v>
      </c>
      <c r="BK14" s="39">
        <v>2495</v>
      </c>
      <c r="BL14" s="39">
        <v>1995</v>
      </c>
      <c r="BM14" s="39">
        <v>1995</v>
      </c>
      <c r="BN14" s="39">
        <v>4995</v>
      </c>
      <c r="BO14" s="39">
        <v>4995</v>
      </c>
      <c r="BP14" s="39">
        <v>1595</v>
      </c>
      <c r="BQ14" s="39">
        <v>1595</v>
      </c>
      <c r="BR14" s="39">
        <v>11080</v>
      </c>
      <c r="BS14" s="39">
        <v>117.5</v>
      </c>
      <c r="BT14" s="39">
        <v>117.5</v>
      </c>
      <c r="BU14" s="39">
        <v>117.5</v>
      </c>
      <c r="BV14" s="39">
        <v>2495</v>
      </c>
      <c r="BW14" s="39">
        <v>2495</v>
      </c>
      <c r="BX14" s="39">
        <v>3990</v>
      </c>
      <c r="BY14" s="39">
        <v>3990</v>
      </c>
      <c r="BZ14" s="39">
        <v>1595</v>
      </c>
      <c r="CA14" s="39">
        <v>1595</v>
      </c>
      <c r="CB14" s="39">
        <v>8080</v>
      </c>
      <c r="CC14" s="39">
        <v>1995</v>
      </c>
      <c r="CD14" s="39">
        <v>1995</v>
      </c>
      <c r="CE14" s="39">
        <v>1595</v>
      </c>
      <c r="CF14" s="39">
        <v>1595</v>
      </c>
      <c r="CG14" s="39">
        <v>195</v>
      </c>
      <c r="CH14" s="39">
        <v>195</v>
      </c>
      <c r="CI14" s="39">
        <v>3785</v>
      </c>
      <c r="CJ14" s="39">
        <v>117.5</v>
      </c>
      <c r="CK14" s="39">
        <v>117.5</v>
      </c>
      <c r="CL14" s="39">
        <v>117.5</v>
      </c>
      <c r="CM14" s="39">
        <v>3990</v>
      </c>
      <c r="CN14" s="39">
        <v>3990</v>
      </c>
      <c r="CO14" s="39">
        <v>4995</v>
      </c>
      <c r="CP14" s="39">
        <v>4995</v>
      </c>
      <c r="CQ14" s="39">
        <v>8985</v>
      </c>
      <c r="CR14" s="39">
        <v>2495</v>
      </c>
      <c r="CS14" s="39">
        <v>2495</v>
      </c>
      <c r="CT14" s="39">
        <v>1995</v>
      </c>
      <c r="CU14" s="39">
        <v>1995</v>
      </c>
      <c r="CV14" s="39">
        <v>1595</v>
      </c>
      <c r="CW14" s="39">
        <v>1595</v>
      </c>
      <c r="CX14" s="39">
        <v>117.5</v>
      </c>
      <c r="CY14" s="39">
        <v>117.5</v>
      </c>
      <c r="CZ14" s="39">
        <v>6202.5</v>
      </c>
      <c r="DA14" s="39">
        <v>1995</v>
      </c>
      <c r="DB14" s="39">
        <v>1995</v>
      </c>
      <c r="DC14" s="39">
        <v>1595</v>
      </c>
      <c r="DD14" s="39">
        <v>1595</v>
      </c>
      <c r="DE14" s="39">
        <v>3590</v>
      </c>
      <c r="DF14" s="39">
        <v>195</v>
      </c>
      <c r="DG14" s="39">
        <v>195</v>
      </c>
      <c r="DH14" s="39">
        <v>195</v>
      </c>
      <c r="DI14" s="39">
        <v>3990</v>
      </c>
      <c r="DJ14" s="39">
        <v>3990</v>
      </c>
      <c r="DK14" s="39">
        <v>1595</v>
      </c>
      <c r="DL14" s="39">
        <v>1595</v>
      </c>
      <c r="DM14" s="39">
        <v>117.5</v>
      </c>
      <c r="DN14" s="39">
        <v>117.5</v>
      </c>
      <c r="DO14" s="39">
        <v>5702.5</v>
      </c>
      <c r="DP14" s="39">
        <v>195</v>
      </c>
      <c r="DQ14" s="39">
        <v>195</v>
      </c>
      <c r="DR14" s="39">
        <v>195</v>
      </c>
      <c r="DS14" s="39">
        <v>3990</v>
      </c>
      <c r="DT14" s="39">
        <v>3990</v>
      </c>
      <c r="DU14" s="39">
        <v>1595</v>
      </c>
      <c r="DV14" s="39">
        <v>1595</v>
      </c>
      <c r="DW14" s="39">
        <v>117.5</v>
      </c>
      <c r="DX14" s="39">
        <v>117.5</v>
      </c>
      <c r="DY14" s="39">
        <v>5702.5</v>
      </c>
      <c r="DZ14" s="39">
        <v>1995</v>
      </c>
      <c r="EA14" s="39">
        <v>1995</v>
      </c>
      <c r="EB14" s="39">
        <v>4995</v>
      </c>
      <c r="EC14" s="39">
        <v>4995</v>
      </c>
      <c r="ED14" s="39">
        <v>1595</v>
      </c>
      <c r="EE14" s="39">
        <v>1595</v>
      </c>
      <c r="EF14" s="39">
        <v>8585</v>
      </c>
      <c r="EG14" s="39">
        <v>4990</v>
      </c>
      <c r="EH14" s="39">
        <v>4990</v>
      </c>
      <c r="EI14" s="39">
        <v>117.5</v>
      </c>
      <c r="EJ14" s="39">
        <v>117.5</v>
      </c>
      <c r="EK14" s="39">
        <v>5107.5</v>
      </c>
      <c r="EL14" s="39">
        <v>1595</v>
      </c>
      <c r="EM14" s="39">
        <v>1595</v>
      </c>
      <c r="EN14" s="39">
        <v>1595</v>
      </c>
      <c r="EO14" s="39">
        <v>3990</v>
      </c>
      <c r="EP14" s="39">
        <v>3990</v>
      </c>
      <c r="EQ14" s="39">
        <v>1595</v>
      </c>
      <c r="ER14" s="39">
        <v>1595</v>
      </c>
      <c r="ES14" s="39">
        <v>117.5</v>
      </c>
      <c r="ET14" s="39">
        <v>117.5</v>
      </c>
      <c r="EU14" s="39">
        <v>5702.5</v>
      </c>
      <c r="EV14" s="39">
        <v>195</v>
      </c>
      <c r="EW14" s="39">
        <v>195</v>
      </c>
      <c r="EX14" s="39">
        <v>195</v>
      </c>
      <c r="EY14" s="39">
        <v>3990</v>
      </c>
      <c r="EZ14" s="39">
        <v>3990</v>
      </c>
      <c r="FA14" s="39">
        <v>1595</v>
      </c>
      <c r="FB14" s="39">
        <v>1595</v>
      </c>
      <c r="FC14" s="39">
        <v>195</v>
      </c>
      <c r="FD14" s="39">
        <v>195</v>
      </c>
      <c r="FE14" s="39">
        <v>117.5</v>
      </c>
      <c r="FF14" s="39">
        <v>117.5</v>
      </c>
      <c r="FG14" s="39">
        <v>5897.5</v>
      </c>
      <c r="FH14" s="39">
        <v>1995</v>
      </c>
      <c r="FI14" s="39">
        <v>1995</v>
      </c>
      <c r="FJ14" s="39">
        <v>4995</v>
      </c>
      <c r="FK14" s="39">
        <v>4995</v>
      </c>
      <c r="FL14" s="39">
        <v>1595</v>
      </c>
      <c r="FM14" s="39">
        <v>1595</v>
      </c>
      <c r="FN14" s="39">
        <v>8585</v>
      </c>
      <c r="FO14" s="39">
        <v>2495</v>
      </c>
      <c r="FP14" s="39">
        <v>2495</v>
      </c>
      <c r="FQ14" s="39">
        <v>117.5</v>
      </c>
      <c r="FR14" s="39">
        <v>117.5</v>
      </c>
      <c r="FS14" s="39">
        <v>2612.5</v>
      </c>
      <c r="FT14" s="39">
        <v>1995</v>
      </c>
      <c r="FU14" s="39">
        <v>1995</v>
      </c>
      <c r="FV14" s="39">
        <v>4995</v>
      </c>
      <c r="FW14" s="39">
        <v>4995</v>
      </c>
      <c r="FX14" s="39">
        <v>1595</v>
      </c>
      <c r="FY14" s="39">
        <v>1595</v>
      </c>
      <c r="FZ14" s="39">
        <v>8585</v>
      </c>
      <c r="GA14" s="39">
        <v>2495</v>
      </c>
      <c r="GB14" s="39">
        <v>2495</v>
      </c>
      <c r="GC14" s="39">
        <v>2495</v>
      </c>
      <c r="GD14" s="39">
        <v>117.5</v>
      </c>
      <c r="GE14" s="39">
        <v>117.5</v>
      </c>
      <c r="GF14" s="39">
        <v>117.5</v>
      </c>
      <c r="GG14" s="39">
        <v>1595</v>
      </c>
      <c r="GH14" s="39">
        <v>1595</v>
      </c>
      <c r="GI14" s="39">
        <v>1595</v>
      </c>
      <c r="GJ14" s="39">
        <v>146622.5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2" sqref="A2:C84"/>
    </sheetView>
  </sheetViews>
  <sheetFormatPr defaultColWidth="14.42578125" defaultRowHeight="15" customHeight="1"/>
  <cols>
    <col min="1" max="1" width="10.7109375" customWidth="1"/>
    <col min="2" max="2" width="21.7109375" customWidth="1"/>
    <col min="3" max="3" width="15.7109375" customWidth="1"/>
    <col min="4" max="4" width="9.5703125" customWidth="1"/>
    <col min="5" max="26" width="8.7109375" customWidth="1"/>
  </cols>
  <sheetData>
    <row r="1" spans="1:4">
      <c r="A1" s="13" t="s">
        <v>50</v>
      </c>
      <c r="B1" s="13" t="s">
        <v>51</v>
      </c>
      <c r="C1" s="13" t="s">
        <v>52</v>
      </c>
    </row>
    <row r="2" spans="1:4">
      <c r="A2" s="10">
        <v>44197</v>
      </c>
      <c r="B2" s="4" t="s">
        <v>53</v>
      </c>
      <c r="C2" s="5">
        <v>117.5</v>
      </c>
      <c r="D2" s="14"/>
    </row>
    <row r="3" spans="1:4">
      <c r="A3" s="10">
        <v>44197</v>
      </c>
      <c r="B3" s="4" t="s">
        <v>54</v>
      </c>
      <c r="C3" s="5">
        <v>1995</v>
      </c>
      <c r="D3" s="14"/>
    </row>
    <row r="4" spans="1:4">
      <c r="A4" s="10">
        <v>44470</v>
      </c>
      <c r="B4" s="4" t="s">
        <v>55</v>
      </c>
      <c r="C4" s="5">
        <v>1595</v>
      </c>
      <c r="D4" s="14"/>
    </row>
    <row r="5" spans="1:4">
      <c r="A5" s="10">
        <v>44470</v>
      </c>
      <c r="B5" s="4" t="s">
        <v>56</v>
      </c>
      <c r="C5" s="5">
        <v>195</v>
      </c>
      <c r="D5" s="14"/>
    </row>
    <row r="6" spans="1:4">
      <c r="A6" s="10">
        <v>44471</v>
      </c>
      <c r="B6" s="4" t="s">
        <v>57</v>
      </c>
      <c r="C6" s="5">
        <v>6495</v>
      </c>
      <c r="D6" s="14"/>
    </row>
    <row r="7" spans="1:4">
      <c r="A7" s="10">
        <v>44471</v>
      </c>
      <c r="B7" s="4" t="s">
        <v>58</v>
      </c>
      <c r="C7" s="5">
        <v>2495</v>
      </c>
      <c r="D7" s="14"/>
    </row>
    <row r="8" spans="1:4">
      <c r="A8" s="10">
        <v>44471</v>
      </c>
      <c r="B8" s="4" t="s">
        <v>55</v>
      </c>
      <c r="C8" s="5">
        <v>1595</v>
      </c>
      <c r="D8" s="14"/>
    </row>
    <row r="9" spans="1:4">
      <c r="A9" s="10">
        <v>44257</v>
      </c>
      <c r="B9" s="4" t="s">
        <v>59</v>
      </c>
      <c r="C9" s="5">
        <v>1995</v>
      </c>
      <c r="D9" s="14"/>
    </row>
    <row r="10" spans="1:4">
      <c r="A10" s="10">
        <v>44472</v>
      </c>
      <c r="B10" s="4" t="s">
        <v>55</v>
      </c>
      <c r="C10" s="5">
        <v>1595</v>
      </c>
      <c r="D10" s="14"/>
    </row>
    <row r="11" spans="1:4">
      <c r="A11" s="10">
        <v>44472</v>
      </c>
      <c r="B11" s="4" t="s">
        <v>60</v>
      </c>
      <c r="C11" s="5">
        <v>4995</v>
      </c>
      <c r="D11" s="14"/>
    </row>
    <row r="12" spans="1:4">
      <c r="A12" s="10">
        <v>44472</v>
      </c>
      <c r="B12" s="4" t="s">
        <v>59</v>
      </c>
      <c r="C12" s="5">
        <v>1995</v>
      </c>
      <c r="D12" s="14"/>
    </row>
    <row r="13" spans="1:4">
      <c r="A13" s="10">
        <v>44473</v>
      </c>
      <c r="B13" s="4" t="s">
        <v>58</v>
      </c>
      <c r="C13" s="5">
        <v>2495</v>
      </c>
      <c r="D13" s="14"/>
    </row>
    <row r="14" spans="1:4">
      <c r="A14" s="10">
        <v>44259</v>
      </c>
      <c r="B14" s="4" t="s">
        <v>53</v>
      </c>
      <c r="C14" s="5">
        <v>117.5</v>
      </c>
      <c r="D14" s="14"/>
    </row>
    <row r="15" spans="1:4">
      <c r="A15" s="10">
        <v>44474</v>
      </c>
      <c r="B15" s="4" t="s">
        <v>58</v>
      </c>
      <c r="C15" s="5">
        <v>2495</v>
      </c>
      <c r="D15" s="14"/>
    </row>
    <row r="16" spans="1:4">
      <c r="A16" s="10">
        <v>44474</v>
      </c>
      <c r="B16" s="4" t="s">
        <v>55</v>
      </c>
      <c r="C16" s="5">
        <v>1595</v>
      </c>
      <c r="D16" s="14"/>
    </row>
    <row r="17" spans="1:4">
      <c r="A17" s="10">
        <v>44474</v>
      </c>
      <c r="B17" s="4" t="s">
        <v>59</v>
      </c>
      <c r="C17" s="5">
        <v>1995</v>
      </c>
      <c r="D17" s="14"/>
    </row>
    <row r="18" spans="1:4">
      <c r="A18" s="10">
        <v>44535</v>
      </c>
      <c r="B18" s="4" t="s">
        <v>55</v>
      </c>
      <c r="C18" s="5">
        <v>1595</v>
      </c>
      <c r="D18" s="14"/>
    </row>
    <row r="19" spans="1:4">
      <c r="A19" s="10">
        <v>44475</v>
      </c>
      <c r="B19" s="4" t="s">
        <v>53</v>
      </c>
      <c r="C19" s="5">
        <v>117.5</v>
      </c>
      <c r="D19" s="14"/>
    </row>
    <row r="20" spans="1:4">
      <c r="A20" s="10">
        <v>44475</v>
      </c>
      <c r="B20" s="4" t="s">
        <v>59</v>
      </c>
      <c r="C20" s="5">
        <v>1995</v>
      </c>
      <c r="D20" s="14"/>
    </row>
    <row r="21" spans="1:4" ht="15.75" customHeight="1">
      <c r="A21" s="10">
        <v>44476</v>
      </c>
      <c r="B21" s="4" t="s">
        <v>55</v>
      </c>
      <c r="C21" s="5">
        <v>1595</v>
      </c>
      <c r="D21" s="14"/>
    </row>
    <row r="22" spans="1:4" ht="15.75" customHeight="1">
      <c r="A22" s="10">
        <v>44476</v>
      </c>
      <c r="B22" s="4" t="s">
        <v>60</v>
      </c>
      <c r="C22" s="5">
        <v>4995</v>
      </c>
      <c r="D22" s="14"/>
    </row>
    <row r="23" spans="1:4" ht="15.75" customHeight="1">
      <c r="A23" s="10">
        <v>44476</v>
      </c>
      <c r="B23" s="4" t="s">
        <v>59</v>
      </c>
      <c r="C23" s="5">
        <v>1995</v>
      </c>
      <c r="D23" s="14"/>
    </row>
    <row r="24" spans="1:4" ht="15.75" customHeight="1">
      <c r="A24" s="10">
        <v>44476</v>
      </c>
      <c r="B24" s="4" t="s">
        <v>58</v>
      </c>
      <c r="C24" s="5">
        <v>2495</v>
      </c>
      <c r="D24" s="14"/>
    </row>
    <row r="25" spans="1:4" ht="15.75" customHeight="1">
      <c r="A25" s="10">
        <v>44477</v>
      </c>
      <c r="B25" s="4" t="s">
        <v>53</v>
      </c>
      <c r="C25" s="5">
        <v>117.5</v>
      </c>
      <c r="D25" s="14"/>
    </row>
    <row r="26" spans="1:4" ht="15.75" customHeight="1">
      <c r="A26" s="10">
        <v>44478</v>
      </c>
      <c r="B26" s="4" t="s">
        <v>58</v>
      </c>
      <c r="C26" s="5">
        <v>2495</v>
      </c>
      <c r="D26" s="14"/>
    </row>
    <row r="27" spans="1:4" ht="15.75" customHeight="1">
      <c r="A27" s="10">
        <v>44417</v>
      </c>
      <c r="B27" s="4" t="s">
        <v>55</v>
      </c>
      <c r="C27" s="5">
        <v>1595</v>
      </c>
      <c r="D27" s="14"/>
    </row>
    <row r="28" spans="1:4" ht="15.75" customHeight="1">
      <c r="A28" s="10">
        <v>44478</v>
      </c>
      <c r="B28" s="4" t="s">
        <v>59</v>
      </c>
      <c r="C28" s="5">
        <v>1995</v>
      </c>
      <c r="D28" s="14"/>
    </row>
    <row r="29" spans="1:4" ht="15.75" customHeight="1">
      <c r="A29" s="10">
        <v>44478</v>
      </c>
      <c r="B29" s="4" t="s">
        <v>55</v>
      </c>
      <c r="C29" s="5">
        <v>1595</v>
      </c>
      <c r="D29" s="14"/>
    </row>
    <row r="30" spans="1:4" ht="15.75" customHeight="1">
      <c r="A30" s="10">
        <v>44325</v>
      </c>
      <c r="B30" s="4" t="s">
        <v>53</v>
      </c>
      <c r="C30" s="5">
        <v>117.5</v>
      </c>
      <c r="D30" s="14"/>
    </row>
    <row r="31" spans="1:4" ht="15.75" customHeight="1">
      <c r="A31" s="10">
        <v>44478</v>
      </c>
      <c r="B31" s="4" t="s">
        <v>59</v>
      </c>
      <c r="C31" s="5">
        <v>1995</v>
      </c>
      <c r="D31" s="14"/>
    </row>
    <row r="32" spans="1:4" ht="15.75" customHeight="1">
      <c r="A32" s="10">
        <v>44479</v>
      </c>
      <c r="B32" s="4" t="s">
        <v>56</v>
      </c>
      <c r="C32" s="5">
        <v>195</v>
      </c>
      <c r="D32" s="14"/>
    </row>
    <row r="33" spans="1:4" ht="15.75" customHeight="1">
      <c r="A33" s="10">
        <v>44479</v>
      </c>
      <c r="B33" s="4" t="s">
        <v>59</v>
      </c>
      <c r="C33" s="5">
        <v>1995</v>
      </c>
      <c r="D33" s="14"/>
    </row>
    <row r="34" spans="1:4" ht="15.75" customHeight="1">
      <c r="A34" s="10">
        <v>44479</v>
      </c>
      <c r="B34" s="4" t="s">
        <v>55</v>
      </c>
      <c r="C34" s="5">
        <v>1595</v>
      </c>
      <c r="D34" s="14"/>
    </row>
    <row r="35" spans="1:4" ht="15.75" customHeight="1">
      <c r="A35" s="10">
        <v>44480</v>
      </c>
      <c r="B35" s="4" t="s">
        <v>53</v>
      </c>
      <c r="C35" s="5">
        <v>117.5</v>
      </c>
      <c r="D35" s="14"/>
    </row>
    <row r="36" spans="1:4" ht="15.75" customHeight="1">
      <c r="A36" s="10">
        <v>44482</v>
      </c>
      <c r="B36" s="4" t="s">
        <v>59</v>
      </c>
      <c r="C36" s="5">
        <v>1995</v>
      </c>
      <c r="D36" s="14"/>
    </row>
    <row r="37" spans="1:4" ht="15.75" customHeight="1">
      <c r="A37" s="10">
        <v>44329</v>
      </c>
      <c r="B37" s="4" t="s">
        <v>55</v>
      </c>
      <c r="C37" s="5">
        <v>1595</v>
      </c>
      <c r="D37" s="14"/>
    </row>
    <row r="38" spans="1:4" ht="15.75" customHeight="1">
      <c r="A38" s="10">
        <v>44482</v>
      </c>
      <c r="B38" s="4" t="s">
        <v>60</v>
      </c>
      <c r="C38" s="5">
        <v>4995</v>
      </c>
      <c r="D38" s="14"/>
    </row>
    <row r="39" spans="1:4" ht="15.75" customHeight="1">
      <c r="A39" s="10">
        <v>44482</v>
      </c>
      <c r="B39" s="4" t="s">
        <v>59</v>
      </c>
      <c r="C39" s="5">
        <v>1995</v>
      </c>
      <c r="D39" s="14"/>
    </row>
    <row r="40" spans="1:4" ht="15.75" customHeight="1">
      <c r="A40" s="10">
        <v>44300</v>
      </c>
      <c r="B40" s="4" t="s">
        <v>58</v>
      </c>
      <c r="C40" s="5">
        <v>2495</v>
      </c>
      <c r="D40" s="14"/>
    </row>
    <row r="41" spans="1:4" ht="15.75" customHeight="1">
      <c r="A41" s="10">
        <v>44484</v>
      </c>
      <c r="B41" s="4" t="s">
        <v>53</v>
      </c>
      <c r="C41" s="5">
        <v>117.5</v>
      </c>
      <c r="D41" s="14"/>
    </row>
    <row r="42" spans="1:4" ht="15.75" customHeight="1">
      <c r="A42" s="10">
        <v>44484</v>
      </c>
      <c r="B42" s="4" t="s">
        <v>58</v>
      </c>
      <c r="C42" s="5">
        <v>2495</v>
      </c>
      <c r="D42" s="14"/>
    </row>
    <row r="43" spans="1:4" ht="15.75" customHeight="1">
      <c r="A43" s="10">
        <v>44484</v>
      </c>
      <c r="B43" s="4" t="s">
        <v>55</v>
      </c>
      <c r="C43" s="5">
        <v>1595</v>
      </c>
      <c r="D43" s="14"/>
    </row>
    <row r="44" spans="1:4" ht="15.75" customHeight="1">
      <c r="A44" s="10">
        <v>44484</v>
      </c>
      <c r="B44" s="4" t="s">
        <v>59</v>
      </c>
      <c r="C44" s="5">
        <v>1995</v>
      </c>
      <c r="D44" s="14"/>
    </row>
    <row r="45" spans="1:4" ht="15.75" customHeight="1">
      <c r="A45" s="10">
        <v>44485</v>
      </c>
      <c r="B45" s="4" t="s">
        <v>55</v>
      </c>
      <c r="C45" s="5">
        <v>1595</v>
      </c>
      <c r="D45" s="14"/>
    </row>
    <row r="46" spans="1:4" ht="15.75" customHeight="1">
      <c r="A46" s="10">
        <v>44302</v>
      </c>
      <c r="B46" s="4" t="s">
        <v>53</v>
      </c>
      <c r="C46" s="5">
        <v>117.5</v>
      </c>
      <c r="D46" s="14"/>
    </row>
    <row r="47" spans="1:4" ht="15.75" customHeight="1">
      <c r="A47" s="10">
        <v>44485</v>
      </c>
      <c r="B47" s="4" t="s">
        <v>59</v>
      </c>
      <c r="C47" s="5">
        <v>1995</v>
      </c>
      <c r="D47" s="14"/>
    </row>
    <row r="48" spans="1:4" ht="15.75" customHeight="1">
      <c r="A48" s="10">
        <v>44486</v>
      </c>
      <c r="B48" s="4" t="s">
        <v>56</v>
      </c>
      <c r="C48" s="5">
        <v>195</v>
      </c>
      <c r="D48" s="14"/>
    </row>
    <row r="49" spans="1:4" ht="15.75" customHeight="1">
      <c r="A49" s="10">
        <v>44487</v>
      </c>
      <c r="B49" s="4" t="s">
        <v>59</v>
      </c>
      <c r="C49" s="5">
        <v>1995</v>
      </c>
      <c r="D49" s="14"/>
    </row>
    <row r="50" spans="1:4" ht="15.75" customHeight="1">
      <c r="A50" s="10">
        <v>44487</v>
      </c>
      <c r="B50" s="4" t="s">
        <v>55</v>
      </c>
      <c r="C50" s="5">
        <v>1595</v>
      </c>
      <c r="D50" s="14"/>
    </row>
    <row r="51" spans="1:4" ht="15.75" customHeight="1">
      <c r="A51" s="10">
        <v>44487</v>
      </c>
      <c r="B51" s="4" t="s">
        <v>53</v>
      </c>
      <c r="C51" s="5">
        <v>117.5</v>
      </c>
      <c r="D51" s="14"/>
    </row>
    <row r="52" spans="1:4" ht="15.75" customHeight="1">
      <c r="A52" s="10">
        <v>44487</v>
      </c>
      <c r="B52" s="4" t="s">
        <v>59</v>
      </c>
      <c r="C52" s="5">
        <v>1995</v>
      </c>
      <c r="D52" s="14"/>
    </row>
    <row r="53" spans="1:4" ht="15.75" customHeight="1">
      <c r="A53" s="10">
        <v>44488</v>
      </c>
      <c r="B53" s="4" t="s">
        <v>56</v>
      </c>
      <c r="C53" s="5">
        <v>195</v>
      </c>
      <c r="D53" s="14"/>
    </row>
    <row r="54" spans="1:4" ht="15.75" customHeight="1">
      <c r="A54" s="10">
        <v>44489</v>
      </c>
      <c r="B54" s="4" t="s">
        <v>59</v>
      </c>
      <c r="C54" s="5">
        <v>1995</v>
      </c>
      <c r="D54" s="14"/>
    </row>
    <row r="55" spans="1:4" ht="15.75" customHeight="1">
      <c r="A55" s="10">
        <v>44489</v>
      </c>
      <c r="B55" s="4" t="s">
        <v>55</v>
      </c>
      <c r="C55" s="5">
        <v>1595</v>
      </c>
      <c r="D55" s="14"/>
    </row>
    <row r="56" spans="1:4" ht="15.75" customHeight="1">
      <c r="A56" s="10">
        <v>44489</v>
      </c>
      <c r="B56" s="4" t="s">
        <v>53</v>
      </c>
      <c r="C56" s="5">
        <v>117.5</v>
      </c>
      <c r="D56" s="14"/>
    </row>
    <row r="57" spans="1:4" ht="15.75" customHeight="1">
      <c r="A57" s="10">
        <v>44489</v>
      </c>
      <c r="B57" s="4" t="s">
        <v>59</v>
      </c>
      <c r="C57" s="5">
        <v>1995</v>
      </c>
      <c r="D57" s="14"/>
    </row>
    <row r="58" spans="1:4" ht="15.75" customHeight="1">
      <c r="A58" s="10">
        <v>44490</v>
      </c>
      <c r="B58" s="4" t="s">
        <v>55</v>
      </c>
      <c r="C58" s="5">
        <v>1595</v>
      </c>
      <c r="D58" s="14"/>
    </row>
    <row r="59" spans="1:4" ht="15.75" customHeight="1">
      <c r="A59" s="10">
        <v>44490</v>
      </c>
      <c r="B59" s="4" t="s">
        <v>60</v>
      </c>
      <c r="C59" s="5">
        <v>4995</v>
      </c>
      <c r="D59" s="14"/>
    </row>
    <row r="60" spans="1:4" ht="15.75" customHeight="1">
      <c r="A60" s="10">
        <v>44490</v>
      </c>
      <c r="B60" s="4" t="s">
        <v>59</v>
      </c>
      <c r="C60" s="5">
        <v>1995</v>
      </c>
      <c r="D60" s="14"/>
    </row>
    <row r="61" spans="1:4" ht="15.75" customHeight="1">
      <c r="A61" s="10">
        <v>44491</v>
      </c>
      <c r="B61" s="4" t="s">
        <v>58</v>
      </c>
      <c r="C61" s="5">
        <v>2495</v>
      </c>
      <c r="D61" s="14"/>
    </row>
    <row r="62" spans="1:4" ht="15.75" customHeight="1">
      <c r="A62" s="10">
        <v>44491</v>
      </c>
      <c r="B62" s="4" t="s">
        <v>53</v>
      </c>
      <c r="C62" s="5">
        <v>117.5</v>
      </c>
      <c r="D62" s="14"/>
    </row>
    <row r="63" spans="1:4" ht="15.75" customHeight="1">
      <c r="A63" s="10">
        <v>44491</v>
      </c>
      <c r="B63" s="4" t="s">
        <v>58</v>
      </c>
      <c r="C63" s="5">
        <v>2495</v>
      </c>
      <c r="D63" s="14"/>
    </row>
    <row r="64" spans="1:4" ht="15.75" customHeight="1">
      <c r="A64" s="10">
        <v>44492</v>
      </c>
      <c r="B64" s="4" t="s">
        <v>55</v>
      </c>
      <c r="C64" s="5">
        <v>1595</v>
      </c>
      <c r="D64" s="14"/>
    </row>
    <row r="65" spans="1:4" ht="15.75" customHeight="1">
      <c r="A65" s="10">
        <v>44493</v>
      </c>
      <c r="B65" s="4" t="s">
        <v>59</v>
      </c>
      <c r="C65" s="5">
        <v>1995</v>
      </c>
      <c r="D65" s="14"/>
    </row>
    <row r="66" spans="1:4" ht="15.75" customHeight="1">
      <c r="A66" s="10">
        <v>44493</v>
      </c>
      <c r="B66" s="4" t="s">
        <v>55</v>
      </c>
      <c r="C66" s="5">
        <v>1595</v>
      </c>
      <c r="D66" s="14"/>
    </row>
    <row r="67" spans="1:4" ht="15.75" customHeight="1">
      <c r="A67" s="10">
        <v>44493</v>
      </c>
      <c r="B67" s="4" t="s">
        <v>53</v>
      </c>
      <c r="C67" s="5">
        <v>117.5</v>
      </c>
      <c r="D67" s="14"/>
    </row>
    <row r="68" spans="1:4" ht="15.75" customHeight="1">
      <c r="A68" s="10">
        <v>44493</v>
      </c>
      <c r="B68" s="4" t="s">
        <v>59</v>
      </c>
      <c r="C68" s="5">
        <v>1995</v>
      </c>
      <c r="D68" s="14"/>
    </row>
    <row r="69" spans="1:4" ht="15.75" customHeight="1">
      <c r="A69" s="10">
        <v>44494</v>
      </c>
      <c r="B69" s="4" t="s">
        <v>56</v>
      </c>
      <c r="C69" s="5">
        <v>195</v>
      </c>
      <c r="D69" s="14"/>
    </row>
    <row r="70" spans="1:4" ht="15.75" customHeight="1">
      <c r="A70" s="10">
        <v>44495</v>
      </c>
      <c r="B70" s="4" t="s">
        <v>56</v>
      </c>
      <c r="C70" s="5">
        <v>195</v>
      </c>
      <c r="D70" s="14"/>
    </row>
    <row r="71" spans="1:4" ht="15.75" customHeight="1">
      <c r="A71" s="10">
        <v>44495</v>
      </c>
      <c r="B71" s="4" t="s">
        <v>59</v>
      </c>
      <c r="C71" s="5">
        <v>1995</v>
      </c>
      <c r="D71" s="14"/>
    </row>
    <row r="72" spans="1:4" ht="15.75" customHeight="1">
      <c r="A72" s="10">
        <v>44495</v>
      </c>
      <c r="B72" s="4" t="s">
        <v>55</v>
      </c>
      <c r="C72" s="5">
        <v>1595</v>
      </c>
      <c r="D72" s="14"/>
    </row>
    <row r="73" spans="1:4" ht="15.75" customHeight="1">
      <c r="A73" s="10">
        <v>44495</v>
      </c>
      <c r="B73" s="4" t="s">
        <v>53</v>
      </c>
      <c r="C73" s="5">
        <v>117.5</v>
      </c>
      <c r="D73" s="14"/>
    </row>
    <row r="74" spans="1:4" ht="15.75" customHeight="1">
      <c r="A74" s="10">
        <v>44495</v>
      </c>
      <c r="B74" s="4" t="s">
        <v>59</v>
      </c>
      <c r="C74" s="5">
        <v>1995</v>
      </c>
      <c r="D74" s="14"/>
    </row>
    <row r="75" spans="1:4" ht="15.75" customHeight="1">
      <c r="A75" s="10">
        <v>44496</v>
      </c>
      <c r="B75" s="4" t="s">
        <v>55</v>
      </c>
      <c r="C75" s="5">
        <v>1595</v>
      </c>
      <c r="D75" s="14"/>
    </row>
    <row r="76" spans="1:4" ht="15.75" customHeight="1">
      <c r="A76" s="10">
        <v>44496</v>
      </c>
      <c r="B76" s="4" t="s">
        <v>60</v>
      </c>
      <c r="C76" s="5">
        <v>4995</v>
      </c>
      <c r="D76" s="14"/>
    </row>
    <row r="77" spans="1:4" ht="15.75" customHeight="1">
      <c r="A77" s="10">
        <v>44496</v>
      </c>
      <c r="B77" s="4" t="s">
        <v>59</v>
      </c>
      <c r="C77" s="5">
        <v>1995</v>
      </c>
      <c r="D77" s="14"/>
    </row>
    <row r="78" spans="1:4" ht="15.75" customHeight="1">
      <c r="A78" s="10">
        <v>44497</v>
      </c>
      <c r="B78" s="4" t="s">
        <v>58</v>
      </c>
      <c r="C78" s="5">
        <v>2495</v>
      </c>
      <c r="D78" s="14"/>
    </row>
    <row r="79" spans="1:4" ht="15.75" customHeight="1">
      <c r="A79" s="10">
        <v>44497</v>
      </c>
      <c r="B79" s="4" t="s">
        <v>53</v>
      </c>
      <c r="C79" s="5">
        <v>117.5</v>
      </c>
      <c r="D79" s="14"/>
    </row>
    <row r="80" spans="1:4" ht="15.75" customHeight="1">
      <c r="A80" s="10">
        <v>44498</v>
      </c>
      <c r="B80" s="4" t="s">
        <v>55</v>
      </c>
      <c r="C80" s="5">
        <v>1595</v>
      </c>
      <c r="D80" s="14"/>
    </row>
    <row r="81" spans="1:4" ht="15.75" customHeight="1">
      <c r="A81" s="10">
        <v>44498</v>
      </c>
      <c r="B81" s="4" t="s">
        <v>60</v>
      </c>
      <c r="C81" s="5">
        <v>4995</v>
      </c>
      <c r="D81" s="14"/>
    </row>
    <row r="82" spans="1:4" ht="15.75" customHeight="1">
      <c r="A82" s="10">
        <v>44498</v>
      </c>
      <c r="B82" s="4" t="s">
        <v>59</v>
      </c>
      <c r="C82" s="5">
        <v>1995</v>
      </c>
      <c r="D82" s="14"/>
    </row>
    <row r="83" spans="1:4" ht="15.75" customHeight="1">
      <c r="A83" s="10">
        <v>44499</v>
      </c>
      <c r="B83" s="4" t="s">
        <v>58</v>
      </c>
      <c r="C83" s="5">
        <v>2495</v>
      </c>
      <c r="D83" s="14"/>
    </row>
    <row r="84" spans="1:4" ht="15.75" customHeight="1">
      <c r="A84" s="10">
        <v>44500</v>
      </c>
      <c r="B84" s="4" t="s">
        <v>53</v>
      </c>
      <c r="C84" s="5">
        <v>117.5</v>
      </c>
      <c r="D84" s="14"/>
    </row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/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CAPA</vt:lpstr>
      <vt:lpstr>Plan1</vt:lpstr>
      <vt:lpstr>Plan2</vt:lpstr>
      <vt:lpstr>Plan3</vt:lpstr>
      <vt:lpstr>Plan4</vt:lpstr>
      <vt:lpstr>Planilha1</vt:lpstr>
      <vt:lpstr>Planilha2</vt:lpstr>
      <vt:lpstr>Plan5</vt:lpstr>
      <vt:lpstr>Gráf1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Setor de Eventos</cp:lastModifiedBy>
  <dcterms:created xsi:type="dcterms:W3CDTF">2022-07-29T15:54:58Z</dcterms:created>
  <dcterms:modified xsi:type="dcterms:W3CDTF">2022-10-03T13:01:40Z</dcterms:modified>
</cp:coreProperties>
</file>