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dech\Downloads\"/>
    </mc:Choice>
  </mc:AlternateContent>
  <xr:revisionPtr revIDLastSave="0" documentId="13_ncr:1_{D892C99A-86A4-41D1-83E0-59C24AE0F14C}" xr6:coauthVersionLast="47" xr6:coauthVersionMax="47" xr10:uidLastSave="{00000000-0000-0000-0000-000000000000}"/>
  <bookViews>
    <workbookView xWindow="3144" yWindow="1908" windowWidth="17280" windowHeight="888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 r="E13" i="1"/>
  <c r="H13" i="1"/>
  <c r="I13" i="1" s="1"/>
  <c r="J13" i="1"/>
  <c r="K13" i="1" s="1"/>
  <c r="B14" i="1"/>
  <c r="B15" i="1"/>
  <c r="B16" i="1"/>
  <c r="B17" i="1"/>
  <c r="B18" i="1"/>
  <c r="B19" i="1"/>
  <c r="B20" i="1"/>
  <c r="B13" i="1"/>
  <c r="E14" i="1" l="1"/>
  <c r="E15" i="1"/>
  <c r="E16" i="1"/>
  <c r="E17" i="1"/>
  <c r="E18" i="1"/>
  <c r="E19" i="1"/>
  <c r="H17" i="1" l="1"/>
  <c r="I17" i="1" s="1"/>
  <c r="J17" i="1"/>
  <c r="K17" i="1" s="1"/>
  <c r="J20" i="1"/>
  <c r="K20" i="1" s="1"/>
  <c r="H20" i="1"/>
  <c r="I20" i="1" s="1"/>
  <c r="E20" i="1"/>
  <c r="J19" i="1"/>
  <c r="K19" i="1" s="1"/>
  <c r="H19" i="1"/>
  <c r="I19" i="1" s="1"/>
  <c r="J18" i="1"/>
  <c r="K18" i="1" s="1"/>
  <c r="H18" i="1"/>
  <c r="I18" i="1" s="1"/>
  <c r="J16" i="1"/>
  <c r="K16" i="1" s="1"/>
  <c r="H16" i="1"/>
  <c r="I16" i="1" s="1"/>
  <c r="G16" i="1"/>
  <c r="J15" i="1"/>
  <c r="K15" i="1" s="1"/>
  <c r="I15" i="1"/>
  <c r="J14" i="1"/>
  <c r="H14" i="1"/>
  <c r="I14" i="1" s="1"/>
  <c r="E21" i="1" l="1"/>
  <c r="G21" i="1"/>
  <c r="I21" i="1"/>
  <c r="K14" i="1"/>
  <c r="K21" i="1" l="1"/>
  <c r="C21" i="1" s="1"/>
  <c r="C22" i="1" s="1"/>
  <c r="C4" i="1" l="1"/>
</calcChain>
</file>

<file path=xl/sharedStrings.xml><?xml version="1.0" encoding="utf-8"?>
<sst xmlns="http://schemas.openxmlformats.org/spreadsheetml/2006/main" count="90" uniqueCount="65">
  <si>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</si>
  <si>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</si>
  <si>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</si>
  <si>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</si>
  <si>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</si>
  <si>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</si>
  <si>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</si>
  <si>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</si>
  <si>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</si>
  <si>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</si>
  <si>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</si>
  <si>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</si>
  <si>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</si>
  <si>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</si>
  <si>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</si>
  <si>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</si>
  <si>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</si>
  <si>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</si>
  <si>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</si>
  <si>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</si>
  <si>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</si>
  <si>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</si>
  <si>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</si>
  <si>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</si>
  <si>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</si>
  <si>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</si>
  <si>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</si>
  <si>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</si>
  <si>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</si>
  <si>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</si>
  <si>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</si>
  <si>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</si>
  <si>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</si>
  <si>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</si>
  <si>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</si>
  <si>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</si>
  <si>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</si>
  <si>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</si>
  <si>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</si>
  <si>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</si>
  <si>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</si>
  <si>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</si>
  <si>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</si>
  <si>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</si>
  <si>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</si>
  <si>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</si>
  <si>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</si>
  <si>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</si>
  <si>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</si>
  <si>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</si>
  <si>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</si>
  <si>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</si>
  <si>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</si>
  <si>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</si>
  <si>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</si>
  <si>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</si>
  <si>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</si>
  <si>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</si>
  <si>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</si>
  <si>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</si>
  <si>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</si>
  <si>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</si>
  <si>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</si>
  <si>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Marco Chamber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</si>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</sst>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1" zoomScale="70" zoomScaleNormal="70" workbookViewId="0">
      <selection activeCell="D24" sqref="D2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c r="C5" s="5"/>
      <c r="G5" s="1"/>
    </row>
    <row r="6" spans="1:11" ht="14.4" x14ac:dyDescent="0.3">
      <c r="A6" s="4">
        <v>3</v>
      </c>
      <c r="B6" s="25"/>
      <c r="C6" s="5"/>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
        <v>64</v>
      </c>
      <c r="E13" s="15">
        <f>IF(D13="X",100*0.1,"")</f>
        <v>10</v>
      </c>
      <c r="F13" s="15"/>
      <c r="G13" s="15"/>
      <c r="H13" s="15" t="str">
        <f t="shared" ref="H13:H17" si="0">IF($C13=ML,"X","")</f>
        <v/>
      </c>
      <c r="I13" s="15" t="str">
        <f>IF(H13="X",30*0.1,"")</f>
        <v/>
      </c>
      <c r="J13" s="15" t="str">
        <f t="shared" ref="J13:J17" si="1">IF($C13=NL,"X","")</f>
        <v/>
      </c>
      <c r="K13" s="15" t="str">
        <f t="shared" ref="K13:K17" si="2">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
        <v>64</v>
      </c>
      <c r="E14" s="15">
        <f>IF(D14="X",100*0.1,"")</f>
        <v>10</v>
      </c>
      <c r="F14" s="15"/>
      <c r="G14" s="15"/>
      <c r="H14" s="15" t="str">
        <f t="shared" si="0"/>
        <v/>
      </c>
      <c r="I14" s="15" t="str">
        <f>IF(H14="X",30*0.1,"")</f>
        <v/>
      </c>
      <c r="J14" s="15" t="str">
        <f t="shared" si="1"/>
        <v/>
      </c>
      <c r="K14" s="15" t="str">
        <f t="shared" si="2"/>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64</v>
      </c>
      <c r="E15" s="15">
        <f>IF(D15="X",100*0.25,"")</f>
        <v>25</v>
      </c>
      <c r="F15" s="15"/>
      <c r="G15" s="15"/>
      <c r="H15" s="15" t="str">
        <f>IF($C15=ML,"X","")</f>
        <v/>
      </c>
      <c r="I15" s="15" t="str">
        <f>IF(H15="X",30*0.25,"")</f>
        <v/>
      </c>
      <c r="J15" s="15" t="str">
        <f t="shared" si="1"/>
        <v/>
      </c>
      <c r="K15" s="15" t="str">
        <f t="shared" si="2"/>
        <v/>
      </c>
    </row>
    <row r="16" spans="1:11" ht="24" outlineLevel="1" x14ac:dyDescent="0.3">
      <c r="A16" s="42"/>
      <c r="B16" s="28" t="str">
        <f>RUBRICA!A7</f>
        <v>4. Utiliza de manera precisa el lenguaje técnico en los entregables de acuerdo con lo requerido por la disciplina.</v>
      </c>
      <c r="C16" s="26" t="s">
        <v>5</v>
      </c>
      <c r="D16" s="15" t="s">
        <v>64</v>
      </c>
      <c r="E16" s="15">
        <f>IF(D16="X",100*0.05,"")</f>
        <v>5</v>
      </c>
      <c r="F16" s="15"/>
      <c r="G16" s="15" t="str">
        <f>IF(F16="X",60*0.05,"")</f>
        <v/>
      </c>
      <c r="H16" s="15" t="str">
        <f t="shared" si="0"/>
        <v/>
      </c>
      <c r="I16" s="15" t="str">
        <f>IF(H16="X",30*0.05,"")</f>
        <v/>
      </c>
      <c r="J16" s="15" t="str">
        <f t="shared" si="1"/>
        <v/>
      </c>
      <c r="K16" s="15" t="str">
        <f t="shared" si="2"/>
        <v/>
      </c>
    </row>
    <row r="17" spans="1:11" ht="24" outlineLevel="1" x14ac:dyDescent="0.3">
      <c r="A17" s="42"/>
      <c r="B17" s="28" t="str">
        <f>RUBRICA!A8</f>
        <v xml:space="preserve">5. Utiliza reglas de redacción, ortografía (literal, puntual, acentual) y las normas para citas y referencias. </v>
      </c>
      <c r="C17" s="26" t="s">
        <v>5</v>
      </c>
      <c r="D17" s="15" t="s">
        <v>64</v>
      </c>
      <c r="E17" s="15">
        <f>IF(D17="X",100*0.05,"")</f>
        <v>5</v>
      </c>
      <c r="F17" s="15"/>
      <c r="G17" s="15"/>
      <c r="H17" s="15" t="str">
        <f t="shared" si="0"/>
        <v/>
      </c>
      <c r="I17" s="15" t="str">
        <f>IF(H17="X",30*0.05,"")</f>
        <v/>
      </c>
      <c r="J17" s="15" t="str">
        <f t="shared" si="1"/>
        <v/>
      </c>
      <c r="K17" s="15" t="str">
        <f t="shared" si="2"/>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
        <v>64</v>
      </c>
      <c r="E18" s="15">
        <f>IF(D18="X",100*0.2,"")</f>
        <v>20</v>
      </c>
      <c r="F18" s="15"/>
      <c r="G18" s="15"/>
      <c r="H18" s="15" t="str">
        <f>IF($C18=ML,"X","")</f>
        <v/>
      </c>
      <c r="I18" s="15" t="str">
        <f>IF(H18="X",30*0.2,"")</f>
        <v/>
      </c>
      <c r="J18" s="15" t="str">
        <f>IF($C18=NL,"X","")</f>
        <v/>
      </c>
      <c r="K18" s="15" t="str">
        <f t="shared" ref="K18:K20" si="3">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
        <v>64</v>
      </c>
      <c r="E19" s="15">
        <f>IF(D19="X",100*0.15,"")</f>
        <v>15</v>
      </c>
      <c r="F19" s="15"/>
      <c r="G19" s="15"/>
      <c r="H19" s="15" t="str">
        <f>IF($C19=ML,"X","")</f>
        <v/>
      </c>
      <c r="I19" s="15" t="str">
        <f>IF(H19="X",30*0.15,"")</f>
        <v/>
      </c>
      <c r="J19" s="15" t="str">
        <f>IF($C19=NL,"X","")</f>
        <v/>
      </c>
      <c r="K19" s="15" t="str">
        <f t="shared" si="3"/>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
        <v>64</v>
      </c>
      <c r="E20" s="15">
        <f>IF(D20="X",100*0.1,"")</f>
        <v>10</v>
      </c>
      <c r="F20" s="15"/>
      <c r="G20" s="15"/>
      <c r="H20" s="15" t="str">
        <f>IF($C20=ML,"X","")</f>
        <v/>
      </c>
      <c r="I20" s="15" t="str">
        <f>IF(H20="X",30*0.1,"")</f>
        <v/>
      </c>
      <c r="J20" s="15" t="str">
        <f>IF($C20=NL,"X","")</f>
        <v/>
      </c>
      <c r="K20" s="15" t="str">
        <f t="shared" si="3"/>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55" zoomScaleNormal="55" workbookViewId="0">
      <selection activeCell="B4" sqref="B4"/>
    </sheetView>
  </sheetViews>
  <sheetFormatPr baseColWidth="10" defaultRowHeight="14.4" x14ac:dyDescent="0.3"/>
  <cols>
    <col min="1" max="6" width="38.664062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MARCOS . CHAMBER COLINA</cp:lastModifiedBy>
  <dcterms:created xsi:type="dcterms:W3CDTF">2023-08-07T04:08:01Z</dcterms:created>
  <dcterms:modified xsi:type="dcterms:W3CDTF">2024-12-03T20:23:30Z</dcterms:modified>
</cp:coreProperties>
</file>