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_STAT" sheetId="1" r:id="rId4"/>
    <sheet state="visible" name="PLD_SKL" sheetId="2" r:id="rId5"/>
    <sheet state="visible" name="FGT_STAT" sheetId="3" r:id="rId6"/>
    <sheet state="visible" name="FGT_SKL" sheetId="4" r:id="rId7"/>
    <sheet state="visible" name="RNG_STAT" sheetId="5" r:id="rId8"/>
    <sheet state="visible" name="RNG_SKL" sheetId="6" r:id="rId9"/>
    <sheet state="visible" name="CLC_STAT" sheetId="7" r:id="rId10"/>
    <sheet state="visible" name="CLC_SKL" sheetId="8" r:id="rId11"/>
    <sheet state="visible" name="WIZ_STAT" sheetId="9" r:id="rId12"/>
    <sheet state="visible" name="WIZ_SKL" sheetId="10" r:id="rId13"/>
    <sheet state="visible" name="1F_ENMY_STAT" sheetId="11" r:id="rId14"/>
    <sheet state="visible" name="2F_ENMY_STAT" sheetId="12" r:id="rId15"/>
    <sheet state="visible" name="3F_ENMY_STAT" sheetId="13" r:id="rId16"/>
    <sheet state="visible" name="4F_ENMY_STAT" sheetId="14" r:id="rId17"/>
    <sheet state="visible" name="WEAPON" sheetId="15" r:id="rId18"/>
    <sheet state="visible" name="ARMOR" sheetId="16" r:id="rId19"/>
    <sheet state="visible" name="ACCESSORY" sheetId="17" r:id="rId20"/>
    <sheet state="visible" name="ITEM" sheetId="18" r:id="rId21"/>
  </sheets>
  <definedNames/>
  <calcPr/>
  <extLst>
    <ext uri="GoogleSheetsCustomDataVersion2">
      <go:sheetsCustomData xmlns:go="http://customooxmlschemas.google.com/" r:id="rId22" roundtripDataChecksum="gL3oyjLqP6JqSMiu7+YfEckGuiWfRI3dwCEsD4+zLX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4">
      <text>
        <t xml:space="preserve">======
ID#AAABG3Fxrr0
DY K    (2024-02-18 18:35:01)
촉매 마스터리에만 스킬포인트를 투자해도 하위 스킬 전부 사용 가능</t>
      </text>
    </comment>
    <comment authorId="0" ref="D5">
      <text>
        <t xml:space="preserve">======
ID#AAABG2fm1EI
DY K    (2024-02-18 18:05:15)
스킬 포인트를 일일히 투자해야됨</t>
      </text>
    </comment>
  </commentList>
  <extLst>
    <ext uri="GoogleSheetsCustomDataVersion2">
      <go:sheetsCustomData xmlns:go="http://customooxmlschemas.google.com/" r:id="rId1" roundtripDataSignature="AMtx7mjtEzGOeRirSwz5SnRlbLCJW9xJu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ID#AAABFmBOerY
DY K    (2024-02-21 10:42:19)
얘는 아직 템플릿 어케짜야될지 모르겠음</t>
      </text>
    </comment>
  </commentList>
  <extLst>
    <ext uri="GoogleSheetsCustomDataVersion2">
      <go:sheetsCustomData xmlns:go="http://customooxmlschemas.google.com/" r:id="rId1" roundtripDataSignature="AMtx7minmVCuECqgREJxeVAiZ5OXwgSreg=="/>
    </ext>
  </extLst>
</comments>
</file>

<file path=xl/sharedStrings.xml><?xml version="1.0" encoding="utf-8"?>
<sst xmlns="http://schemas.openxmlformats.org/spreadsheetml/2006/main" count="1079" uniqueCount="241">
  <si>
    <t>1차</t>
  </si>
  <si>
    <t>HP</t>
  </si>
  <si>
    <t>MP</t>
  </si>
  <si>
    <t>ATK</t>
  </si>
  <si>
    <t>DEF</t>
  </si>
  <si>
    <t>MDEF</t>
  </si>
  <si>
    <t>HIT</t>
  </si>
  <si>
    <t>EVASE</t>
  </si>
  <si>
    <t>CRIT</t>
  </si>
  <si>
    <t>STRCOR</t>
  </si>
  <si>
    <t>MAGCOR</t>
  </si>
  <si>
    <t>STR</t>
  </si>
  <si>
    <t>VIT</t>
  </si>
  <si>
    <t>MAG</t>
  </si>
  <si>
    <t>AGI</t>
  </si>
  <si>
    <t>LUK</t>
  </si>
  <si>
    <t>STATUP</t>
  </si>
  <si>
    <t>-</t>
  </si>
  <si>
    <t>LVLSTATUP</t>
  </si>
  <si>
    <t>무기유형</t>
  </si>
  <si>
    <t>랭크</t>
  </si>
  <si>
    <t>유형</t>
  </si>
  <si>
    <t>이름</t>
  </si>
  <si>
    <t>물리 데미지</t>
  </si>
  <si>
    <t>속성 데미지</t>
  </si>
  <si>
    <t>MP소모</t>
  </si>
  <si>
    <t>패시브</t>
  </si>
  <si>
    <t>자신</t>
  </si>
  <si>
    <t>단일-아군</t>
  </si>
  <si>
    <t>전후-아군</t>
  </si>
  <si>
    <t>전열-아군</t>
  </si>
  <si>
    <t>광역-아군</t>
  </si>
  <si>
    <t>단일-적</t>
  </si>
  <si>
    <t>전후-적</t>
  </si>
  <si>
    <t>전열-적</t>
  </si>
  <si>
    <t>광역-적</t>
  </si>
  <si>
    <t>버프</t>
  </si>
  <si>
    <t>디버프</t>
  </si>
  <si>
    <t>회복</t>
  </si>
  <si>
    <t>근접</t>
  </si>
  <si>
    <t>원거리</t>
  </si>
  <si>
    <t>참격</t>
  </si>
  <si>
    <t>관통</t>
  </si>
  <si>
    <t>타격</t>
  </si>
  <si>
    <t>화염</t>
  </si>
  <si>
    <t>빙결</t>
  </si>
  <si>
    <t>바람</t>
  </si>
  <si>
    <t>전격</t>
  </si>
  <si>
    <t>광휘</t>
  </si>
  <si>
    <t>어둠</t>
  </si>
  <si>
    <t>HP 증가</t>
  </si>
  <si>
    <t>MP 증가</t>
  </si>
  <si>
    <t>DEF 증가</t>
  </si>
  <si>
    <t>MAG 증가</t>
  </si>
  <si>
    <t>회복/단일</t>
  </si>
  <si>
    <t>하급 치유</t>
  </si>
  <si>
    <t>중급 치유</t>
  </si>
  <si>
    <t>버프/단일</t>
  </si>
  <si>
    <t>방어의 오라</t>
  </si>
  <si>
    <t>버프/광역</t>
  </si>
  <si>
    <t>축복의 오라</t>
  </si>
  <si>
    <t>방패</t>
  </si>
  <si>
    <t>디버프/광역</t>
  </si>
  <si>
    <t>도발</t>
  </si>
  <si>
    <t>버프/자신</t>
  </si>
  <si>
    <t>방패 올리기</t>
  </si>
  <si>
    <t>근접/타격/단일, 디버프</t>
  </si>
  <si>
    <t>방패 돌진</t>
  </si>
  <si>
    <t>보호</t>
  </si>
  <si>
    <t>버프/광역, 광휘/광역</t>
  </si>
  <si>
    <t>성역</t>
  </si>
  <si>
    <t>대검</t>
  </si>
  <si>
    <t>근접/참격/단일</t>
  </si>
  <si>
    <t>강타</t>
  </si>
  <si>
    <t>근접/단일/참격/광휘</t>
  </si>
  <si>
    <t>신성강타</t>
  </si>
  <si>
    <t>무기 유형</t>
  </si>
  <si>
    <t>ATK 증가</t>
  </si>
  <si>
    <t>AGI 증가</t>
  </si>
  <si>
    <t>소검</t>
  </si>
  <si>
    <t>원거리/참격/단일</t>
  </si>
  <si>
    <t>제비</t>
  </si>
  <si>
    <t>근접/참격/전열</t>
  </si>
  <si>
    <t>일섬</t>
  </si>
  <si>
    <t>패시브/자신</t>
  </si>
  <si>
    <t>질풍</t>
  </si>
  <si>
    <t>참격/광역</t>
  </si>
  <si>
    <t>허식</t>
  </si>
  <si>
    <t>제비 반환</t>
  </si>
  <si>
    <t>슬래시</t>
  </si>
  <si>
    <t>버스트</t>
  </si>
  <si>
    <t>오버 리미트</t>
  </si>
  <si>
    <t>차지 버스트</t>
  </si>
  <si>
    <t>오버킬</t>
  </si>
  <si>
    <t>LUK 증가</t>
  </si>
  <si>
    <t>자신/회복</t>
  </si>
  <si>
    <t>응급 치유</t>
  </si>
  <si>
    <t>자신/버프</t>
  </si>
  <si>
    <t>도주</t>
  </si>
  <si>
    <t>장궁</t>
  </si>
  <si>
    <t>원거리/관통/단일</t>
  </si>
  <si>
    <t>맹사</t>
  </si>
  <si>
    <t>명사수</t>
  </si>
  <si>
    <t>원거리/관통/전후</t>
  </si>
  <si>
    <t>관통 사격</t>
  </si>
  <si>
    <t>저격</t>
  </si>
  <si>
    <t>석궁</t>
  </si>
  <si>
    <t>근접/관통/단일</t>
  </si>
  <si>
    <t>무차별 사격</t>
  </si>
  <si>
    <t>광역/디버프</t>
  </si>
  <si>
    <t>연막</t>
  </si>
  <si>
    <t>회전 베기</t>
  </si>
  <si>
    <t>관통/광역</t>
  </si>
  <si>
    <t>난사</t>
  </si>
  <si>
    <t>지팡이</t>
  </si>
  <si>
    <t>원소 마스터리 1</t>
  </si>
  <si>
    <t>원거리/화염/단일</t>
  </si>
  <si>
    <t>화염 마법</t>
  </si>
  <si>
    <t>원거리/빙결/단일</t>
  </si>
  <si>
    <t>빙결 마법</t>
  </si>
  <si>
    <t>원거리/질풍/단일</t>
  </si>
  <si>
    <t>질풍 마법</t>
  </si>
  <si>
    <t>원거리/전격/단일</t>
  </si>
  <si>
    <t>전격 마법</t>
  </si>
  <si>
    <t>원거리/광휘/단일</t>
  </si>
  <si>
    <t>광휘 마법</t>
  </si>
  <si>
    <t>원거리/어둠/단일</t>
  </si>
  <si>
    <t>어둠 마법</t>
  </si>
  <si>
    <t>원소 마스터리 2</t>
  </si>
  <si>
    <t>원거리/화염/광역</t>
  </si>
  <si>
    <t>화염 대마법</t>
  </si>
  <si>
    <t>원거리/빙결/광역</t>
  </si>
  <si>
    <t>빙결 대마법</t>
  </si>
  <si>
    <t>원거리/질풍/광역</t>
  </si>
  <si>
    <t>질풍 대마법</t>
  </si>
  <si>
    <t>원거리/전격/광역</t>
  </si>
  <si>
    <t>전격 대마법</t>
  </si>
  <si>
    <t>원거리/광휘/광역</t>
  </si>
  <si>
    <t>광휘 대마법</t>
  </si>
  <si>
    <t>원거리/어둠/광역</t>
  </si>
  <si>
    <t>어둠 대마법</t>
  </si>
  <si>
    <t>원소 마스터리 3</t>
  </si>
  <si>
    <t>단일/디버프</t>
  </si>
  <si>
    <t>잔화</t>
  </si>
  <si>
    <t>결빙</t>
  </si>
  <si>
    <t>기류</t>
  </si>
  <si>
    <t>방전</t>
  </si>
  <si>
    <t>여명</t>
  </si>
  <si>
    <t>황혼</t>
  </si>
  <si>
    <t>집중</t>
  </si>
  <si>
    <t>원소 마스터리 4</t>
  </si>
  <si>
    <t>노심용해</t>
  </si>
  <si>
    <t>천년빙뢰</t>
  </si>
  <si>
    <t>진공파</t>
  </si>
  <si>
    <t>궁니르</t>
  </si>
  <si>
    <t>개기일식</t>
  </si>
  <si>
    <t>개기월식</t>
  </si>
  <si>
    <t>마법봉</t>
  </si>
  <si>
    <t>촉매 마스터리 1</t>
  </si>
  <si>
    <t>화염살</t>
  </si>
  <si>
    <t>냉기 칼날</t>
  </si>
  <si>
    <t>가속</t>
  </si>
  <si>
    <t>오버클럭</t>
  </si>
  <si>
    <t>디버프/단일</t>
  </si>
  <si>
    <t>섬광</t>
  </si>
  <si>
    <t>그림자</t>
  </si>
  <si>
    <t>단일/버프</t>
  </si>
  <si>
    <t>속성 방패</t>
  </si>
  <si>
    <t>촉매 마스터리 3</t>
  </si>
  <si>
    <t>화염 부여</t>
  </si>
  <si>
    <t>빙결 부여</t>
  </si>
  <si>
    <t>질풍 부여</t>
  </si>
  <si>
    <t>전격 부여</t>
  </si>
  <si>
    <t>광휘 부여</t>
  </si>
  <si>
    <t>어둠 부여</t>
  </si>
  <si>
    <t>만개</t>
  </si>
  <si>
    <t>촉매 마스터리 4</t>
  </si>
  <si>
    <t>원거리/화염/전후</t>
  </si>
  <si>
    <t>화염포</t>
  </si>
  <si>
    <t>원거리/빙결/전열</t>
  </si>
  <si>
    <t>빙설검</t>
  </si>
  <si>
    <t>질풍권</t>
  </si>
  <si>
    <t>원거리/전격/전후</t>
  </si>
  <si>
    <t>축뢰탄</t>
  </si>
  <si>
    <t>섬광창</t>
  </si>
  <si>
    <t>원거리/어둠/전열</t>
  </si>
  <si>
    <t>흑섬도</t>
  </si>
  <si>
    <t>NAME</t>
  </si>
  <si>
    <t>AVOID</t>
  </si>
  <si>
    <t>STRCRET</t>
  </si>
  <si>
    <t>MAGCRET</t>
  </si>
  <si>
    <t>선공</t>
  </si>
  <si>
    <t>행동패턴</t>
  </si>
  <si>
    <t>빛</t>
  </si>
  <si>
    <t>토끼</t>
  </si>
  <si>
    <t>W</t>
  </si>
  <si>
    <t>슬라임</t>
  </si>
  <si>
    <t>야생꽃</t>
  </si>
  <si>
    <t>늑대</t>
  </si>
  <si>
    <t>바위골렘</t>
  </si>
  <si>
    <t>R</t>
  </si>
  <si>
    <t>도적</t>
  </si>
  <si>
    <t>까마귀</t>
  </si>
  <si>
    <t>나무정령</t>
  </si>
  <si>
    <t>--</t>
  </si>
  <si>
    <t>숲의 수호자</t>
  </si>
  <si>
    <t>행동 패턴</t>
  </si>
  <si>
    <t>쥐</t>
  </si>
  <si>
    <t>도적 선봉대</t>
  </si>
  <si>
    <t>도적 궁수</t>
  </si>
  <si>
    <t>도적 대장</t>
  </si>
  <si>
    <t>죽지 못한 갑주</t>
  </si>
  <si>
    <t>몰락한 여왕</t>
  </si>
  <si>
    <t>박쥐</t>
  </si>
  <si>
    <t>독버섯</t>
  </si>
  <si>
    <t>전기장어 정령</t>
  </si>
  <si>
    <t>동굴 도마뱀</t>
  </si>
  <si>
    <t>오염된 물의 정령</t>
  </si>
  <si>
    <t>쌍둥이 심해 인어</t>
  </si>
  <si>
    <t>히드라</t>
  </si>
  <si>
    <t>외눈박쥐</t>
  </si>
  <si>
    <t>해골 전사(도끼)</t>
  </si>
  <si>
    <t>해골 전사(검)</t>
  </si>
  <si>
    <t>해골 궁수</t>
  </si>
  <si>
    <t>흑마법사</t>
  </si>
  <si>
    <t>유령 기사</t>
  </si>
  <si>
    <t>해골 무더기</t>
  </si>
  <si>
    <t>리치 해골</t>
  </si>
  <si>
    <t>사원을 수호하는 사령 기사</t>
  </si>
  <si>
    <t>HP+</t>
  </si>
  <si>
    <t>MP+</t>
  </si>
  <si>
    <t>ATK+</t>
  </si>
  <si>
    <t>DEF+</t>
  </si>
  <si>
    <t>적중률+</t>
  </si>
  <si>
    <t>회피율+</t>
  </si>
  <si>
    <t>크리율+</t>
  </si>
  <si>
    <t>STR+</t>
  </si>
  <si>
    <t>VIT+</t>
  </si>
  <si>
    <t>MAG+</t>
  </si>
  <si>
    <t>AGI+</t>
  </si>
  <si>
    <t>LUK+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</si>
</sst>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theme="1"/>
      <name val="Aptos narrow"/>
      <scheme val="minor"/>
    </font>
    <font>
      <sz val="11.0"/>
      <color theme="1"/>
      <name val="Malgun Gothic"/>
    </font>
    <font>
      <sz val="12.0"/>
      <color theme="1"/>
      <name val="Arial"/>
    </font>
    <font>
      <sz val="9.0"/>
      <color theme="1"/>
      <name val="Aptos narrow"/>
      <scheme val="minor"/>
    </font>
    <font>
      <sz val="9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9.0"/>
      <color theme="1"/>
      <name val="Aptos narrow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5" fillId="0" fontId="1" numFmtId="9" xfId="0" applyAlignment="1" applyBorder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2" fillId="0" fontId="1" numFmtId="1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3" fillId="0" fontId="1" numFmtId="1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0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0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17" width="7.75"/>
    <col customWidth="1" min="18" max="19" width="7.63"/>
    <col customWidth="1" min="20" max="20" width="11.5"/>
    <col customWidth="1" min="21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12.0</v>
      </c>
      <c r="D2" s="8">
        <f t="shared" ref="D2:E2" si="1"> L2</f>
        <v>12</v>
      </c>
      <c r="E2" s="8">
        <f t="shared" si="1"/>
        <v>13</v>
      </c>
      <c r="F2" s="11">
        <f t="shared" ref="F2:F51" si="4"> 5%+($N2-5)/200</f>
        <v>0.08</v>
      </c>
      <c r="G2" s="12">
        <f t="shared" ref="G2:G51" si="5"> 90% + (O2-5)/1000</f>
        <v>0.901</v>
      </c>
      <c r="H2" s="13">
        <f t="shared" ref="H2:I2" si="2"> 5% + (O2-5)/1000</f>
        <v>0.051</v>
      </c>
      <c r="I2" s="13">
        <f t="shared" si="2"/>
        <v>0.053</v>
      </c>
      <c r="J2" s="11">
        <f t="shared" ref="J2:J51" si="7"> 0% + L2/100</f>
        <v>0.12</v>
      </c>
      <c r="K2" s="14">
        <f t="shared" ref="K2:K51" si="8"> 0% + N2/100</f>
        <v>0.11</v>
      </c>
      <c r="L2" s="10">
        <v>12.0</v>
      </c>
      <c r="M2" s="10">
        <v>13.0</v>
      </c>
      <c r="N2" s="10">
        <v>11.0</v>
      </c>
      <c r="O2" s="10">
        <v>6.0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10" si="9"> B2 + 7</f>
        <v>35</v>
      </c>
      <c r="C3" s="17">
        <f t="shared" ref="C3:C51" si="10"> if(MOD(A3,4) = 0, C2+5, C2+3)</f>
        <v>15</v>
      </c>
      <c r="D3" s="8">
        <f t="shared" ref="D3:E3" si="3"> L3</f>
        <v>13</v>
      </c>
      <c r="E3" s="8">
        <f t="shared" si="3"/>
        <v>14</v>
      </c>
      <c r="F3" s="11">
        <f t="shared" si="4"/>
        <v>0.085</v>
      </c>
      <c r="G3" s="12">
        <f t="shared" si="5"/>
        <v>0.902</v>
      </c>
      <c r="H3" s="13">
        <f t="shared" ref="H3:I3" si="6"> 5% + (O3-5)/1000</f>
        <v>0.052</v>
      </c>
      <c r="I3" s="13">
        <f t="shared" si="6"/>
        <v>0.054</v>
      </c>
      <c r="J3" s="11">
        <f t="shared" si="7"/>
        <v>0.13</v>
      </c>
      <c r="K3" s="14">
        <f t="shared" si="8"/>
        <v>0.12</v>
      </c>
      <c r="L3" s="10">
        <f t="shared" ref="L3:L51" si="13">if(MOD($A3,8) = 0,L2 + 2, L2 + 1)</f>
        <v>13</v>
      </c>
      <c r="M3" s="10">
        <f t="shared" ref="M3:M51" si="14">if(MOD($A3,2) = 0, M2 + 1, if(MOD($A3,6) = 1,M2 + 1,M2 + 2))</f>
        <v>14</v>
      </c>
      <c r="N3" s="10">
        <f t="shared" ref="N3:N51" si="15">if(or(MOD(A3,3) = 0, MOD(A3,3) = 1, MOD(A3,6) = 2),N2 + 1,N2)</f>
        <v>12</v>
      </c>
      <c r="O3" s="10">
        <f t="shared" ref="O3:O51" si="16"> if(or((or(MOD($A3,2) = 0, MOD($A3,3) = 2)), or(MOD($A3,6) = 1, MOD($A3,6) = 0))  ,O2 + 1,O2)</f>
        <v>7</v>
      </c>
      <c r="P3" s="15">
        <f t="shared" ref="P3:P51" si="17">if(MOD($A3,8) = 0,P2, P2 + 1)</f>
        <v>9</v>
      </c>
      <c r="Q3" s="18">
        <f t="shared" ref="Q3:Q51" si="18"> (L3 - L2) + (M3 - M2) + (N3 - N2) + (O3 - O2) + (P3 - P2)</f>
        <v>5</v>
      </c>
      <c r="R3" s="8"/>
      <c r="S3" s="10"/>
      <c r="T3" s="8"/>
      <c r="U3" s="8"/>
      <c r="V3" s="8"/>
      <c r="W3" s="8"/>
    </row>
    <row r="4" ht="16.5" customHeight="1">
      <c r="A4" s="9">
        <v>3.0</v>
      </c>
      <c r="B4" s="17">
        <f t="shared" si="9"/>
        <v>42</v>
      </c>
      <c r="C4" s="17">
        <f t="shared" si="10"/>
        <v>18</v>
      </c>
      <c r="D4" s="8">
        <f t="shared" ref="D4:E4" si="11"> L4</f>
        <v>14</v>
      </c>
      <c r="E4" s="8">
        <f t="shared" si="11"/>
        <v>16</v>
      </c>
      <c r="F4" s="11">
        <f t="shared" si="4"/>
        <v>0.09</v>
      </c>
      <c r="G4" s="12">
        <f t="shared" si="5"/>
        <v>0.902</v>
      </c>
      <c r="H4" s="13">
        <f t="shared" ref="H4:I4" si="12"> 5% + (O4-5)/1000</f>
        <v>0.052</v>
      </c>
      <c r="I4" s="13">
        <f t="shared" si="12"/>
        <v>0.055</v>
      </c>
      <c r="J4" s="11">
        <f t="shared" si="7"/>
        <v>0.14</v>
      </c>
      <c r="K4" s="14">
        <f t="shared" si="8"/>
        <v>0.13</v>
      </c>
      <c r="L4" s="10">
        <f t="shared" si="13"/>
        <v>14</v>
      </c>
      <c r="M4" s="10">
        <f t="shared" si="14"/>
        <v>16</v>
      </c>
      <c r="N4" s="10">
        <f t="shared" si="15"/>
        <v>13</v>
      </c>
      <c r="O4" s="10">
        <f t="shared" si="16"/>
        <v>7</v>
      </c>
      <c r="P4" s="15">
        <f t="shared" si="17"/>
        <v>10</v>
      </c>
      <c r="Q4" s="18">
        <f t="shared" si="18"/>
        <v>5</v>
      </c>
      <c r="R4" s="8"/>
      <c r="S4" s="10"/>
      <c r="T4" s="19" t="s">
        <v>18</v>
      </c>
      <c r="U4" s="10"/>
      <c r="V4" s="8"/>
      <c r="W4" s="8"/>
    </row>
    <row r="5" ht="16.5" customHeight="1">
      <c r="A5" s="9">
        <v>4.0</v>
      </c>
      <c r="B5" s="17">
        <f t="shared" si="9"/>
        <v>49</v>
      </c>
      <c r="C5" s="17">
        <f t="shared" si="10"/>
        <v>23</v>
      </c>
      <c r="D5" s="8">
        <f t="shared" ref="D5:E5" si="19"> L5</f>
        <v>15</v>
      </c>
      <c r="E5" s="8">
        <f t="shared" si="19"/>
        <v>17</v>
      </c>
      <c r="F5" s="11">
        <f t="shared" si="4"/>
        <v>0.095</v>
      </c>
      <c r="G5" s="12">
        <f t="shared" si="5"/>
        <v>0.903</v>
      </c>
      <c r="H5" s="13">
        <f t="shared" ref="H5:I5" si="20"> 5% + (O5-5)/1000</f>
        <v>0.053</v>
      </c>
      <c r="I5" s="13">
        <f t="shared" si="20"/>
        <v>0.056</v>
      </c>
      <c r="J5" s="11">
        <f t="shared" si="7"/>
        <v>0.15</v>
      </c>
      <c r="K5" s="14">
        <f t="shared" si="8"/>
        <v>0.14</v>
      </c>
      <c r="L5" s="10">
        <f t="shared" si="13"/>
        <v>15</v>
      </c>
      <c r="M5" s="10">
        <f t="shared" si="14"/>
        <v>17</v>
      </c>
      <c r="N5" s="10">
        <f t="shared" si="15"/>
        <v>14</v>
      </c>
      <c r="O5" s="10">
        <f t="shared" si="16"/>
        <v>8</v>
      </c>
      <c r="P5" s="15">
        <f t="shared" si="17"/>
        <v>11</v>
      </c>
      <c r="Q5" s="18">
        <f t="shared" si="18"/>
        <v>5</v>
      </c>
      <c r="R5" s="8"/>
      <c r="S5" s="10"/>
      <c r="T5" s="20">
        <v>5.0</v>
      </c>
      <c r="U5" s="8"/>
      <c r="V5" s="8"/>
      <c r="W5" s="8"/>
    </row>
    <row r="6" ht="16.5" customHeight="1">
      <c r="A6" s="9">
        <v>5.0</v>
      </c>
      <c r="B6" s="17">
        <f t="shared" si="9"/>
        <v>56</v>
      </c>
      <c r="C6" s="17">
        <f t="shared" si="10"/>
        <v>26</v>
      </c>
      <c r="D6" s="8">
        <f t="shared" ref="D6:E6" si="21"> L6</f>
        <v>16</v>
      </c>
      <c r="E6" s="8">
        <f t="shared" si="21"/>
        <v>19</v>
      </c>
      <c r="F6" s="11">
        <f t="shared" si="4"/>
        <v>0.095</v>
      </c>
      <c r="G6" s="12">
        <f t="shared" si="5"/>
        <v>0.904</v>
      </c>
      <c r="H6" s="13">
        <f t="shared" ref="H6:I6" si="22"> 5% + (O6-5)/1000</f>
        <v>0.054</v>
      </c>
      <c r="I6" s="13">
        <f t="shared" si="22"/>
        <v>0.057</v>
      </c>
      <c r="J6" s="11">
        <f t="shared" si="7"/>
        <v>0.16</v>
      </c>
      <c r="K6" s="14">
        <f t="shared" si="8"/>
        <v>0.14</v>
      </c>
      <c r="L6" s="10">
        <f t="shared" si="13"/>
        <v>16</v>
      </c>
      <c r="M6" s="10">
        <f t="shared" si="14"/>
        <v>19</v>
      </c>
      <c r="N6" s="10">
        <f t="shared" si="15"/>
        <v>14</v>
      </c>
      <c r="O6" s="10">
        <f t="shared" si="16"/>
        <v>9</v>
      </c>
      <c r="P6" s="15">
        <f t="shared" si="17"/>
        <v>12</v>
      </c>
      <c r="Q6" s="18">
        <f t="shared" si="18"/>
        <v>5</v>
      </c>
      <c r="R6" s="8"/>
      <c r="S6" s="10"/>
      <c r="T6" s="8"/>
      <c r="U6" s="10"/>
      <c r="V6" s="8"/>
      <c r="W6" s="8"/>
    </row>
    <row r="7" ht="16.5" customHeight="1">
      <c r="A7" s="9">
        <v>6.0</v>
      </c>
      <c r="B7" s="17">
        <f t="shared" si="9"/>
        <v>63</v>
      </c>
      <c r="C7" s="17">
        <f t="shared" si="10"/>
        <v>29</v>
      </c>
      <c r="D7" s="8">
        <f t="shared" ref="D7:E7" si="23"> L7</f>
        <v>17</v>
      </c>
      <c r="E7" s="8">
        <f t="shared" si="23"/>
        <v>20</v>
      </c>
      <c r="F7" s="11">
        <f t="shared" si="4"/>
        <v>0.1</v>
      </c>
      <c r="G7" s="12">
        <f t="shared" si="5"/>
        <v>0.905</v>
      </c>
      <c r="H7" s="13">
        <f t="shared" ref="H7:I7" si="24"> 5% + (O7-5)/1000</f>
        <v>0.055</v>
      </c>
      <c r="I7" s="13">
        <f t="shared" si="24"/>
        <v>0.058</v>
      </c>
      <c r="J7" s="11">
        <f t="shared" si="7"/>
        <v>0.17</v>
      </c>
      <c r="K7" s="14">
        <f t="shared" si="8"/>
        <v>0.15</v>
      </c>
      <c r="L7" s="10">
        <f t="shared" si="13"/>
        <v>17</v>
      </c>
      <c r="M7" s="10">
        <f t="shared" si="14"/>
        <v>20</v>
      </c>
      <c r="N7" s="10">
        <f t="shared" si="15"/>
        <v>15</v>
      </c>
      <c r="O7" s="10">
        <f t="shared" si="16"/>
        <v>10</v>
      </c>
      <c r="P7" s="15">
        <f t="shared" si="17"/>
        <v>13</v>
      </c>
      <c r="Q7" s="18">
        <f t="shared" si="18"/>
        <v>5</v>
      </c>
      <c r="R7" s="8"/>
      <c r="S7" s="10"/>
      <c r="T7" s="8"/>
      <c r="U7" s="10"/>
      <c r="V7" s="8"/>
      <c r="W7" s="8"/>
    </row>
    <row r="8" ht="16.5" customHeight="1">
      <c r="A8" s="9">
        <v>7.0</v>
      </c>
      <c r="B8" s="17">
        <f t="shared" si="9"/>
        <v>70</v>
      </c>
      <c r="C8" s="17">
        <f t="shared" si="10"/>
        <v>32</v>
      </c>
      <c r="D8" s="8">
        <f t="shared" ref="D8:E8" si="25"> L8</f>
        <v>18</v>
      </c>
      <c r="E8" s="8">
        <f t="shared" si="25"/>
        <v>21</v>
      </c>
      <c r="F8" s="11">
        <f t="shared" si="4"/>
        <v>0.105</v>
      </c>
      <c r="G8" s="12">
        <f t="shared" si="5"/>
        <v>0.906</v>
      </c>
      <c r="H8" s="13">
        <f t="shared" ref="H8:I8" si="26"> 5% + (O8-5)/1000</f>
        <v>0.056</v>
      </c>
      <c r="I8" s="13">
        <f t="shared" si="26"/>
        <v>0.059</v>
      </c>
      <c r="J8" s="11">
        <f t="shared" si="7"/>
        <v>0.18</v>
      </c>
      <c r="K8" s="14">
        <f t="shared" si="8"/>
        <v>0.16</v>
      </c>
      <c r="L8" s="10">
        <f t="shared" si="13"/>
        <v>18</v>
      </c>
      <c r="M8" s="10">
        <f t="shared" si="14"/>
        <v>21</v>
      </c>
      <c r="N8" s="10">
        <f t="shared" si="15"/>
        <v>16</v>
      </c>
      <c r="O8" s="10">
        <f t="shared" si="16"/>
        <v>11</v>
      </c>
      <c r="P8" s="15">
        <f t="shared" si="17"/>
        <v>14</v>
      </c>
      <c r="Q8" s="18">
        <f t="shared" si="18"/>
        <v>5</v>
      </c>
      <c r="R8" s="8"/>
      <c r="S8" s="10"/>
      <c r="T8" s="8"/>
      <c r="U8" s="10"/>
      <c r="V8" s="8"/>
      <c r="W8" s="8"/>
    </row>
    <row r="9" ht="16.5" customHeight="1">
      <c r="A9" s="9">
        <v>8.0</v>
      </c>
      <c r="B9" s="17">
        <f t="shared" si="9"/>
        <v>77</v>
      </c>
      <c r="C9" s="17">
        <f t="shared" si="10"/>
        <v>37</v>
      </c>
      <c r="D9" s="8">
        <f t="shared" ref="D9:E9" si="27"> L9</f>
        <v>20</v>
      </c>
      <c r="E9" s="8">
        <f t="shared" si="27"/>
        <v>22</v>
      </c>
      <c r="F9" s="11">
        <f t="shared" si="4"/>
        <v>0.11</v>
      </c>
      <c r="G9" s="12">
        <f t="shared" si="5"/>
        <v>0.907</v>
      </c>
      <c r="H9" s="13">
        <f t="shared" ref="H9:I9" si="28"> 5% + (O9-5)/1000</f>
        <v>0.057</v>
      </c>
      <c r="I9" s="13">
        <f t="shared" si="28"/>
        <v>0.059</v>
      </c>
      <c r="J9" s="11">
        <f t="shared" si="7"/>
        <v>0.2</v>
      </c>
      <c r="K9" s="14">
        <f t="shared" si="8"/>
        <v>0.17</v>
      </c>
      <c r="L9" s="10">
        <f t="shared" si="13"/>
        <v>20</v>
      </c>
      <c r="M9" s="10">
        <f t="shared" si="14"/>
        <v>22</v>
      </c>
      <c r="N9" s="10">
        <f t="shared" si="15"/>
        <v>17</v>
      </c>
      <c r="O9" s="10">
        <f t="shared" si="16"/>
        <v>12</v>
      </c>
      <c r="P9" s="15">
        <f t="shared" si="17"/>
        <v>14</v>
      </c>
      <c r="Q9" s="18">
        <f t="shared" si="18"/>
        <v>5</v>
      </c>
      <c r="R9" s="8"/>
      <c r="S9" s="10"/>
      <c r="T9" s="8"/>
      <c r="U9" s="8"/>
      <c r="V9" s="8"/>
      <c r="W9" s="8"/>
    </row>
    <row r="10" ht="16.5" customHeight="1">
      <c r="A10" s="9">
        <v>9.0</v>
      </c>
      <c r="B10" s="17">
        <f t="shared" si="9"/>
        <v>84</v>
      </c>
      <c r="C10" s="17">
        <f t="shared" si="10"/>
        <v>40</v>
      </c>
      <c r="D10" s="8">
        <f t="shared" ref="D10:E10" si="29"> L10</f>
        <v>21</v>
      </c>
      <c r="E10" s="8">
        <f t="shared" si="29"/>
        <v>24</v>
      </c>
      <c r="F10" s="11">
        <f t="shared" si="4"/>
        <v>0.115</v>
      </c>
      <c r="G10" s="12">
        <f t="shared" si="5"/>
        <v>0.907</v>
      </c>
      <c r="H10" s="13">
        <f t="shared" ref="H10:I10" si="30"> 5% + (O10-5)/1000</f>
        <v>0.057</v>
      </c>
      <c r="I10" s="13">
        <f t="shared" si="30"/>
        <v>0.06</v>
      </c>
      <c r="J10" s="11">
        <f t="shared" si="7"/>
        <v>0.21</v>
      </c>
      <c r="K10" s="14">
        <f t="shared" si="8"/>
        <v>0.18</v>
      </c>
      <c r="L10" s="10">
        <f t="shared" si="13"/>
        <v>21</v>
      </c>
      <c r="M10" s="10">
        <f t="shared" si="14"/>
        <v>24</v>
      </c>
      <c r="N10" s="10">
        <f t="shared" si="15"/>
        <v>18</v>
      </c>
      <c r="O10" s="10">
        <f t="shared" si="16"/>
        <v>12</v>
      </c>
      <c r="P10" s="15">
        <f t="shared" si="17"/>
        <v>15</v>
      </c>
      <c r="Q10" s="18">
        <f t="shared" si="18"/>
        <v>5</v>
      </c>
      <c r="R10" s="8"/>
      <c r="S10" s="10"/>
      <c r="T10" s="8"/>
      <c r="U10" s="8"/>
      <c r="V10" s="8"/>
      <c r="W10" s="8"/>
    </row>
    <row r="11" ht="16.5" customHeight="1">
      <c r="A11" s="9">
        <v>10.0</v>
      </c>
      <c r="B11" s="17">
        <f> B10 + 8</f>
        <v>92</v>
      </c>
      <c r="C11" s="17">
        <f t="shared" si="10"/>
        <v>43</v>
      </c>
      <c r="D11" s="8">
        <f t="shared" ref="D11:E11" si="31"> L11</f>
        <v>22</v>
      </c>
      <c r="E11" s="8">
        <f t="shared" si="31"/>
        <v>25</v>
      </c>
      <c r="F11" s="11">
        <f t="shared" si="4"/>
        <v>0.12</v>
      </c>
      <c r="G11" s="12">
        <f t="shared" si="5"/>
        <v>0.908</v>
      </c>
      <c r="H11" s="13">
        <f t="shared" ref="H11:I11" si="32"> 5% + (O11-5)/1000</f>
        <v>0.058</v>
      </c>
      <c r="I11" s="13">
        <f t="shared" si="32"/>
        <v>0.061</v>
      </c>
      <c r="J11" s="11">
        <f t="shared" si="7"/>
        <v>0.22</v>
      </c>
      <c r="K11" s="14">
        <f t="shared" si="8"/>
        <v>0.19</v>
      </c>
      <c r="L11" s="10">
        <f t="shared" si="13"/>
        <v>22</v>
      </c>
      <c r="M11" s="10">
        <f t="shared" si="14"/>
        <v>25</v>
      </c>
      <c r="N11" s="10">
        <f t="shared" si="15"/>
        <v>19</v>
      </c>
      <c r="O11" s="10">
        <f t="shared" si="16"/>
        <v>13</v>
      </c>
      <c r="P11" s="15">
        <f t="shared" si="17"/>
        <v>16</v>
      </c>
      <c r="Q11" s="18">
        <f t="shared" si="18"/>
        <v>5</v>
      </c>
      <c r="R11" s="8"/>
      <c r="S11" s="10"/>
      <c r="T11" s="8"/>
      <c r="U11" s="8"/>
      <c r="V11" s="8"/>
      <c r="W11" s="8"/>
    </row>
    <row r="12" ht="16.5" customHeight="1">
      <c r="A12" s="9">
        <v>11.0</v>
      </c>
      <c r="B12" s="17">
        <f t="shared" ref="B12:B20" si="35"> B11 + 7</f>
        <v>99</v>
      </c>
      <c r="C12" s="17">
        <f t="shared" si="10"/>
        <v>46</v>
      </c>
      <c r="D12" s="8">
        <f t="shared" ref="D12:E12" si="33"> L12</f>
        <v>23</v>
      </c>
      <c r="E12" s="8">
        <f t="shared" si="33"/>
        <v>27</v>
      </c>
      <c r="F12" s="11">
        <f t="shared" si="4"/>
        <v>0.12</v>
      </c>
      <c r="G12" s="12">
        <f t="shared" si="5"/>
        <v>0.909</v>
      </c>
      <c r="H12" s="13">
        <f t="shared" ref="H12:I12" si="34"> 5% + (O12-5)/1000</f>
        <v>0.059</v>
      </c>
      <c r="I12" s="13">
        <f t="shared" si="34"/>
        <v>0.062</v>
      </c>
      <c r="J12" s="11">
        <f t="shared" si="7"/>
        <v>0.23</v>
      </c>
      <c r="K12" s="14">
        <f t="shared" si="8"/>
        <v>0.19</v>
      </c>
      <c r="L12" s="10">
        <f t="shared" si="13"/>
        <v>23</v>
      </c>
      <c r="M12" s="10">
        <f t="shared" si="14"/>
        <v>27</v>
      </c>
      <c r="N12" s="10">
        <f t="shared" si="15"/>
        <v>19</v>
      </c>
      <c r="O12" s="10">
        <f t="shared" si="16"/>
        <v>14</v>
      </c>
      <c r="P12" s="15">
        <f t="shared" si="17"/>
        <v>17</v>
      </c>
      <c r="Q12" s="18">
        <f t="shared" si="18"/>
        <v>5</v>
      </c>
      <c r="R12" s="8"/>
      <c r="S12" s="10"/>
      <c r="T12" s="8"/>
      <c r="U12" s="8"/>
      <c r="V12" s="8"/>
      <c r="W12" s="8"/>
    </row>
    <row r="13" ht="16.5" customHeight="1">
      <c r="A13" s="9">
        <v>12.0</v>
      </c>
      <c r="B13" s="17">
        <f t="shared" si="35"/>
        <v>106</v>
      </c>
      <c r="C13" s="17">
        <f t="shared" si="10"/>
        <v>51</v>
      </c>
      <c r="D13" s="8">
        <f t="shared" ref="D13:E13" si="36"> L13</f>
        <v>24</v>
      </c>
      <c r="E13" s="8">
        <f t="shared" si="36"/>
        <v>28</v>
      </c>
      <c r="F13" s="11">
        <f t="shared" si="4"/>
        <v>0.125</v>
      </c>
      <c r="G13" s="12">
        <f t="shared" si="5"/>
        <v>0.91</v>
      </c>
      <c r="H13" s="13">
        <f t="shared" ref="H13:I13" si="37"> 5% + (O13-5)/1000</f>
        <v>0.06</v>
      </c>
      <c r="I13" s="13">
        <f t="shared" si="37"/>
        <v>0.063</v>
      </c>
      <c r="J13" s="11">
        <f t="shared" si="7"/>
        <v>0.24</v>
      </c>
      <c r="K13" s="14">
        <f t="shared" si="8"/>
        <v>0.2</v>
      </c>
      <c r="L13" s="10">
        <f t="shared" si="13"/>
        <v>24</v>
      </c>
      <c r="M13" s="10">
        <f t="shared" si="14"/>
        <v>28</v>
      </c>
      <c r="N13" s="10">
        <f t="shared" si="15"/>
        <v>20</v>
      </c>
      <c r="O13" s="10">
        <f t="shared" si="16"/>
        <v>15</v>
      </c>
      <c r="P13" s="15">
        <f t="shared" si="17"/>
        <v>18</v>
      </c>
      <c r="Q13" s="18">
        <f t="shared" si="18"/>
        <v>5</v>
      </c>
      <c r="R13" s="8"/>
      <c r="S13" s="10"/>
      <c r="T13" s="8"/>
      <c r="U13" s="8"/>
      <c r="V13" s="8"/>
      <c r="W13" s="8"/>
    </row>
    <row r="14" ht="16.5" customHeight="1">
      <c r="A14" s="9">
        <v>13.0</v>
      </c>
      <c r="B14" s="17">
        <f t="shared" si="35"/>
        <v>113</v>
      </c>
      <c r="C14" s="17">
        <f t="shared" si="10"/>
        <v>54</v>
      </c>
      <c r="D14" s="8">
        <f t="shared" ref="D14:E14" si="38"> L14</f>
        <v>25</v>
      </c>
      <c r="E14" s="8">
        <f t="shared" si="38"/>
        <v>29</v>
      </c>
      <c r="F14" s="11">
        <f t="shared" si="4"/>
        <v>0.13</v>
      </c>
      <c r="G14" s="12">
        <f t="shared" si="5"/>
        <v>0.911</v>
      </c>
      <c r="H14" s="13">
        <f t="shared" ref="H14:I14" si="39"> 5% + (O14-5)/1000</f>
        <v>0.061</v>
      </c>
      <c r="I14" s="13">
        <f t="shared" si="39"/>
        <v>0.064</v>
      </c>
      <c r="J14" s="11">
        <f t="shared" si="7"/>
        <v>0.25</v>
      </c>
      <c r="K14" s="14">
        <f t="shared" si="8"/>
        <v>0.21</v>
      </c>
      <c r="L14" s="10">
        <f t="shared" si="13"/>
        <v>25</v>
      </c>
      <c r="M14" s="10">
        <f t="shared" si="14"/>
        <v>29</v>
      </c>
      <c r="N14" s="10">
        <f t="shared" si="15"/>
        <v>21</v>
      </c>
      <c r="O14" s="10">
        <f t="shared" si="16"/>
        <v>16</v>
      </c>
      <c r="P14" s="15">
        <f t="shared" si="17"/>
        <v>19</v>
      </c>
      <c r="Q14" s="18">
        <f t="shared" si="18"/>
        <v>5</v>
      </c>
      <c r="R14" s="8"/>
      <c r="S14" s="10"/>
      <c r="T14" s="8"/>
      <c r="U14" s="8"/>
      <c r="V14" s="8"/>
      <c r="W14" s="8"/>
    </row>
    <row r="15" ht="16.5" customHeight="1">
      <c r="A15" s="9">
        <v>14.0</v>
      </c>
      <c r="B15" s="17">
        <f t="shared" si="35"/>
        <v>120</v>
      </c>
      <c r="C15" s="17">
        <f t="shared" si="10"/>
        <v>57</v>
      </c>
      <c r="D15" s="8">
        <f t="shared" ref="D15:E15" si="40"> L15</f>
        <v>26</v>
      </c>
      <c r="E15" s="8">
        <f t="shared" si="40"/>
        <v>30</v>
      </c>
      <c r="F15" s="11">
        <f t="shared" si="4"/>
        <v>0.135</v>
      </c>
      <c r="G15" s="12">
        <f t="shared" si="5"/>
        <v>0.912</v>
      </c>
      <c r="H15" s="13">
        <f t="shared" ref="H15:I15" si="41"> 5% + (O15-5)/1000</f>
        <v>0.062</v>
      </c>
      <c r="I15" s="13">
        <f t="shared" si="41"/>
        <v>0.065</v>
      </c>
      <c r="J15" s="11">
        <f t="shared" si="7"/>
        <v>0.26</v>
      </c>
      <c r="K15" s="14">
        <f t="shared" si="8"/>
        <v>0.22</v>
      </c>
      <c r="L15" s="10">
        <f t="shared" si="13"/>
        <v>26</v>
      </c>
      <c r="M15" s="10">
        <f t="shared" si="14"/>
        <v>30</v>
      </c>
      <c r="N15" s="10">
        <f t="shared" si="15"/>
        <v>22</v>
      </c>
      <c r="O15" s="10">
        <f t="shared" si="16"/>
        <v>17</v>
      </c>
      <c r="P15" s="15">
        <f t="shared" si="17"/>
        <v>20</v>
      </c>
      <c r="Q15" s="18">
        <f t="shared" si="18"/>
        <v>5</v>
      </c>
      <c r="R15" s="8"/>
      <c r="S15" s="10"/>
      <c r="T15" s="8"/>
      <c r="U15" s="8"/>
      <c r="V15" s="8"/>
      <c r="W15" s="8"/>
    </row>
    <row r="16" ht="16.5" customHeight="1">
      <c r="A16" s="9">
        <v>15.0</v>
      </c>
      <c r="B16" s="17">
        <f t="shared" si="35"/>
        <v>127</v>
      </c>
      <c r="C16" s="17">
        <f t="shared" si="10"/>
        <v>60</v>
      </c>
      <c r="D16" s="8">
        <f t="shared" ref="D16:E16" si="42"> L16</f>
        <v>27</v>
      </c>
      <c r="E16" s="8">
        <f t="shared" si="42"/>
        <v>32</v>
      </c>
      <c r="F16" s="11">
        <f t="shared" si="4"/>
        <v>0.14</v>
      </c>
      <c r="G16" s="12">
        <f t="shared" si="5"/>
        <v>0.912</v>
      </c>
      <c r="H16" s="13">
        <f t="shared" ref="H16:I16" si="43"> 5% + (O16-5)/1000</f>
        <v>0.062</v>
      </c>
      <c r="I16" s="13">
        <f t="shared" si="43"/>
        <v>0.066</v>
      </c>
      <c r="J16" s="11">
        <f t="shared" si="7"/>
        <v>0.27</v>
      </c>
      <c r="K16" s="14">
        <f t="shared" si="8"/>
        <v>0.23</v>
      </c>
      <c r="L16" s="10">
        <f t="shared" si="13"/>
        <v>27</v>
      </c>
      <c r="M16" s="10">
        <f t="shared" si="14"/>
        <v>32</v>
      </c>
      <c r="N16" s="10">
        <f t="shared" si="15"/>
        <v>23</v>
      </c>
      <c r="O16" s="10">
        <f t="shared" si="16"/>
        <v>17</v>
      </c>
      <c r="P16" s="15">
        <f t="shared" si="17"/>
        <v>21</v>
      </c>
      <c r="Q16" s="18">
        <f t="shared" si="18"/>
        <v>5</v>
      </c>
      <c r="R16" s="8"/>
      <c r="S16" s="10"/>
      <c r="T16" s="8"/>
      <c r="U16" s="8"/>
      <c r="V16" s="8"/>
      <c r="W16" s="8"/>
    </row>
    <row r="17" ht="16.5" customHeight="1">
      <c r="A17" s="9">
        <v>16.0</v>
      </c>
      <c r="B17" s="17">
        <f t="shared" si="35"/>
        <v>134</v>
      </c>
      <c r="C17" s="17">
        <f t="shared" si="10"/>
        <v>65</v>
      </c>
      <c r="D17" s="8">
        <f t="shared" ref="D17:E17" si="44"> L17</f>
        <v>29</v>
      </c>
      <c r="E17" s="8">
        <f t="shared" si="44"/>
        <v>33</v>
      </c>
      <c r="F17" s="11">
        <f t="shared" si="4"/>
        <v>0.145</v>
      </c>
      <c r="G17" s="12">
        <f t="shared" si="5"/>
        <v>0.913</v>
      </c>
      <c r="H17" s="13">
        <f t="shared" ref="H17:I17" si="45"> 5% + (O17-5)/1000</f>
        <v>0.063</v>
      </c>
      <c r="I17" s="13">
        <f t="shared" si="45"/>
        <v>0.066</v>
      </c>
      <c r="J17" s="11">
        <f t="shared" si="7"/>
        <v>0.29</v>
      </c>
      <c r="K17" s="14">
        <f t="shared" si="8"/>
        <v>0.24</v>
      </c>
      <c r="L17" s="10">
        <f t="shared" si="13"/>
        <v>29</v>
      </c>
      <c r="M17" s="10">
        <f t="shared" si="14"/>
        <v>33</v>
      </c>
      <c r="N17" s="10">
        <f t="shared" si="15"/>
        <v>24</v>
      </c>
      <c r="O17" s="10">
        <f t="shared" si="16"/>
        <v>18</v>
      </c>
      <c r="P17" s="15">
        <f t="shared" si="17"/>
        <v>21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35"/>
        <v>141</v>
      </c>
      <c r="C18" s="17">
        <f t="shared" si="10"/>
        <v>68</v>
      </c>
      <c r="D18" s="8">
        <f t="shared" ref="D18:E18" si="46"> L18</f>
        <v>30</v>
      </c>
      <c r="E18" s="8">
        <f t="shared" si="46"/>
        <v>35</v>
      </c>
      <c r="F18" s="11">
        <f t="shared" si="4"/>
        <v>0.145</v>
      </c>
      <c r="G18" s="12">
        <f t="shared" si="5"/>
        <v>0.914</v>
      </c>
      <c r="H18" s="13">
        <f t="shared" ref="H18:I18" si="47"> 5% + (O18-5)/1000</f>
        <v>0.064</v>
      </c>
      <c r="I18" s="13">
        <f t="shared" si="47"/>
        <v>0.067</v>
      </c>
      <c r="J18" s="11">
        <f t="shared" si="7"/>
        <v>0.3</v>
      </c>
      <c r="K18" s="14">
        <f t="shared" si="8"/>
        <v>0.24</v>
      </c>
      <c r="L18" s="10">
        <f t="shared" si="13"/>
        <v>30</v>
      </c>
      <c r="M18" s="10">
        <f t="shared" si="14"/>
        <v>35</v>
      </c>
      <c r="N18" s="10">
        <f t="shared" si="15"/>
        <v>24</v>
      </c>
      <c r="O18" s="10">
        <f t="shared" si="16"/>
        <v>19</v>
      </c>
      <c r="P18" s="15">
        <f t="shared" si="17"/>
        <v>22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35"/>
        <v>148</v>
      </c>
      <c r="C19" s="17">
        <f t="shared" si="10"/>
        <v>71</v>
      </c>
      <c r="D19" s="8">
        <f t="shared" ref="D19:E19" si="48"> L19</f>
        <v>31</v>
      </c>
      <c r="E19" s="8">
        <f t="shared" si="48"/>
        <v>36</v>
      </c>
      <c r="F19" s="11">
        <f t="shared" si="4"/>
        <v>0.15</v>
      </c>
      <c r="G19" s="12">
        <f t="shared" si="5"/>
        <v>0.915</v>
      </c>
      <c r="H19" s="13">
        <f t="shared" ref="H19:I19" si="49"> 5% + (O19-5)/1000</f>
        <v>0.065</v>
      </c>
      <c r="I19" s="13">
        <f t="shared" si="49"/>
        <v>0.068</v>
      </c>
      <c r="J19" s="11">
        <f t="shared" si="7"/>
        <v>0.31</v>
      </c>
      <c r="K19" s="14">
        <f t="shared" si="8"/>
        <v>0.25</v>
      </c>
      <c r="L19" s="10">
        <f t="shared" si="13"/>
        <v>31</v>
      </c>
      <c r="M19" s="10">
        <f t="shared" si="14"/>
        <v>36</v>
      </c>
      <c r="N19" s="10">
        <f t="shared" si="15"/>
        <v>25</v>
      </c>
      <c r="O19" s="10">
        <f t="shared" si="16"/>
        <v>20</v>
      </c>
      <c r="P19" s="15">
        <f t="shared" si="17"/>
        <v>23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35"/>
        <v>155</v>
      </c>
      <c r="C20" s="17">
        <f t="shared" si="10"/>
        <v>74</v>
      </c>
      <c r="D20" s="8">
        <f t="shared" ref="D20:E20" si="50"> L20</f>
        <v>32</v>
      </c>
      <c r="E20" s="8">
        <f t="shared" si="50"/>
        <v>37</v>
      </c>
      <c r="F20" s="11">
        <f t="shared" si="4"/>
        <v>0.155</v>
      </c>
      <c r="G20" s="12">
        <f t="shared" si="5"/>
        <v>0.916</v>
      </c>
      <c r="H20" s="13">
        <f t="shared" ref="H20:I20" si="51"> 5% + (O20-5)/1000</f>
        <v>0.066</v>
      </c>
      <c r="I20" s="13">
        <f t="shared" si="51"/>
        <v>0.069</v>
      </c>
      <c r="J20" s="11">
        <f t="shared" si="7"/>
        <v>0.32</v>
      </c>
      <c r="K20" s="14">
        <f t="shared" si="8"/>
        <v>0.26</v>
      </c>
      <c r="L20" s="10">
        <f t="shared" si="13"/>
        <v>32</v>
      </c>
      <c r="M20" s="10">
        <f t="shared" si="14"/>
        <v>37</v>
      </c>
      <c r="N20" s="10">
        <f t="shared" si="15"/>
        <v>26</v>
      </c>
      <c r="O20" s="10">
        <f t="shared" si="16"/>
        <v>21</v>
      </c>
      <c r="P20" s="15">
        <f t="shared" si="17"/>
        <v>24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> B20 + 8</f>
        <v>163</v>
      </c>
      <c r="C21" s="17">
        <f t="shared" si="10"/>
        <v>79</v>
      </c>
      <c r="D21" s="8">
        <f t="shared" ref="D21:E21" si="52"> L21</f>
        <v>33</v>
      </c>
      <c r="E21" s="8">
        <f t="shared" si="52"/>
        <v>38</v>
      </c>
      <c r="F21" s="11">
        <f t="shared" si="4"/>
        <v>0.16</v>
      </c>
      <c r="G21" s="12">
        <f t="shared" si="5"/>
        <v>0.917</v>
      </c>
      <c r="H21" s="13">
        <f t="shared" ref="H21:I21" si="53"> 5% + (O21-5)/1000</f>
        <v>0.067</v>
      </c>
      <c r="I21" s="13">
        <f t="shared" si="53"/>
        <v>0.07</v>
      </c>
      <c r="J21" s="11">
        <f t="shared" si="7"/>
        <v>0.33</v>
      </c>
      <c r="K21" s="14">
        <f t="shared" si="8"/>
        <v>0.27</v>
      </c>
      <c r="L21" s="10">
        <f t="shared" si="13"/>
        <v>33</v>
      </c>
      <c r="M21" s="10">
        <f t="shared" si="14"/>
        <v>38</v>
      </c>
      <c r="N21" s="10">
        <f t="shared" si="15"/>
        <v>27</v>
      </c>
      <c r="O21" s="10">
        <f t="shared" si="16"/>
        <v>22</v>
      </c>
      <c r="P21" s="15">
        <f t="shared" si="17"/>
        <v>25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ref="B22:B30" si="56"> B21 + 7</f>
        <v>170</v>
      </c>
      <c r="C22" s="17">
        <f t="shared" si="10"/>
        <v>82</v>
      </c>
      <c r="D22" s="8">
        <f t="shared" ref="D22:E22" si="54"> L22</f>
        <v>34</v>
      </c>
      <c r="E22" s="8">
        <f t="shared" si="54"/>
        <v>40</v>
      </c>
      <c r="F22" s="11">
        <f t="shared" si="4"/>
        <v>0.165</v>
      </c>
      <c r="G22" s="12">
        <f t="shared" si="5"/>
        <v>0.917</v>
      </c>
      <c r="H22" s="13">
        <f t="shared" ref="H22:I22" si="55"> 5% + (O22-5)/1000</f>
        <v>0.067</v>
      </c>
      <c r="I22" s="13">
        <f t="shared" si="55"/>
        <v>0.071</v>
      </c>
      <c r="J22" s="11">
        <f t="shared" si="7"/>
        <v>0.34</v>
      </c>
      <c r="K22" s="14">
        <f t="shared" si="8"/>
        <v>0.28</v>
      </c>
      <c r="L22" s="10">
        <f t="shared" si="13"/>
        <v>34</v>
      </c>
      <c r="M22" s="10">
        <f t="shared" si="14"/>
        <v>40</v>
      </c>
      <c r="N22" s="10">
        <f t="shared" si="15"/>
        <v>28</v>
      </c>
      <c r="O22" s="10">
        <f t="shared" si="16"/>
        <v>22</v>
      </c>
      <c r="P22" s="15">
        <f t="shared" si="17"/>
        <v>26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56"/>
        <v>177</v>
      </c>
      <c r="C23" s="17">
        <f t="shared" si="10"/>
        <v>85</v>
      </c>
      <c r="D23" s="8">
        <f t="shared" ref="D23:E23" si="57"> L23</f>
        <v>35</v>
      </c>
      <c r="E23" s="8">
        <f t="shared" si="57"/>
        <v>41</v>
      </c>
      <c r="F23" s="11">
        <f t="shared" si="4"/>
        <v>0.17</v>
      </c>
      <c r="G23" s="12">
        <f t="shared" si="5"/>
        <v>0.918</v>
      </c>
      <c r="H23" s="13">
        <f t="shared" ref="H23:I23" si="58"> 5% + (O23-5)/1000</f>
        <v>0.068</v>
      </c>
      <c r="I23" s="13">
        <f t="shared" si="58"/>
        <v>0.072</v>
      </c>
      <c r="J23" s="11">
        <f t="shared" si="7"/>
        <v>0.35</v>
      </c>
      <c r="K23" s="14">
        <f t="shared" si="8"/>
        <v>0.29</v>
      </c>
      <c r="L23" s="10">
        <f t="shared" si="13"/>
        <v>35</v>
      </c>
      <c r="M23" s="10">
        <f t="shared" si="14"/>
        <v>41</v>
      </c>
      <c r="N23" s="10">
        <f t="shared" si="15"/>
        <v>29</v>
      </c>
      <c r="O23" s="10">
        <f t="shared" si="16"/>
        <v>23</v>
      </c>
      <c r="P23" s="15">
        <f t="shared" si="17"/>
        <v>27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56"/>
        <v>184</v>
      </c>
      <c r="C24" s="17">
        <f t="shared" si="10"/>
        <v>88</v>
      </c>
      <c r="D24" s="8">
        <f t="shared" ref="D24:E24" si="59"> L24</f>
        <v>36</v>
      </c>
      <c r="E24" s="8">
        <f t="shared" si="59"/>
        <v>43</v>
      </c>
      <c r="F24" s="11">
        <f t="shared" si="4"/>
        <v>0.17</v>
      </c>
      <c r="G24" s="12">
        <f t="shared" si="5"/>
        <v>0.919</v>
      </c>
      <c r="H24" s="13">
        <f t="shared" ref="H24:I24" si="60"> 5% + (O24-5)/1000</f>
        <v>0.069</v>
      </c>
      <c r="I24" s="13">
        <f t="shared" si="60"/>
        <v>0.073</v>
      </c>
      <c r="J24" s="11">
        <f t="shared" si="7"/>
        <v>0.36</v>
      </c>
      <c r="K24" s="14">
        <f t="shared" si="8"/>
        <v>0.29</v>
      </c>
      <c r="L24" s="10">
        <f t="shared" si="13"/>
        <v>36</v>
      </c>
      <c r="M24" s="10">
        <f t="shared" si="14"/>
        <v>43</v>
      </c>
      <c r="N24" s="10">
        <f t="shared" si="15"/>
        <v>29</v>
      </c>
      <c r="O24" s="10">
        <f t="shared" si="16"/>
        <v>24</v>
      </c>
      <c r="P24" s="15">
        <f t="shared" si="17"/>
        <v>28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56"/>
        <v>191</v>
      </c>
      <c r="C25" s="17">
        <f t="shared" si="10"/>
        <v>93</v>
      </c>
      <c r="D25" s="8">
        <f t="shared" ref="D25:E25" si="61"> L25</f>
        <v>38</v>
      </c>
      <c r="E25" s="8">
        <f t="shared" si="61"/>
        <v>44</v>
      </c>
      <c r="F25" s="11">
        <f t="shared" si="4"/>
        <v>0.175</v>
      </c>
      <c r="G25" s="12">
        <f t="shared" si="5"/>
        <v>0.92</v>
      </c>
      <c r="H25" s="13">
        <f t="shared" ref="H25:I25" si="62"> 5% + (O25-5)/1000</f>
        <v>0.07</v>
      </c>
      <c r="I25" s="13">
        <f t="shared" si="62"/>
        <v>0.073</v>
      </c>
      <c r="J25" s="11">
        <f t="shared" si="7"/>
        <v>0.38</v>
      </c>
      <c r="K25" s="14">
        <f t="shared" si="8"/>
        <v>0.3</v>
      </c>
      <c r="L25" s="10">
        <f t="shared" si="13"/>
        <v>38</v>
      </c>
      <c r="M25" s="10">
        <f t="shared" si="14"/>
        <v>44</v>
      </c>
      <c r="N25" s="10">
        <f t="shared" si="15"/>
        <v>30</v>
      </c>
      <c r="O25" s="10">
        <f t="shared" si="16"/>
        <v>25</v>
      </c>
      <c r="P25" s="15">
        <f t="shared" si="17"/>
        <v>28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56"/>
        <v>198</v>
      </c>
      <c r="C26" s="17">
        <f t="shared" si="10"/>
        <v>96</v>
      </c>
      <c r="D26" s="8">
        <f t="shared" ref="D26:E26" si="63"> L26</f>
        <v>39</v>
      </c>
      <c r="E26" s="8">
        <f t="shared" si="63"/>
        <v>45</v>
      </c>
      <c r="F26" s="11">
        <f t="shared" si="4"/>
        <v>0.18</v>
      </c>
      <c r="G26" s="12">
        <f t="shared" si="5"/>
        <v>0.921</v>
      </c>
      <c r="H26" s="13">
        <f t="shared" ref="H26:I26" si="64"> 5% + (O26-5)/1000</f>
        <v>0.071</v>
      </c>
      <c r="I26" s="13">
        <f t="shared" si="64"/>
        <v>0.074</v>
      </c>
      <c r="J26" s="11">
        <f t="shared" si="7"/>
        <v>0.39</v>
      </c>
      <c r="K26" s="14">
        <f t="shared" si="8"/>
        <v>0.31</v>
      </c>
      <c r="L26" s="10">
        <f t="shared" si="13"/>
        <v>39</v>
      </c>
      <c r="M26" s="10">
        <f t="shared" si="14"/>
        <v>45</v>
      </c>
      <c r="N26" s="10">
        <f t="shared" si="15"/>
        <v>31</v>
      </c>
      <c r="O26" s="10">
        <f t="shared" si="16"/>
        <v>26</v>
      </c>
      <c r="P26" s="15">
        <f t="shared" si="17"/>
        <v>29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56"/>
        <v>205</v>
      </c>
      <c r="C27" s="17">
        <f t="shared" si="10"/>
        <v>99</v>
      </c>
      <c r="D27" s="8">
        <f t="shared" ref="D27:E27" si="65"> L27</f>
        <v>40</v>
      </c>
      <c r="E27" s="8">
        <f t="shared" si="65"/>
        <v>46</v>
      </c>
      <c r="F27" s="11">
        <f t="shared" si="4"/>
        <v>0.185</v>
      </c>
      <c r="G27" s="12">
        <f t="shared" si="5"/>
        <v>0.922</v>
      </c>
      <c r="H27" s="13">
        <f t="shared" ref="H27:I27" si="66"> 5% + (O27-5)/1000</f>
        <v>0.072</v>
      </c>
      <c r="I27" s="13">
        <f t="shared" si="66"/>
        <v>0.075</v>
      </c>
      <c r="J27" s="11">
        <f t="shared" si="7"/>
        <v>0.4</v>
      </c>
      <c r="K27" s="14">
        <f t="shared" si="8"/>
        <v>0.32</v>
      </c>
      <c r="L27" s="10">
        <f t="shared" si="13"/>
        <v>40</v>
      </c>
      <c r="M27" s="10">
        <f t="shared" si="14"/>
        <v>46</v>
      </c>
      <c r="N27" s="10">
        <f t="shared" si="15"/>
        <v>32</v>
      </c>
      <c r="O27" s="10">
        <f t="shared" si="16"/>
        <v>27</v>
      </c>
      <c r="P27" s="15">
        <f t="shared" si="17"/>
        <v>30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56"/>
        <v>212</v>
      </c>
      <c r="C28" s="17">
        <f t="shared" si="10"/>
        <v>102</v>
      </c>
      <c r="D28" s="8">
        <f t="shared" ref="D28:E28" si="67"> L28</f>
        <v>41</v>
      </c>
      <c r="E28" s="8">
        <f t="shared" si="67"/>
        <v>48</v>
      </c>
      <c r="F28" s="11">
        <f t="shared" si="4"/>
        <v>0.19</v>
      </c>
      <c r="G28" s="12">
        <f t="shared" si="5"/>
        <v>0.922</v>
      </c>
      <c r="H28" s="13">
        <f t="shared" ref="H28:I28" si="68"> 5% + (O28-5)/1000</f>
        <v>0.072</v>
      </c>
      <c r="I28" s="13">
        <f t="shared" si="68"/>
        <v>0.076</v>
      </c>
      <c r="J28" s="11">
        <f t="shared" si="7"/>
        <v>0.41</v>
      </c>
      <c r="K28" s="14">
        <f t="shared" si="8"/>
        <v>0.33</v>
      </c>
      <c r="L28" s="10">
        <f t="shared" si="13"/>
        <v>41</v>
      </c>
      <c r="M28" s="10">
        <f t="shared" si="14"/>
        <v>48</v>
      </c>
      <c r="N28" s="10">
        <f t="shared" si="15"/>
        <v>33</v>
      </c>
      <c r="O28" s="10">
        <f t="shared" si="16"/>
        <v>27</v>
      </c>
      <c r="P28" s="15">
        <f t="shared" si="17"/>
        <v>31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56"/>
        <v>219</v>
      </c>
      <c r="C29" s="17">
        <f t="shared" si="10"/>
        <v>107</v>
      </c>
      <c r="D29" s="8">
        <f t="shared" ref="D29:E29" si="69"> L29</f>
        <v>42</v>
      </c>
      <c r="E29" s="8">
        <f t="shared" si="69"/>
        <v>49</v>
      </c>
      <c r="F29" s="11">
        <f t="shared" si="4"/>
        <v>0.195</v>
      </c>
      <c r="G29" s="12">
        <f t="shared" si="5"/>
        <v>0.923</v>
      </c>
      <c r="H29" s="13">
        <f t="shared" ref="H29:I29" si="70"> 5% + (O29-5)/1000</f>
        <v>0.073</v>
      </c>
      <c r="I29" s="13">
        <f t="shared" si="70"/>
        <v>0.077</v>
      </c>
      <c r="J29" s="11">
        <f t="shared" si="7"/>
        <v>0.42</v>
      </c>
      <c r="K29" s="14">
        <f t="shared" si="8"/>
        <v>0.34</v>
      </c>
      <c r="L29" s="10">
        <f t="shared" si="13"/>
        <v>42</v>
      </c>
      <c r="M29" s="10">
        <f t="shared" si="14"/>
        <v>49</v>
      </c>
      <c r="N29" s="10">
        <f t="shared" si="15"/>
        <v>34</v>
      </c>
      <c r="O29" s="10">
        <f t="shared" si="16"/>
        <v>28</v>
      </c>
      <c r="P29" s="15">
        <f t="shared" si="17"/>
        <v>32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56"/>
        <v>226</v>
      </c>
      <c r="C30" s="17">
        <f t="shared" si="10"/>
        <v>110</v>
      </c>
      <c r="D30" s="8">
        <f t="shared" ref="D30:E30" si="71"> L30</f>
        <v>43</v>
      </c>
      <c r="E30" s="8">
        <f t="shared" si="71"/>
        <v>51</v>
      </c>
      <c r="F30" s="11">
        <f t="shared" si="4"/>
        <v>0.195</v>
      </c>
      <c r="G30" s="12">
        <f t="shared" si="5"/>
        <v>0.924</v>
      </c>
      <c r="H30" s="13">
        <f t="shared" ref="H30:I30" si="72"> 5% + (O30-5)/1000</f>
        <v>0.074</v>
      </c>
      <c r="I30" s="13">
        <f t="shared" si="72"/>
        <v>0.078</v>
      </c>
      <c r="J30" s="11">
        <f t="shared" si="7"/>
        <v>0.43</v>
      </c>
      <c r="K30" s="14">
        <f t="shared" si="8"/>
        <v>0.34</v>
      </c>
      <c r="L30" s="10">
        <f t="shared" si="13"/>
        <v>43</v>
      </c>
      <c r="M30" s="10">
        <f t="shared" si="14"/>
        <v>51</v>
      </c>
      <c r="N30" s="10">
        <f t="shared" si="15"/>
        <v>34</v>
      </c>
      <c r="O30" s="10">
        <f t="shared" si="16"/>
        <v>29</v>
      </c>
      <c r="P30" s="15">
        <f t="shared" si="17"/>
        <v>33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> B30 + 8</f>
        <v>234</v>
      </c>
      <c r="C31" s="17">
        <f t="shared" si="10"/>
        <v>113</v>
      </c>
      <c r="D31" s="8">
        <f t="shared" ref="D31:E31" si="73"> L31</f>
        <v>44</v>
      </c>
      <c r="E31" s="8">
        <f t="shared" si="73"/>
        <v>52</v>
      </c>
      <c r="F31" s="11">
        <f t="shared" si="4"/>
        <v>0.2</v>
      </c>
      <c r="G31" s="12">
        <f t="shared" si="5"/>
        <v>0.925</v>
      </c>
      <c r="H31" s="13">
        <f t="shared" ref="H31:I31" si="74"> 5% + (O31-5)/1000</f>
        <v>0.075</v>
      </c>
      <c r="I31" s="13">
        <f t="shared" si="74"/>
        <v>0.079</v>
      </c>
      <c r="J31" s="11">
        <f t="shared" si="7"/>
        <v>0.44</v>
      </c>
      <c r="K31" s="14">
        <f t="shared" si="8"/>
        <v>0.35</v>
      </c>
      <c r="L31" s="10">
        <f t="shared" si="13"/>
        <v>44</v>
      </c>
      <c r="M31" s="10">
        <f t="shared" si="14"/>
        <v>52</v>
      </c>
      <c r="N31" s="10">
        <f t="shared" si="15"/>
        <v>35</v>
      </c>
      <c r="O31" s="10">
        <f t="shared" si="16"/>
        <v>30</v>
      </c>
      <c r="P31" s="15">
        <f t="shared" si="17"/>
        <v>34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ref="B32:B39" si="77"> B31 + 7</f>
        <v>241</v>
      </c>
      <c r="C32" s="17">
        <f t="shared" si="10"/>
        <v>116</v>
      </c>
      <c r="D32" s="8">
        <f t="shared" ref="D32:E32" si="75"> L32</f>
        <v>45</v>
      </c>
      <c r="E32" s="8">
        <f t="shared" si="75"/>
        <v>53</v>
      </c>
      <c r="F32" s="11">
        <f t="shared" si="4"/>
        <v>0.205</v>
      </c>
      <c r="G32" s="12">
        <f t="shared" si="5"/>
        <v>0.926</v>
      </c>
      <c r="H32" s="13">
        <f t="shared" ref="H32:I32" si="76"> 5% + (O32-5)/1000</f>
        <v>0.076</v>
      </c>
      <c r="I32" s="13">
        <f t="shared" si="76"/>
        <v>0.08</v>
      </c>
      <c r="J32" s="11">
        <f t="shared" si="7"/>
        <v>0.45</v>
      </c>
      <c r="K32" s="14">
        <f t="shared" si="8"/>
        <v>0.36</v>
      </c>
      <c r="L32" s="10">
        <f t="shared" si="13"/>
        <v>45</v>
      </c>
      <c r="M32" s="10">
        <f t="shared" si="14"/>
        <v>53</v>
      </c>
      <c r="N32" s="10">
        <f t="shared" si="15"/>
        <v>36</v>
      </c>
      <c r="O32" s="10">
        <f t="shared" si="16"/>
        <v>31</v>
      </c>
      <c r="P32" s="15">
        <f t="shared" si="17"/>
        <v>35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77"/>
        <v>248</v>
      </c>
      <c r="C33" s="17">
        <f t="shared" si="10"/>
        <v>121</v>
      </c>
      <c r="D33" s="8">
        <f t="shared" ref="D33:E33" si="78"> L33</f>
        <v>47</v>
      </c>
      <c r="E33" s="8">
        <f t="shared" si="78"/>
        <v>54</v>
      </c>
      <c r="F33" s="11">
        <f t="shared" si="4"/>
        <v>0.21</v>
      </c>
      <c r="G33" s="12">
        <f t="shared" si="5"/>
        <v>0.927</v>
      </c>
      <c r="H33" s="13">
        <f t="shared" ref="H33:I33" si="79"> 5% + (O33-5)/1000</f>
        <v>0.077</v>
      </c>
      <c r="I33" s="13">
        <f t="shared" si="79"/>
        <v>0.08</v>
      </c>
      <c r="J33" s="11">
        <f t="shared" si="7"/>
        <v>0.47</v>
      </c>
      <c r="K33" s="14">
        <f t="shared" si="8"/>
        <v>0.37</v>
      </c>
      <c r="L33" s="10">
        <f t="shared" si="13"/>
        <v>47</v>
      </c>
      <c r="M33" s="10">
        <f t="shared" si="14"/>
        <v>54</v>
      </c>
      <c r="N33" s="10">
        <f t="shared" si="15"/>
        <v>37</v>
      </c>
      <c r="O33" s="10">
        <f t="shared" si="16"/>
        <v>32</v>
      </c>
      <c r="P33" s="15">
        <f t="shared" si="17"/>
        <v>35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77"/>
        <v>255</v>
      </c>
      <c r="C34" s="17">
        <f t="shared" si="10"/>
        <v>124</v>
      </c>
      <c r="D34" s="8">
        <f t="shared" ref="D34:E34" si="80"> L34</f>
        <v>48</v>
      </c>
      <c r="E34" s="8">
        <f t="shared" si="80"/>
        <v>56</v>
      </c>
      <c r="F34" s="11">
        <f t="shared" si="4"/>
        <v>0.215</v>
      </c>
      <c r="G34" s="12">
        <f t="shared" si="5"/>
        <v>0.927</v>
      </c>
      <c r="H34" s="13">
        <f t="shared" ref="H34:I34" si="81"> 5% + (O34-5)/1000</f>
        <v>0.077</v>
      </c>
      <c r="I34" s="13">
        <f t="shared" si="81"/>
        <v>0.081</v>
      </c>
      <c r="J34" s="11">
        <f t="shared" si="7"/>
        <v>0.48</v>
      </c>
      <c r="K34" s="14">
        <f t="shared" si="8"/>
        <v>0.38</v>
      </c>
      <c r="L34" s="10">
        <f t="shared" si="13"/>
        <v>48</v>
      </c>
      <c r="M34" s="10">
        <f t="shared" si="14"/>
        <v>56</v>
      </c>
      <c r="N34" s="10">
        <f t="shared" si="15"/>
        <v>38</v>
      </c>
      <c r="O34" s="10">
        <f t="shared" si="16"/>
        <v>32</v>
      </c>
      <c r="P34" s="15">
        <f t="shared" si="17"/>
        <v>36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77"/>
        <v>262</v>
      </c>
      <c r="C35" s="17">
        <f t="shared" si="10"/>
        <v>127</v>
      </c>
      <c r="D35" s="8">
        <f t="shared" ref="D35:E35" si="82"> L35</f>
        <v>49</v>
      </c>
      <c r="E35" s="8">
        <f t="shared" si="82"/>
        <v>57</v>
      </c>
      <c r="F35" s="11">
        <f t="shared" si="4"/>
        <v>0.22</v>
      </c>
      <c r="G35" s="12">
        <f t="shared" si="5"/>
        <v>0.928</v>
      </c>
      <c r="H35" s="13">
        <f t="shared" ref="H35:I35" si="83"> 5% + (O35-5)/1000</f>
        <v>0.078</v>
      </c>
      <c r="I35" s="13">
        <f t="shared" si="83"/>
        <v>0.082</v>
      </c>
      <c r="J35" s="11">
        <f t="shared" si="7"/>
        <v>0.49</v>
      </c>
      <c r="K35" s="14">
        <f t="shared" si="8"/>
        <v>0.39</v>
      </c>
      <c r="L35" s="10">
        <f t="shared" si="13"/>
        <v>49</v>
      </c>
      <c r="M35" s="10">
        <f t="shared" si="14"/>
        <v>57</v>
      </c>
      <c r="N35" s="10">
        <f t="shared" si="15"/>
        <v>39</v>
      </c>
      <c r="O35" s="10">
        <f t="shared" si="16"/>
        <v>33</v>
      </c>
      <c r="P35" s="15">
        <f t="shared" si="17"/>
        <v>37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77"/>
        <v>269</v>
      </c>
      <c r="C36" s="17">
        <f t="shared" si="10"/>
        <v>130</v>
      </c>
      <c r="D36" s="8">
        <f t="shared" ref="D36:E36" si="84"> L36</f>
        <v>50</v>
      </c>
      <c r="E36" s="8">
        <f t="shared" si="84"/>
        <v>59</v>
      </c>
      <c r="F36" s="11">
        <f t="shared" si="4"/>
        <v>0.22</v>
      </c>
      <c r="G36" s="12">
        <f t="shared" si="5"/>
        <v>0.929</v>
      </c>
      <c r="H36" s="13">
        <f t="shared" ref="H36:I36" si="85"> 5% + (O36-5)/1000</f>
        <v>0.079</v>
      </c>
      <c r="I36" s="13">
        <f t="shared" si="85"/>
        <v>0.083</v>
      </c>
      <c r="J36" s="11">
        <f t="shared" si="7"/>
        <v>0.5</v>
      </c>
      <c r="K36" s="14">
        <f t="shared" si="8"/>
        <v>0.39</v>
      </c>
      <c r="L36" s="10">
        <f t="shared" si="13"/>
        <v>50</v>
      </c>
      <c r="M36" s="10">
        <f t="shared" si="14"/>
        <v>59</v>
      </c>
      <c r="N36" s="10">
        <f t="shared" si="15"/>
        <v>39</v>
      </c>
      <c r="O36" s="10">
        <f t="shared" si="16"/>
        <v>34</v>
      </c>
      <c r="P36" s="15">
        <f t="shared" si="17"/>
        <v>38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77"/>
        <v>276</v>
      </c>
      <c r="C37" s="17">
        <f t="shared" si="10"/>
        <v>135</v>
      </c>
      <c r="D37" s="8">
        <f t="shared" ref="D37:E37" si="86"> L37</f>
        <v>51</v>
      </c>
      <c r="E37" s="8">
        <f t="shared" si="86"/>
        <v>60</v>
      </c>
      <c r="F37" s="11">
        <f t="shared" si="4"/>
        <v>0.225</v>
      </c>
      <c r="G37" s="12">
        <f t="shared" si="5"/>
        <v>0.93</v>
      </c>
      <c r="H37" s="13">
        <f t="shared" ref="H37:I37" si="87"> 5% + (O37-5)/1000</f>
        <v>0.08</v>
      </c>
      <c r="I37" s="13">
        <f t="shared" si="87"/>
        <v>0.084</v>
      </c>
      <c r="J37" s="11">
        <f t="shared" si="7"/>
        <v>0.51</v>
      </c>
      <c r="K37" s="14">
        <f t="shared" si="8"/>
        <v>0.4</v>
      </c>
      <c r="L37" s="10">
        <f t="shared" si="13"/>
        <v>51</v>
      </c>
      <c r="M37" s="10">
        <f t="shared" si="14"/>
        <v>60</v>
      </c>
      <c r="N37" s="10">
        <f t="shared" si="15"/>
        <v>40</v>
      </c>
      <c r="O37" s="10">
        <f t="shared" si="16"/>
        <v>35</v>
      </c>
      <c r="P37" s="15">
        <f t="shared" si="17"/>
        <v>39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77"/>
        <v>283</v>
      </c>
      <c r="C38" s="17">
        <f t="shared" si="10"/>
        <v>138</v>
      </c>
      <c r="D38" s="8">
        <f t="shared" ref="D38:E38" si="88"> L38</f>
        <v>52</v>
      </c>
      <c r="E38" s="8">
        <f t="shared" si="88"/>
        <v>61</v>
      </c>
      <c r="F38" s="11">
        <f t="shared" si="4"/>
        <v>0.23</v>
      </c>
      <c r="G38" s="12">
        <f t="shared" si="5"/>
        <v>0.931</v>
      </c>
      <c r="H38" s="13">
        <f t="shared" ref="H38:I38" si="89"> 5% + (O38-5)/1000</f>
        <v>0.081</v>
      </c>
      <c r="I38" s="13">
        <f t="shared" si="89"/>
        <v>0.085</v>
      </c>
      <c r="J38" s="11">
        <f t="shared" si="7"/>
        <v>0.52</v>
      </c>
      <c r="K38" s="14">
        <f t="shared" si="8"/>
        <v>0.41</v>
      </c>
      <c r="L38" s="10">
        <f t="shared" si="13"/>
        <v>52</v>
      </c>
      <c r="M38" s="10">
        <f t="shared" si="14"/>
        <v>61</v>
      </c>
      <c r="N38" s="10">
        <f t="shared" si="15"/>
        <v>41</v>
      </c>
      <c r="O38" s="10">
        <f t="shared" si="16"/>
        <v>36</v>
      </c>
      <c r="P38" s="15">
        <f t="shared" si="17"/>
        <v>40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77"/>
        <v>290</v>
      </c>
      <c r="C39" s="17">
        <f t="shared" si="10"/>
        <v>141</v>
      </c>
      <c r="D39" s="8">
        <f t="shared" ref="D39:E39" si="90"> L39</f>
        <v>53</v>
      </c>
      <c r="E39" s="8">
        <f t="shared" si="90"/>
        <v>62</v>
      </c>
      <c r="F39" s="11">
        <f t="shared" si="4"/>
        <v>0.235</v>
      </c>
      <c r="G39" s="12">
        <f t="shared" si="5"/>
        <v>0.932</v>
      </c>
      <c r="H39" s="13">
        <f t="shared" ref="H39:I39" si="91"> 5% + (O39-5)/1000</f>
        <v>0.082</v>
      </c>
      <c r="I39" s="13">
        <f t="shared" si="91"/>
        <v>0.086</v>
      </c>
      <c r="J39" s="11">
        <f t="shared" si="7"/>
        <v>0.53</v>
      </c>
      <c r="K39" s="14">
        <f t="shared" si="8"/>
        <v>0.42</v>
      </c>
      <c r="L39" s="10">
        <f t="shared" si="13"/>
        <v>53</v>
      </c>
      <c r="M39" s="10">
        <f t="shared" si="14"/>
        <v>62</v>
      </c>
      <c r="N39" s="10">
        <f t="shared" si="15"/>
        <v>42</v>
      </c>
      <c r="O39" s="10">
        <f t="shared" si="16"/>
        <v>37</v>
      </c>
      <c r="P39" s="15">
        <f t="shared" si="17"/>
        <v>41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> B39 + 8</f>
        <v>298</v>
      </c>
      <c r="C40" s="17">
        <f t="shared" si="10"/>
        <v>144</v>
      </c>
      <c r="D40" s="8">
        <f t="shared" ref="D40:E40" si="92"> L40</f>
        <v>54</v>
      </c>
      <c r="E40" s="8">
        <f t="shared" si="92"/>
        <v>64</v>
      </c>
      <c r="F40" s="11">
        <f t="shared" si="4"/>
        <v>0.24</v>
      </c>
      <c r="G40" s="12">
        <f t="shared" si="5"/>
        <v>0.932</v>
      </c>
      <c r="H40" s="13">
        <f t="shared" ref="H40:I40" si="93"> 5% + (O40-5)/1000</f>
        <v>0.082</v>
      </c>
      <c r="I40" s="13">
        <f t="shared" si="93"/>
        <v>0.087</v>
      </c>
      <c r="J40" s="11">
        <f t="shared" si="7"/>
        <v>0.54</v>
      </c>
      <c r="K40" s="14">
        <f t="shared" si="8"/>
        <v>0.43</v>
      </c>
      <c r="L40" s="10">
        <f t="shared" si="13"/>
        <v>54</v>
      </c>
      <c r="M40" s="10">
        <f t="shared" si="14"/>
        <v>64</v>
      </c>
      <c r="N40" s="10">
        <f t="shared" si="15"/>
        <v>43</v>
      </c>
      <c r="O40" s="10">
        <f t="shared" si="16"/>
        <v>37</v>
      </c>
      <c r="P40" s="15">
        <f t="shared" si="17"/>
        <v>42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ref="B41:B50" si="96"> B40 + 7</f>
        <v>305</v>
      </c>
      <c r="C41" s="17">
        <f t="shared" si="10"/>
        <v>149</v>
      </c>
      <c r="D41" s="8">
        <f t="shared" ref="D41:E41" si="94"> L41</f>
        <v>56</v>
      </c>
      <c r="E41" s="8">
        <f t="shared" si="94"/>
        <v>65</v>
      </c>
      <c r="F41" s="11">
        <f t="shared" si="4"/>
        <v>0.245</v>
      </c>
      <c r="G41" s="12">
        <f t="shared" si="5"/>
        <v>0.933</v>
      </c>
      <c r="H41" s="13">
        <f t="shared" ref="H41:I41" si="95"> 5% + (O41-5)/1000</f>
        <v>0.083</v>
      </c>
      <c r="I41" s="13">
        <f t="shared" si="95"/>
        <v>0.087</v>
      </c>
      <c r="J41" s="11">
        <f t="shared" si="7"/>
        <v>0.56</v>
      </c>
      <c r="K41" s="14">
        <f t="shared" si="8"/>
        <v>0.44</v>
      </c>
      <c r="L41" s="10">
        <f t="shared" si="13"/>
        <v>56</v>
      </c>
      <c r="M41" s="10">
        <f t="shared" si="14"/>
        <v>65</v>
      </c>
      <c r="N41" s="10">
        <f t="shared" si="15"/>
        <v>44</v>
      </c>
      <c r="O41" s="10">
        <f t="shared" si="16"/>
        <v>38</v>
      </c>
      <c r="P41" s="15">
        <f t="shared" si="17"/>
        <v>42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6"/>
        <v>312</v>
      </c>
      <c r="C42" s="17">
        <f t="shared" si="10"/>
        <v>152</v>
      </c>
      <c r="D42" s="8">
        <f t="shared" ref="D42:E42" si="97"> L42</f>
        <v>57</v>
      </c>
      <c r="E42" s="8">
        <f t="shared" si="97"/>
        <v>67</v>
      </c>
      <c r="F42" s="11">
        <f t="shared" si="4"/>
        <v>0.245</v>
      </c>
      <c r="G42" s="12">
        <f t="shared" si="5"/>
        <v>0.934</v>
      </c>
      <c r="H42" s="13">
        <f t="shared" ref="H42:I42" si="98"> 5% + (O42-5)/1000</f>
        <v>0.084</v>
      </c>
      <c r="I42" s="13">
        <f t="shared" si="98"/>
        <v>0.088</v>
      </c>
      <c r="J42" s="11">
        <f t="shared" si="7"/>
        <v>0.57</v>
      </c>
      <c r="K42" s="14">
        <f t="shared" si="8"/>
        <v>0.44</v>
      </c>
      <c r="L42" s="10">
        <f t="shared" si="13"/>
        <v>57</v>
      </c>
      <c r="M42" s="10">
        <f t="shared" si="14"/>
        <v>67</v>
      </c>
      <c r="N42" s="10">
        <f t="shared" si="15"/>
        <v>44</v>
      </c>
      <c r="O42" s="10">
        <f t="shared" si="16"/>
        <v>39</v>
      </c>
      <c r="P42" s="15">
        <f t="shared" si="17"/>
        <v>43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6"/>
        <v>319</v>
      </c>
      <c r="C43" s="17">
        <f t="shared" si="10"/>
        <v>155</v>
      </c>
      <c r="D43" s="8">
        <f t="shared" ref="D43:E43" si="99"> L43</f>
        <v>58</v>
      </c>
      <c r="E43" s="8">
        <f t="shared" si="99"/>
        <v>68</v>
      </c>
      <c r="F43" s="11">
        <f t="shared" si="4"/>
        <v>0.25</v>
      </c>
      <c r="G43" s="12">
        <f t="shared" si="5"/>
        <v>0.935</v>
      </c>
      <c r="H43" s="13">
        <f t="shared" ref="H43:I43" si="100"> 5% + (O43-5)/1000</f>
        <v>0.085</v>
      </c>
      <c r="I43" s="13">
        <f t="shared" si="100"/>
        <v>0.089</v>
      </c>
      <c r="J43" s="11">
        <f t="shared" si="7"/>
        <v>0.58</v>
      </c>
      <c r="K43" s="14">
        <f t="shared" si="8"/>
        <v>0.45</v>
      </c>
      <c r="L43" s="10">
        <f t="shared" si="13"/>
        <v>58</v>
      </c>
      <c r="M43" s="10">
        <f t="shared" si="14"/>
        <v>68</v>
      </c>
      <c r="N43" s="10">
        <f t="shared" si="15"/>
        <v>45</v>
      </c>
      <c r="O43" s="10">
        <f t="shared" si="16"/>
        <v>40</v>
      </c>
      <c r="P43" s="15">
        <f t="shared" si="17"/>
        <v>44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6"/>
        <v>326</v>
      </c>
      <c r="C44" s="17">
        <f t="shared" si="10"/>
        <v>158</v>
      </c>
      <c r="D44" s="8">
        <f t="shared" ref="D44:E44" si="101"> L44</f>
        <v>59</v>
      </c>
      <c r="E44" s="8">
        <f t="shared" si="101"/>
        <v>69</v>
      </c>
      <c r="F44" s="11">
        <f t="shared" si="4"/>
        <v>0.255</v>
      </c>
      <c r="G44" s="12">
        <f t="shared" si="5"/>
        <v>0.936</v>
      </c>
      <c r="H44" s="13">
        <f t="shared" ref="H44:I44" si="102"> 5% + (O44-5)/1000</f>
        <v>0.086</v>
      </c>
      <c r="I44" s="13">
        <f t="shared" si="102"/>
        <v>0.09</v>
      </c>
      <c r="J44" s="11">
        <f t="shared" si="7"/>
        <v>0.59</v>
      </c>
      <c r="K44" s="14">
        <f t="shared" si="8"/>
        <v>0.46</v>
      </c>
      <c r="L44" s="10">
        <f t="shared" si="13"/>
        <v>59</v>
      </c>
      <c r="M44" s="10">
        <f t="shared" si="14"/>
        <v>69</v>
      </c>
      <c r="N44" s="10">
        <f t="shared" si="15"/>
        <v>46</v>
      </c>
      <c r="O44" s="10">
        <f t="shared" si="16"/>
        <v>41</v>
      </c>
      <c r="P44" s="15">
        <f t="shared" si="17"/>
        <v>45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6"/>
        <v>333</v>
      </c>
      <c r="C45" s="17">
        <f t="shared" si="10"/>
        <v>163</v>
      </c>
      <c r="D45" s="8">
        <f t="shared" ref="D45:E45" si="103"> L45</f>
        <v>60</v>
      </c>
      <c r="E45" s="8">
        <f t="shared" si="103"/>
        <v>70</v>
      </c>
      <c r="F45" s="11">
        <f t="shared" si="4"/>
        <v>0.26</v>
      </c>
      <c r="G45" s="12">
        <f t="shared" si="5"/>
        <v>0.937</v>
      </c>
      <c r="H45" s="13">
        <f t="shared" ref="H45:I45" si="104"> 5% + (O45-5)/1000</f>
        <v>0.087</v>
      </c>
      <c r="I45" s="13">
        <f t="shared" si="104"/>
        <v>0.091</v>
      </c>
      <c r="J45" s="11">
        <f t="shared" si="7"/>
        <v>0.6</v>
      </c>
      <c r="K45" s="14">
        <f t="shared" si="8"/>
        <v>0.47</v>
      </c>
      <c r="L45" s="10">
        <f t="shared" si="13"/>
        <v>60</v>
      </c>
      <c r="M45" s="10">
        <f t="shared" si="14"/>
        <v>70</v>
      </c>
      <c r="N45" s="10">
        <f t="shared" si="15"/>
        <v>47</v>
      </c>
      <c r="O45" s="10">
        <f t="shared" si="16"/>
        <v>42</v>
      </c>
      <c r="P45" s="15">
        <f t="shared" si="17"/>
        <v>46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6"/>
        <v>340</v>
      </c>
      <c r="C46" s="17">
        <f t="shared" si="10"/>
        <v>166</v>
      </c>
      <c r="D46" s="8">
        <f t="shared" ref="D46:E46" si="105"> L46</f>
        <v>61</v>
      </c>
      <c r="E46" s="8">
        <f t="shared" si="105"/>
        <v>72</v>
      </c>
      <c r="F46" s="11">
        <f t="shared" si="4"/>
        <v>0.265</v>
      </c>
      <c r="G46" s="12">
        <f t="shared" si="5"/>
        <v>0.937</v>
      </c>
      <c r="H46" s="13">
        <f t="shared" ref="H46:I46" si="106"> 5% + (O46-5)/1000</f>
        <v>0.087</v>
      </c>
      <c r="I46" s="13">
        <f t="shared" si="106"/>
        <v>0.092</v>
      </c>
      <c r="J46" s="11">
        <f t="shared" si="7"/>
        <v>0.61</v>
      </c>
      <c r="K46" s="14">
        <f t="shared" si="8"/>
        <v>0.48</v>
      </c>
      <c r="L46" s="10">
        <f t="shared" si="13"/>
        <v>61</v>
      </c>
      <c r="M46" s="10">
        <f t="shared" si="14"/>
        <v>72</v>
      </c>
      <c r="N46" s="10">
        <f t="shared" si="15"/>
        <v>48</v>
      </c>
      <c r="O46" s="10">
        <f t="shared" si="16"/>
        <v>42</v>
      </c>
      <c r="P46" s="15">
        <f t="shared" si="17"/>
        <v>47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6"/>
        <v>347</v>
      </c>
      <c r="C47" s="17">
        <f t="shared" si="10"/>
        <v>169</v>
      </c>
      <c r="D47" s="8">
        <f t="shared" ref="D47:E47" si="107"> L47</f>
        <v>62</v>
      </c>
      <c r="E47" s="8">
        <f t="shared" si="107"/>
        <v>73</v>
      </c>
      <c r="F47" s="11">
        <f t="shared" si="4"/>
        <v>0.27</v>
      </c>
      <c r="G47" s="12">
        <f t="shared" si="5"/>
        <v>0.938</v>
      </c>
      <c r="H47" s="13">
        <f t="shared" ref="H47:I47" si="108"> 5% + (O47-5)/1000</f>
        <v>0.088</v>
      </c>
      <c r="I47" s="13">
        <f t="shared" si="108"/>
        <v>0.093</v>
      </c>
      <c r="J47" s="11">
        <f t="shared" si="7"/>
        <v>0.62</v>
      </c>
      <c r="K47" s="14">
        <f t="shared" si="8"/>
        <v>0.49</v>
      </c>
      <c r="L47" s="10">
        <f t="shared" si="13"/>
        <v>62</v>
      </c>
      <c r="M47" s="10">
        <f t="shared" si="14"/>
        <v>73</v>
      </c>
      <c r="N47" s="10">
        <f t="shared" si="15"/>
        <v>49</v>
      </c>
      <c r="O47" s="10">
        <f t="shared" si="16"/>
        <v>43</v>
      </c>
      <c r="P47" s="15">
        <f t="shared" si="17"/>
        <v>48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6"/>
        <v>354</v>
      </c>
      <c r="C48" s="17">
        <f t="shared" si="10"/>
        <v>172</v>
      </c>
      <c r="D48" s="8">
        <f t="shared" ref="D48:E48" si="109"> L48</f>
        <v>63</v>
      </c>
      <c r="E48" s="8">
        <f t="shared" si="109"/>
        <v>75</v>
      </c>
      <c r="F48" s="11">
        <f t="shared" si="4"/>
        <v>0.27</v>
      </c>
      <c r="G48" s="12">
        <f t="shared" si="5"/>
        <v>0.939</v>
      </c>
      <c r="H48" s="13">
        <f t="shared" ref="H48:I48" si="110"> 5% + (O48-5)/1000</f>
        <v>0.089</v>
      </c>
      <c r="I48" s="13">
        <f t="shared" si="110"/>
        <v>0.094</v>
      </c>
      <c r="J48" s="11">
        <f t="shared" si="7"/>
        <v>0.63</v>
      </c>
      <c r="K48" s="14">
        <f t="shared" si="8"/>
        <v>0.49</v>
      </c>
      <c r="L48" s="10">
        <f t="shared" si="13"/>
        <v>63</v>
      </c>
      <c r="M48" s="10">
        <f t="shared" si="14"/>
        <v>75</v>
      </c>
      <c r="N48" s="10">
        <f t="shared" si="15"/>
        <v>49</v>
      </c>
      <c r="O48" s="10">
        <f t="shared" si="16"/>
        <v>44</v>
      </c>
      <c r="P48" s="15">
        <f t="shared" si="17"/>
        <v>49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6"/>
        <v>361</v>
      </c>
      <c r="C49" s="17">
        <f t="shared" si="10"/>
        <v>177</v>
      </c>
      <c r="D49" s="8">
        <f t="shared" ref="D49:E49" si="111"> L49</f>
        <v>65</v>
      </c>
      <c r="E49" s="8">
        <f t="shared" si="111"/>
        <v>76</v>
      </c>
      <c r="F49" s="11">
        <f t="shared" si="4"/>
        <v>0.275</v>
      </c>
      <c r="G49" s="12">
        <f t="shared" si="5"/>
        <v>0.94</v>
      </c>
      <c r="H49" s="13">
        <f t="shared" ref="H49:I49" si="112"> 5% + (O49-5)/1000</f>
        <v>0.09</v>
      </c>
      <c r="I49" s="13">
        <f t="shared" si="112"/>
        <v>0.094</v>
      </c>
      <c r="J49" s="11">
        <f t="shared" si="7"/>
        <v>0.65</v>
      </c>
      <c r="K49" s="14">
        <f t="shared" si="8"/>
        <v>0.5</v>
      </c>
      <c r="L49" s="10">
        <f t="shared" si="13"/>
        <v>65</v>
      </c>
      <c r="M49" s="10">
        <f t="shared" si="14"/>
        <v>76</v>
      </c>
      <c r="N49" s="10">
        <f t="shared" si="15"/>
        <v>50</v>
      </c>
      <c r="O49" s="10">
        <f t="shared" si="16"/>
        <v>45</v>
      </c>
      <c r="P49" s="15">
        <f t="shared" si="17"/>
        <v>49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6"/>
        <v>368</v>
      </c>
      <c r="C50" s="17">
        <f t="shared" si="10"/>
        <v>180</v>
      </c>
      <c r="D50" s="8">
        <f t="shared" ref="D50:E50" si="113"> L50</f>
        <v>66</v>
      </c>
      <c r="E50" s="8">
        <f t="shared" si="113"/>
        <v>77</v>
      </c>
      <c r="F50" s="11">
        <f t="shared" si="4"/>
        <v>0.28</v>
      </c>
      <c r="G50" s="12">
        <f t="shared" si="5"/>
        <v>0.941</v>
      </c>
      <c r="H50" s="13">
        <f t="shared" ref="H50:I50" si="114"> 5% + (O50-5)/1000</f>
        <v>0.091</v>
      </c>
      <c r="I50" s="13">
        <f t="shared" si="114"/>
        <v>0.095</v>
      </c>
      <c r="J50" s="11">
        <f t="shared" si="7"/>
        <v>0.66</v>
      </c>
      <c r="K50" s="14">
        <f t="shared" si="8"/>
        <v>0.51</v>
      </c>
      <c r="L50" s="10">
        <f t="shared" si="13"/>
        <v>66</v>
      </c>
      <c r="M50" s="10">
        <f t="shared" si="14"/>
        <v>77</v>
      </c>
      <c r="N50" s="10">
        <f t="shared" si="15"/>
        <v>51</v>
      </c>
      <c r="O50" s="10">
        <f t="shared" si="16"/>
        <v>46</v>
      </c>
      <c r="P50" s="15">
        <f t="shared" si="17"/>
        <v>50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> B50 + 8</f>
        <v>376</v>
      </c>
      <c r="C51" s="21">
        <f t="shared" si="10"/>
        <v>183</v>
      </c>
      <c r="D51" s="2">
        <f t="shared" ref="D51:E51" si="115"> L51</f>
        <v>67</v>
      </c>
      <c r="E51" s="2">
        <f t="shared" si="115"/>
        <v>78</v>
      </c>
      <c r="F51" s="22">
        <f t="shared" si="4"/>
        <v>0.285</v>
      </c>
      <c r="G51" s="23">
        <f t="shared" si="5"/>
        <v>0.942</v>
      </c>
      <c r="H51" s="24">
        <f t="shared" ref="H51:I51" si="116"> 5% + (O51-5)/1000</f>
        <v>0.092</v>
      </c>
      <c r="I51" s="24">
        <f t="shared" si="116"/>
        <v>0.096</v>
      </c>
      <c r="J51" s="22">
        <f t="shared" si="7"/>
        <v>0.67</v>
      </c>
      <c r="K51" s="25">
        <f t="shared" si="8"/>
        <v>0.52</v>
      </c>
      <c r="L51" s="5">
        <f t="shared" si="13"/>
        <v>67</v>
      </c>
      <c r="M51" s="5">
        <f t="shared" si="14"/>
        <v>78</v>
      </c>
      <c r="N51" s="5">
        <f t="shared" si="15"/>
        <v>52</v>
      </c>
      <c r="O51" s="5">
        <f t="shared" si="16"/>
        <v>47</v>
      </c>
      <c r="P51" s="3">
        <f t="shared" si="17"/>
        <v>51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2" max="2" width="11.88"/>
    <col customWidth="1" min="3" max="3" width="19.25"/>
    <col customWidth="1" min="8" max="31" width="7.63"/>
  </cols>
  <sheetData>
    <row r="1">
      <c r="A1" s="28" t="s">
        <v>19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1" t="s">
        <v>49</v>
      </c>
      <c r="AI1" s="10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</row>
    <row r="2">
      <c r="A2" s="29" t="s">
        <v>17</v>
      </c>
      <c r="B2" s="29">
        <v>1.0</v>
      </c>
      <c r="C2" s="29" t="s">
        <v>26</v>
      </c>
      <c r="D2" s="29" t="s">
        <v>50</v>
      </c>
      <c r="E2" s="33"/>
      <c r="F2" s="33"/>
      <c r="G2" s="33"/>
      <c r="H2" s="34" t="b">
        <v>1</v>
      </c>
      <c r="I2" s="34" t="b">
        <v>0</v>
      </c>
      <c r="J2" s="34" t="b">
        <v>0</v>
      </c>
      <c r="K2" s="34" t="b">
        <v>0</v>
      </c>
      <c r="L2" s="34" t="b">
        <v>0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29" t="b">
        <v>0</v>
      </c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>
      <c r="A3" s="29" t="s">
        <v>17</v>
      </c>
      <c r="B3" s="29">
        <v>1.0</v>
      </c>
      <c r="C3" s="29" t="s">
        <v>26</v>
      </c>
      <c r="D3" s="29" t="s">
        <v>51</v>
      </c>
      <c r="E3" s="33"/>
      <c r="F3" s="33"/>
      <c r="G3" s="33"/>
      <c r="H3" s="34" t="b">
        <v>1</v>
      </c>
      <c r="I3" s="34" t="b">
        <v>0</v>
      </c>
      <c r="J3" s="34" t="b">
        <v>0</v>
      </c>
      <c r="K3" s="34" t="b">
        <v>0</v>
      </c>
      <c r="L3" s="34" t="b">
        <v>0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29" t="b">
        <v>0</v>
      </c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</row>
    <row r="4">
      <c r="A4" s="29" t="s">
        <v>17</v>
      </c>
      <c r="B4" s="29">
        <v>1.0</v>
      </c>
      <c r="C4" s="29" t="s">
        <v>26</v>
      </c>
      <c r="D4" s="29" t="s">
        <v>52</v>
      </c>
      <c r="E4" s="33"/>
      <c r="F4" s="33"/>
      <c r="G4" s="29"/>
      <c r="H4" s="34" t="b">
        <v>1</v>
      </c>
      <c r="I4" s="34" t="b">
        <v>0</v>
      </c>
      <c r="J4" s="34" t="b">
        <v>0</v>
      </c>
      <c r="K4" s="34" t="b">
        <v>0</v>
      </c>
      <c r="L4" s="34" t="b">
        <v>0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29" t="b">
        <v>0</v>
      </c>
      <c r="AI4" s="34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</row>
    <row r="5">
      <c r="A5" s="29" t="s">
        <v>17</v>
      </c>
      <c r="B5" s="29">
        <v>1.0</v>
      </c>
      <c r="C5" s="29" t="s">
        <v>26</v>
      </c>
      <c r="D5" s="29" t="s">
        <v>53</v>
      </c>
      <c r="E5" s="33"/>
      <c r="F5" s="33"/>
      <c r="G5" s="29"/>
      <c r="H5" s="34" t="b">
        <v>1</v>
      </c>
      <c r="I5" s="34" t="b">
        <v>0</v>
      </c>
      <c r="J5" s="34" t="b">
        <v>0</v>
      </c>
      <c r="K5" s="34" t="b">
        <v>0</v>
      </c>
      <c r="L5" s="34" t="b">
        <v>0</v>
      </c>
      <c r="M5" s="34" t="b">
        <v>0</v>
      </c>
      <c r="N5" s="34" t="b">
        <v>1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29" t="b">
        <v>0</v>
      </c>
      <c r="AI5" s="34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</row>
    <row r="6">
      <c r="A6" s="35" t="s">
        <v>17</v>
      </c>
      <c r="B6" s="36">
        <v>1.0</v>
      </c>
      <c r="C6" s="36" t="s">
        <v>54</v>
      </c>
      <c r="D6" s="36" t="s">
        <v>55</v>
      </c>
      <c r="E6" s="37"/>
      <c r="F6" s="37"/>
      <c r="G6" s="37"/>
      <c r="H6" s="38" t="b">
        <v>0</v>
      </c>
      <c r="I6" s="38" t="b">
        <v>0</v>
      </c>
      <c r="J6" s="38" t="b">
        <v>1</v>
      </c>
      <c r="K6" s="38" t="b">
        <v>0</v>
      </c>
      <c r="L6" s="38" t="b">
        <v>0</v>
      </c>
      <c r="M6" s="38" t="b">
        <v>0</v>
      </c>
      <c r="N6" s="38" t="b">
        <v>0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1</v>
      </c>
      <c r="U6" s="38" t="b">
        <v>0</v>
      </c>
      <c r="V6" s="38" t="b">
        <v>0</v>
      </c>
      <c r="W6" s="38" t="b">
        <v>0</v>
      </c>
      <c r="X6" s="38" t="b">
        <v>0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8" t="b">
        <v>0</v>
      </c>
      <c r="AE6" s="36" t="b">
        <v>0</v>
      </c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>
      <c r="A7" s="29" t="s">
        <v>17</v>
      </c>
      <c r="B7" s="29">
        <v>3.0</v>
      </c>
      <c r="C7" s="29" t="s">
        <v>54</v>
      </c>
      <c r="D7" s="28" t="s">
        <v>56</v>
      </c>
      <c r="E7" s="33"/>
      <c r="F7" s="33"/>
      <c r="G7" s="33"/>
      <c r="H7" s="34" t="b">
        <v>0</v>
      </c>
      <c r="I7" s="34" t="b">
        <v>0</v>
      </c>
      <c r="J7" s="34" t="b">
        <v>1</v>
      </c>
      <c r="K7" s="34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1</v>
      </c>
      <c r="U7" s="34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29" t="b">
        <v>0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>
      <c r="A8" s="29" t="s">
        <v>17</v>
      </c>
      <c r="B8" s="29">
        <v>2.0</v>
      </c>
      <c r="C8" s="29" t="s">
        <v>57</v>
      </c>
      <c r="D8" s="29" t="s">
        <v>58</v>
      </c>
      <c r="E8" s="33"/>
      <c r="F8" s="33"/>
      <c r="G8" s="33"/>
      <c r="H8" s="34" t="b">
        <v>0</v>
      </c>
      <c r="I8" s="34" t="b">
        <v>0</v>
      </c>
      <c r="J8" s="34" t="b">
        <v>1</v>
      </c>
      <c r="K8" s="34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1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29" t="b">
        <v>0</v>
      </c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</row>
    <row r="9">
      <c r="A9" s="29" t="s">
        <v>17</v>
      </c>
      <c r="B9" s="29">
        <v>4.0</v>
      </c>
      <c r="C9" s="29" t="s">
        <v>59</v>
      </c>
      <c r="D9" s="29" t="s">
        <v>60</v>
      </c>
      <c r="E9" s="33"/>
      <c r="F9" s="33"/>
      <c r="G9" s="33"/>
      <c r="H9" s="34" t="b">
        <v>0</v>
      </c>
      <c r="I9" s="34" t="b">
        <v>0</v>
      </c>
      <c r="J9" s="34" t="b">
        <v>0</v>
      </c>
      <c r="K9" s="34" t="b">
        <v>0</v>
      </c>
      <c r="L9" s="34" t="b">
        <v>0</v>
      </c>
      <c r="M9" s="34" t="b">
        <v>1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1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29" t="b">
        <v>0</v>
      </c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</row>
    <row r="10">
      <c r="A10" s="36" t="s">
        <v>61</v>
      </c>
      <c r="B10" s="36">
        <v>1.0</v>
      </c>
      <c r="C10" s="36" t="s">
        <v>62</v>
      </c>
      <c r="D10" s="36" t="s">
        <v>63</v>
      </c>
      <c r="E10" s="37"/>
      <c r="F10" s="37"/>
      <c r="G10" s="37"/>
      <c r="H10" s="38" t="b">
        <v>0</v>
      </c>
      <c r="I10" s="38" t="b">
        <v>0</v>
      </c>
      <c r="J10" s="38" t="b">
        <v>0</v>
      </c>
      <c r="K10" s="38" t="b">
        <v>0</v>
      </c>
      <c r="L10" s="38" t="b">
        <v>0</v>
      </c>
      <c r="M10" s="38" t="b">
        <v>0</v>
      </c>
      <c r="N10" s="38" t="b">
        <v>0</v>
      </c>
      <c r="O10" s="38" t="b">
        <v>0</v>
      </c>
      <c r="P10" s="38" t="b">
        <v>0</v>
      </c>
      <c r="Q10" s="38" t="b">
        <v>1</v>
      </c>
      <c r="R10" s="38" t="b">
        <v>0</v>
      </c>
      <c r="S10" s="38" t="b">
        <v>1</v>
      </c>
      <c r="T10" s="38" t="b">
        <v>0</v>
      </c>
      <c r="U10" s="38" t="b">
        <v>0</v>
      </c>
      <c r="V10" s="38" t="b">
        <v>0</v>
      </c>
      <c r="W10" s="38" t="b">
        <v>0</v>
      </c>
      <c r="X10" s="38" t="b">
        <v>0</v>
      </c>
      <c r="Y10" s="38" t="b">
        <v>0</v>
      </c>
      <c r="Z10" s="38" t="b">
        <v>0</v>
      </c>
      <c r="AA10" s="38" t="b">
        <v>0</v>
      </c>
      <c r="AB10" s="38" t="b">
        <v>0</v>
      </c>
      <c r="AC10" s="38" t="b">
        <v>0</v>
      </c>
      <c r="AD10" s="38" t="b">
        <v>0</v>
      </c>
      <c r="AE10" s="36" t="b">
        <v>0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</row>
    <row r="11">
      <c r="A11" s="29" t="s">
        <v>61</v>
      </c>
      <c r="B11" s="29">
        <v>2.0</v>
      </c>
      <c r="C11" s="29" t="s">
        <v>64</v>
      </c>
      <c r="D11" s="29" t="s">
        <v>65</v>
      </c>
      <c r="E11" s="39"/>
      <c r="F11" s="39"/>
      <c r="G11" s="39"/>
      <c r="H11" s="34" t="b">
        <v>0</v>
      </c>
      <c r="I11" s="34" t="b">
        <v>1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4" t="b">
        <v>0</v>
      </c>
      <c r="Q11" s="34" t="b">
        <v>0</v>
      </c>
      <c r="R11" s="34" t="b">
        <v>1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29" t="b">
        <v>0</v>
      </c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</row>
    <row r="12">
      <c r="A12" s="29" t="s">
        <v>61</v>
      </c>
      <c r="B12" s="29">
        <v>3.0</v>
      </c>
      <c r="C12" s="29" t="s">
        <v>66</v>
      </c>
      <c r="D12" s="29" t="s">
        <v>67</v>
      </c>
      <c r="E12" s="39"/>
      <c r="F12" s="39"/>
      <c r="G12" s="39"/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1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1</v>
      </c>
      <c r="T12" s="34" t="b">
        <v>0</v>
      </c>
      <c r="U12" s="34" t="b">
        <v>1</v>
      </c>
      <c r="V12" s="34" t="b">
        <v>0</v>
      </c>
      <c r="W12" s="34" t="b">
        <v>0</v>
      </c>
      <c r="X12" s="34" t="b">
        <v>0</v>
      </c>
      <c r="Y12" s="34" t="b">
        <v>1</v>
      </c>
      <c r="Z12" s="34" t="b">
        <v>0</v>
      </c>
      <c r="AA12" s="34" t="b">
        <v>0</v>
      </c>
      <c r="AB12" s="34" t="b">
        <v>0</v>
      </c>
      <c r="AC12" s="34" t="b">
        <v>0</v>
      </c>
      <c r="AD12" s="34" t="b">
        <v>0</v>
      </c>
      <c r="AE12" s="29" t="b">
        <v>0</v>
      </c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</row>
    <row r="13">
      <c r="A13" s="41" t="s">
        <v>61</v>
      </c>
      <c r="B13" s="41">
        <v>4.0</v>
      </c>
      <c r="C13" s="29" t="s">
        <v>57</v>
      </c>
      <c r="D13" s="29" t="s">
        <v>68</v>
      </c>
      <c r="E13" s="33"/>
      <c r="F13" s="33"/>
      <c r="G13" s="33"/>
      <c r="H13" s="34" t="b">
        <v>0</v>
      </c>
      <c r="I13" s="34" t="b">
        <v>0</v>
      </c>
      <c r="J13" s="34" t="b">
        <v>1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1</v>
      </c>
      <c r="S13" s="34" t="b">
        <v>0</v>
      </c>
      <c r="T13" s="34" t="b">
        <v>0</v>
      </c>
      <c r="U13" s="34" t="b">
        <v>0</v>
      </c>
      <c r="V13" s="34" t="b">
        <v>0</v>
      </c>
      <c r="W13" s="34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29" t="b">
        <v>0</v>
      </c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</row>
    <row r="14">
      <c r="A14" s="42" t="s">
        <v>61</v>
      </c>
      <c r="B14" s="42">
        <v>5.0</v>
      </c>
      <c r="C14" s="31" t="s">
        <v>69</v>
      </c>
      <c r="D14" s="42" t="s">
        <v>70</v>
      </c>
      <c r="E14" s="43"/>
      <c r="F14" s="43"/>
      <c r="G14" s="43"/>
      <c r="H14" s="30" t="b">
        <v>0</v>
      </c>
      <c r="I14" s="30" t="b">
        <v>0</v>
      </c>
      <c r="J14" s="30" t="b">
        <v>0</v>
      </c>
      <c r="K14" s="30" t="b">
        <v>0</v>
      </c>
      <c r="L14" s="30" t="b">
        <v>0</v>
      </c>
      <c r="M14" s="30" t="b">
        <v>1</v>
      </c>
      <c r="N14" s="30" t="b">
        <v>0</v>
      </c>
      <c r="O14" s="30" t="b">
        <v>0</v>
      </c>
      <c r="P14" s="30" t="b">
        <v>0</v>
      </c>
      <c r="Q14" s="30" t="b">
        <v>1</v>
      </c>
      <c r="R14" s="30" t="b">
        <v>1</v>
      </c>
      <c r="S14" s="30" t="b">
        <v>0</v>
      </c>
      <c r="T14" s="30" t="b">
        <v>0</v>
      </c>
      <c r="U14" s="30" t="b">
        <v>0</v>
      </c>
      <c r="V14" s="30" t="b">
        <v>0</v>
      </c>
      <c r="W14" s="30" t="b">
        <v>0</v>
      </c>
      <c r="X14" s="30" t="b">
        <v>0</v>
      </c>
      <c r="Y14" s="30" t="b">
        <v>0</v>
      </c>
      <c r="Z14" s="30" t="b">
        <v>0</v>
      </c>
      <c r="AA14" s="30" t="b">
        <v>0</v>
      </c>
      <c r="AB14" s="30" t="b">
        <v>0</v>
      </c>
      <c r="AC14" s="30" t="b">
        <v>0</v>
      </c>
      <c r="AD14" s="30" t="b">
        <v>1</v>
      </c>
      <c r="AE14" s="31" t="b">
        <v>0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</row>
    <row r="15">
      <c r="A15" s="29" t="s">
        <v>71</v>
      </c>
      <c r="B15" s="29">
        <v>3.0</v>
      </c>
      <c r="C15" s="29" t="s">
        <v>72</v>
      </c>
      <c r="D15" s="29" t="s">
        <v>73</v>
      </c>
      <c r="E15" s="33"/>
      <c r="F15" s="33"/>
      <c r="G15" s="33"/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1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1</v>
      </c>
      <c r="V15" s="34" t="b">
        <v>0</v>
      </c>
      <c r="W15" s="34" t="b">
        <v>1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29" t="b">
        <v>0</v>
      </c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</row>
    <row r="16">
      <c r="A16" s="31" t="s">
        <v>71</v>
      </c>
      <c r="B16" s="31">
        <v>5.0</v>
      </c>
      <c r="C16" s="31" t="s">
        <v>74</v>
      </c>
      <c r="D16" s="31" t="s">
        <v>75</v>
      </c>
      <c r="E16" s="43"/>
      <c r="F16" s="43"/>
      <c r="G16" s="43"/>
      <c r="H16" s="30" t="b">
        <v>0</v>
      </c>
      <c r="I16" s="30" t="b">
        <v>0</v>
      </c>
      <c r="J16" s="30" t="b">
        <v>0</v>
      </c>
      <c r="K16" s="30" t="b">
        <v>0</v>
      </c>
      <c r="L16" s="30" t="b">
        <v>0</v>
      </c>
      <c r="M16" s="30" t="b">
        <v>0</v>
      </c>
      <c r="N16" s="30" t="b">
        <v>1</v>
      </c>
      <c r="O16" s="30" t="b">
        <v>0</v>
      </c>
      <c r="P16" s="30" t="b">
        <v>0</v>
      </c>
      <c r="Q16" s="30" t="b">
        <v>0</v>
      </c>
      <c r="R16" s="30" t="b">
        <v>0</v>
      </c>
      <c r="S16" s="30" t="b">
        <v>0</v>
      </c>
      <c r="T16" s="30" t="b">
        <v>0</v>
      </c>
      <c r="U16" s="30" t="b">
        <v>1</v>
      </c>
      <c r="V16" s="30" t="b">
        <v>0</v>
      </c>
      <c r="W16" s="30" t="b">
        <v>1</v>
      </c>
      <c r="X16" s="30" t="b">
        <v>0</v>
      </c>
      <c r="Y16" s="30" t="b">
        <v>0</v>
      </c>
      <c r="Z16" s="30" t="b">
        <v>0</v>
      </c>
      <c r="AA16" s="30" t="b">
        <v>0</v>
      </c>
      <c r="AB16" s="30" t="b">
        <v>0</v>
      </c>
      <c r="AC16" s="30" t="b">
        <v>0</v>
      </c>
      <c r="AD16" s="30" t="b">
        <v>1</v>
      </c>
      <c r="AE16" s="31" t="b">
        <v>0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8">
        <f> 24</f>
        <v>24</v>
      </c>
      <c r="C2" s="8">
        <f> 10</f>
        <v>10</v>
      </c>
      <c r="D2" s="8">
        <f t="shared" ref="D2:E2" si="1"> L2</f>
        <v>13</v>
      </c>
      <c r="E2" s="8">
        <f t="shared" si="1"/>
        <v>11</v>
      </c>
      <c r="F2" s="11">
        <f t="shared" ref="F2:F51" si="4"> 5%+($N2-5)/200</f>
        <v>0.055</v>
      </c>
      <c r="G2" s="12">
        <f t="shared" ref="G2:G51" si="5"> 90% + (O2-5)/1000</f>
        <v>0.906</v>
      </c>
      <c r="H2" s="13">
        <f t="shared" ref="H2:I2" si="2"> 5% + (O2-5)/1000</f>
        <v>0.056</v>
      </c>
      <c r="I2" s="13">
        <f t="shared" si="2"/>
        <v>0.054</v>
      </c>
      <c r="J2" s="11">
        <f t="shared" ref="J2:J51" si="7"> 0% + L2/100</f>
        <v>0.13</v>
      </c>
      <c r="K2" s="14">
        <f t="shared" ref="K2:K51" si="8"> 0% + N2/100</f>
        <v>0.06</v>
      </c>
      <c r="L2" s="10">
        <v>13.0</v>
      </c>
      <c r="M2" s="10">
        <v>11.0</v>
      </c>
      <c r="N2" s="10">
        <v>6.0</v>
      </c>
      <c r="O2" s="10">
        <v>11.0</v>
      </c>
      <c r="P2" s="15">
        <v>9.0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if(MOD($A3,10) = 0, B2+7, B2+6)</f>
        <v>30</v>
      </c>
      <c r="C3" s="17">
        <f> if(MOD($A3,4) = 0, C2+4, C2+3)</f>
        <v>13</v>
      </c>
      <c r="D3" s="8">
        <f t="shared" ref="D3:E3" si="3"> L3</f>
        <v>14</v>
      </c>
      <c r="E3" s="8">
        <f t="shared" si="3"/>
        <v>12</v>
      </c>
      <c r="F3" s="11">
        <f t="shared" si="4"/>
        <v>0.06</v>
      </c>
      <c r="G3" s="12">
        <f t="shared" si="5"/>
        <v>0.907</v>
      </c>
      <c r="H3" s="13">
        <f t="shared" ref="H3:I3" si="6"> 5% + (O3-5)/1000</f>
        <v>0.057</v>
      </c>
      <c r="I3" s="13">
        <f t="shared" si="6"/>
        <v>0.055</v>
      </c>
      <c r="J3" s="11">
        <f t="shared" si="7"/>
        <v>0.14</v>
      </c>
      <c r="K3" s="14">
        <f t="shared" si="8"/>
        <v>0.07</v>
      </c>
      <c r="L3" s="10">
        <f t="shared" ref="L3:L51" si="12">if(MOD(A3,2) = 0, L2 + 1, if(MOD(A3,6) = 1,L2 + 1,L2 + 2))</f>
        <v>14</v>
      </c>
      <c r="M3" s="8">
        <f t="shared" ref="M3:M51" si="13"> M2 + 1</f>
        <v>12</v>
      </c>
      <c r="N3" s="10">
        <f t="shared" ref="N3:N51" si="14">if(MOD(A3,2) = 0,N2 + 1,N2)</f>
        <v>7</v>
      </c>
      <c r="O3" s="10">
        <f t="shared" ref="O3:O51" si="15">if(MOD($A3,6) = 1, O2 + 2, O2 + 1)</f>
        <v>12</v>
      </c>
      <c r="P3" s="15">
        <f t="shared" ref="P3:P51" si="16"> P2 + 1</f>
        <v>10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36</v>
      </c>
      <c r="C4" s="17">
        <f t="shared" ref="C4:C51" si="18"> if(MOD(A4,4) = 0, C3+4, C3+3)</f>
        <v>16</v>
      </c>
      <c r="D4" s="8">
        <f t="shared" ref="D4:E4" si="10"> L4</f>
        <v>16</v>
      </c>
      <c r="E4" s="8">
        <f t="shared" si="10"/>
        <v>13</v>
      </c>
      <c r="F4" s="11">
        <f t="shared" si="4"/>
        <v>0.06</v>
      </c>
      <c r="G4" s="12">
        <f t="shared" si="5"/>
        <v>0.908</v>
      </c>
      <c r="H4" s="13">
        <f t="shared" ref="H4:I4" si="11"> 5% + (O4-5)/1000</f>
        <v>0.058</v>
      </c>
      <c r="I4" s="13">
        <f t="shared" si="11"/>
        <v>0.056</v>
      </c>
      <c r="J4" s="11">
        <f t="shared" si="7"/>
        <v>0.16</v>
      </c>
      <c r="K4" s="14">
        <f t="shared" si="8"/>
        <v>0.07</v>
      </c>
      <c r="L4" s="10">
        <f t="shared" si="12"/>
        <v>16</v>
      </c>
      <c r="M4" s="8">
        <f t="shared" si="13"/>
        <v>13</v>
      </c>
      <c r="N4" s="10">
        <f t="shared" si="14"/>
        <v>7</v>
      </c>
      <c r="O4" s="10">
        <f t="shared" si="15"/>
        <v>13</v>
      </c>
      <c r="P4" s="15">
        <f t="shared" si="16"/>
        <v>11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8"/>
        <v>20</v>
      </c>
      <c r="D5" s="8">
        <f t="shared" ref="D5:E5" si="19"> L5</f>
        <v>17</v>
      </c>
      <c r="E5" s="8">
        <f t="shared" si="19"/>
        <v>14</v>
      </c>
      <c r="F5" s="11">
        <f t="shared" si="4"/>
        <v>0.065</v>
      </c>
      <c r="G5" s="12">
        <f t="shared" si="5"/>
        <v>0.909</v>
      </c>
      <c r="H5" s="13">
        <f t="shared" ref="H5:I5" si="20"> 5% + (O5-5)/1000</f>
        <v>0.059</v>
      </c>
      <c r="I5" s="13">
        <f t="shared" si="20"/>
        <v>0.057</v>
      </c>
      <c r="J5" s="11">
        <f t="shared" si="7"/>
        <v>0.17</v>
      </c>
      <c r="K5" s="14">
        <f t="shared" si="8"/>
        <v>0.08</v>
      </c>
      <c r="L5" s="10">
        <f t="shared" si="12"/>
        <v>17</v>
      </c>
      <c r="M5" s="8">
        <f t="shared" si="13"/>
        <v>14</v>
      </c>
      <c r="N5" s="10">
        <f t="shared" si="14"/>
        <v>8</v>
      </c>
      <c r="O5" s="10">
        <f t="shared" si="15"/>
        <v>14</v>
      </c>
      <c r="P5" s="15">
        <f t="shared" si="16"/>
        <v>12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48</v>
      </c>
      <c r="C6" s="17">
        <f t="shared" si="18"/>
        <v>23</v>
      </c>
      <c r="D6" s="8">
        <f t="shared" ref="D6:E6" si="21"> L6</f>
        <v>19</v>
      </c>
      <c r="E6" s="8">
        <f t="shared" si="21"/>
        <v>15</v>
      </c>
      <c r="F6" s="11">
        <f t="shared" si="4"/>
        <v>0.065</v>
      </c>
      <c r="G6" s="12">
        <f t="shared" si="5"/>
        <v>0.91</v>
      </c>
      <c r="H6" s="13">
        <f t="shared" ref="H6:I6" si="22"> 5% + (O6-5)/1000</f>
        <v>0.06</v>
      </c>
      <c r="I6" s="13">
        <f t="shared" si="22"/>
        <v>0.058</v>
      </c>
      <c r="J6" s="11">
        <f t="shared" si="7"/>
        <v>0.19</v>
      </c>
      <c r="K6" s="14">
        <f t="shared" si="8"/>
        <v>0.08</v>
      </c>
      <c r="L6" s="10">
        <f t="shared" si="12"/>
        <v>19</v>
      </c>
      <c r="M6" s="8">
        <f t="shared" si="13"/>
        <v>15</v>
      </c>
      <c r="N6" s="10">
        <f t="shared" si="14"/>
        <v>8</v>
      </c>
      <c r="O6" s="10">
        <f t="shared" si="15"/>
        <v>15</v>
      </c>
      <c r="P6" s="15">
        <f t="shared" si="16"/>
        <v>13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54</v>
      </c>
      <c r="C7" s="17">
        <f t="shared" si="18"/>
        <v>26</v>
      </c>
      <c r="D7" s="8">
        <f t="shared" ref="D7:E7" si="23"> L7</f>
        <v>20</v>
      </c>
      <c r="E7" s="8">
        <f t="shared" si="23"/>
        <v>16</v>
      </c>
      <c r="F7" s="11">
        <f t="shared" si="4"/>
        <v>0.07</v>
      </c>
      <c r="G7" s="12">
        <f t="shared" si="5"/>
        <v>0.911</v>
      </c>
      <c r="H7" s="13">
        <f t="shared" ref="H7:I7" si="24"> 5% + (O7-5)/1000</f>
        <v>0.061</v>
      </c>
      <c r="I7" s="13">
        <f t="shared" si="24"/>
        <v>0.059</v>
      </c>
      <c r="J7" s="11">
        <f t="shared" si="7"/>
        <v>0.2</v>
      </c>
      <c r="K7" s="14">
        <f t="shared" si="8"/>
        <v>0.09</v>
      </c>
      <c r="L7" s="10">
        <f t="shared" si="12"/>
        <v>20</v>
      </c>
      <c r="M7" s="8">
        <f t="shared" si="13"/>
        <v>16</v>
      </c>
      <c r="N7" s="10">
        <f t="shared" si="14"/>
        <v>9</v>
      </c>
      <c r="O7" s="10">
        <f t="shared" si="15"/>
        <v>16</v>
      </c>
      <c r="P7" s="15">
        <f t="shared" si="16"/>
        <v>14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60</v>
      </c>
      <c r="C8" s="17">
        <f t="shared" si="18"/>
        <v>29</v>
      </c>
      <c r="D8" s="8">
        <f t="shared" ref="D8:E8" si="25"> L8</f>
        <v>21</v>
      </c>
      <c r="E8" s="8">
        <f t="shared" si="25"/>
        <v>17</v>
      </c>
      <c r="F8" s="11">
        <f t="shared" si="4"/>
        <v>0.07</v>
      </c>
      <c r="G8" s="12">
        <f t="shared" si="5"/>
        <v>0.913</v>
      </c>
      <c r="H8" s="13">
        <f t="shared" ref="H8:I8" si="26"> 5% + (O8-5)/1000</f>
        <v>0.063</v>
      </c>
      <c r="I8" s="13">
        <f t="shared" si="26"/>
        <v>0.06</v>
      </c>
      <c r="J8" s="11">
        <f t="shared" si="7"/>
        <v>0.21</v>
      </c>
      <c r="K8" s="14">
        <f t="shared" si="8"/>
        <v>0.09</v>
      </c>
      <c r="L8" s="10">
        <f t="shared" si="12"/>
        <v>21</v>
      </c>
      <c r="M8" s="8">
        <f t="shared" si="13"/>
        <v>17</v>
      </c>
      <c r="N8" s="10">
        <f t="shared" si="14"/>
        <v>9</v>
      </c>
      <c r="O8" s="10">
        <f t="shared" si="15"/>
        <v>18</v>
      </c>
      <c r="P8" s="15">
        <f t="shared" si="16"/>
        <v>15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66</v>
      </c>
      <c r="C9" s="17">
        <f t="shared" si="18"/>
        <v>33</v>
      </c>
      <c r="D9" s="8">
        <f t="shared" ref="D9:E9" si="27"> L9</f>
        <v>22</v>
      </c>
      <c r="E9" s="8">
        <f t="shared" si="27"/>
        <v>18</v>
      </c>
      <c r="F9" s="11">
        <f t="shared" si="4"/>
        <v>0.075</v>
      </c>
      <c r="G9" s="12">
        <f t="shared" si="5"/>
        <v>0.914</v>
      </c>
      <c r="H9" s="13">
        <f t="shared" ref="H9:I9" si="28"> 5% + (O9-5)/1000</f>
        <v>0.064</v>
      </c>
      <c r="I9" s="13">
        <f t="shared" si="28"/>
        <v>0.061</v>
      </c>
      <c r="J9" s="11">
        <f t="shared" si="7"/>
        <v>0.22</v>
      </c>
      <c r="K9" s="14">
        <f t="shared" si="8"/>
        <v>0.1</v>
      </c>
      <c r="L9" s="10">
        <f t="shared" si="12"/>
        <v>22</v>
      </c>
      <c r="M9" s="8">
        <f t="shared" si="13"/>
        <v>18</v>
      </c>
      <c r="N9" s="10">
        <f t="shared" si="14"/>
        <v>10</v>
      </c>
      <c r="O9" s="10">
        <f t="shared" si="15"/>
        <v>19</v>
      </c>
      <c r="P9" s="15">
        <f t="shared" si="16"/>
        <v>16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72</v>
      </c>
      <c r="C10" s="17">
        <f t="shared" si="18"/>
        <v>36</v>
      </c>
      <c r="D10" s="8">
        <f t="shared" ref="D10:E10" si="29"> L10</f>
        <v>24</v>
      </c>
      <c r="E10" s="8">
        <f t="shared" si="29"/>
        <v>19</v>
      </c>
      <c r="F10" s="11">
        <f t="shared" si="4"/>
        <v>0.075</v>
      </c>
      <c r="G10" s="12">
        <f t="shared" si="5"/>
        <v>0.915</v>
      </c>
      <c r="H10" s="13">
        <f t="shared" ref="H10:I10" si="30"> 5% + (O10-5)/1000</f>
        <v>0.065</v>
      </c>
      <c r="I10" s="13">
        <f t="shared" si="30"/>
        <v>0.062</v>
      </c>
      <c r="J10" s="11">
        <f t="shared" si="7"/>
        <v>0.24</v>
      </c>
      <c r="K10" s="14">
        <f t="shared" si="8"/>
        <v>0.1</v>
      </c>
      <c r="L10" s="10">
        <f t="shared" si="12"/>
        <v>24</v>
      </c>
      <c r="M10" s="8">
        <f t="shared" si="13"/>
        <v>19</v>
      </c>
      <c r="N10" s="10">
        <f t="shared" si="14"/>
        <v>10</v>
      </c>
      <c r="O10" s="10">
        <f t="shared" si="15"/>
        <v>20</v>
      </c>
      <c r="P10" s="15">
        <f t="shared" si="16"/>
        <v>17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79</v>
      </c>
      <c r="C11" s="17">
        <f t="shared" si="18"/>
        <v>39</v>
      </c>
      <c r="D11" s="8">
        <f t="shared" ref="D11:E11" si="31"> L11</f>
        <v>25</v>
      </c>
      <c r="E11" s="8">
        <f t="shared" si="31"/>
        <v>20</v>
      </c>
      <c r="F11" s="11">
        <f t="shared" si="4"/>
        <v>0.08</v>
      </c>
      <c r="G11" s="12">
        <f t="shared" si="5"/>
        <v>0.916</v>
      </c>
      <c r="H11" s="13">
        <f t="shared" ref="H11:I11" si="32"> 5% + (O11-5)/1000</f>
        <v>0.066</v>
      </c>
      <c r="I11" s="13">
        <f t="shared" si="32"/>
        <v>0.063</v>
      </c>
      <c r="J11" s="11">
        <f t="shared" si="7"/>
        <v>0.25</v>
      </c>
      <c r="K11" s="14">
        <f t="shared" si="8"/>
        <v>0.11</v>
      </c>
      <c r="L11" s="10">
        <f t="shared" si="12"/>
        <v>25</v>
      </c>
      <c r="M11" s="8">
        <f t="shared" si="13"/>
        <v>20</v>
      </c>
      <c r="N11" s="10">
        <f t="shared" si="14"/>
        <v>11</v>
      </c>
      <c r="O11" s="10">
        <f t="shared" si="15"/>
        <v>21</v>
      </c>
      <c r="P11" s="15">
        <f t="shared" si="16"/>
        <v>18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85</v>
      </c>
      <c r="C12" s="17">
        <f t="shared" si="18"/>
        <v>42</v>
      </c>
      <c r="D12" s="8">
        <f t="shared" ref="D12:E12" si="33"> L12</f>
        <v>27</v>
      </c>
      <c r="E12" s="8">
        <f t="shared" si="33"/>
        <v>21</v>
      </c>
      <c r="F12" s="11">
        <f t="shared" si="4"/>
        <v>0.08</v>
      </c>
      <c r="G12" s="12">
        <f t="shared" si="5"/>
        <v>0.917</v>
      </c>
      <c r="H12" s="13">
        <f t="shared" ref="H12:I12" si="34"> 5% + (O12-5)/1000</f>
        <v>0.067</v>
      </c>
      <c r="I12" s="13">
        <f t="shared" si="34"/>
        <v>0.064</v>
      </c>
      <c r="J12" s="11">
        <f t="shared" si="7"/>
        <v>0.27</v>
      </c>
      <c r="K12" s="14">
        <f t="shared" si="8"/>
        <v>0.11</v>
      </c>
      <c r="L12" s="10">
        <f t="shared" si="12"/>
        <v>27</v>
      </c>
      <c r="M12" s="8">
        <f t="shared" si="13"/>
        <v>21</v>
      </c>
      <c r="N12" s="10">
        <f t="shared" si="14"/>
        <v>11</v>
      </c>
      <c r="O12" s="10">
        <f t="shared" si="15"/>
        <v>22</v>
      </c>
      <c r="P12" s="15">
        <f t="shared" si="16"/>
        <v>19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91</v>
      </c>
      <c r="C13" s="17">
        <f t="shared" si="18"/>
        <v>46</v>
      </c>
      <c r="D13" s="8">
        <f t="shared" ref="D13:E13" si="35"> L13</f>
        <v>28</v>
      </c>
      <c r="E13" s="8">
        <f t="shared" si="35"/>
        <v>22</v>
      </c>
      <c r="F13" s="11">
        <f t="shared" si="4"/>
        <v>0.085</v>
      </c>
      <c r="G13" s="12">
        <f t="shared" si="5"/>
        <v>0.918</v>
      </c>
      <c r="H13" s="13">
        <f t="shared" ref="H13:I13" si="36"> 5% + (O13-5)/1000</f>
        <v>0.068</v>
      </c>
      <c r="I13" s="13">
        <f t="shared" si="36"/>
        <v>0.065</v>
      </c>
      <c r="J13" s="11">
        <f t="shared" si="7"/>
        <v>0.28</v>
      </c>
      <c r="K13" s="14">
        <f t="shared" si="8"/>
        <v>0.12</v>
      </c>
      <c r="L13" s="10">
        <f t="shared" si="12"/>
        <v>28</v>
      </c>
      <c r="M13" s="8">
        <f t="shared" si="13"/>
        <v>22</v>
      </c>
      <c r="N13" s="10">
        <f t="shared" si="14"/>
        <v>12</v>
      </c>
      <c r="O13" s="10">
        <f t="shared" si="15"/>
        <v>23</v>
      </c>
      <c r="P13" s="15">
        <f t="shared" si="16"/>
        <v>20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97</v>
      </c>
      <c r="C14" s="17">
        <f t="shared" si="18"/>
        <v>49</v>
      </c>
      <c r="D14" s="8">
        <f t="shared" ref="D14:E14" si="37"> L14</f>
        <v>29</v>
      </c>
      <c r="E14" s="8">
        <f t="shared" si="37"/>
        <v>23</v>
      </c>
      <c r="F14" s="11">
        <f t="shared" si="4"/>
        <v>0.085</v>
      </c>
      <c r="G14" s="12">
        <f t="shared" si="5"/>
        <v>0.92</v>
      </c>
      <c r="H14" s="13">
        <f t="shared" ref="H14:I14" si="38"> 5% + (O14-5)/1000</f>
        <v>0.07</v>
      </c>
      <c r="I14" s="13">
        <f t="shared" si="38"/>
        <v>0.066</v>
      </c>
      <c r="J14" s="11">
        <f t="shared" si="7"/>
        <v>0.29</v>
      </c>
      <c r="K14" s="14">
        <f t="shared" si="8"/>
        <v>0.12</v>
      </c>
      <c r="L14" s="10">
        <f t="shared" si="12"/>
        <v>29</v>
      </c>
      <c r="M14" s="8">
        <f t="shared" si="13"/>
        <v>23</v>
      </c>
      <c r="N14" s="10">
        <f t="shared" si="14"/>
        <v>12</v>
      </c>
      <c r="O14" s="10">
        <f t="shared" si="15"/>
        <v>25</v>
      </c>
      <c r="P14" s="15">
        <f t="shared" si="16"/>
        <v>21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103</v>
      </c>
      <c r="C15" s="17">
        <f t="shared" si="18"/>
        <v>52</v>
      </c>
      <c r="D15" s="8">
        <f t="shared" ref="D15:E15" si="39"> L15</f>
        <v>30</v>
      </c>
      <c r="E15" s="8">
        <f t="shared" si="39"/>
        <v>24</v>
      </c>
      <c r="F15" s="11">
        <f t="shared" si="4"/>
        <v>0.09</v>
      </c>
      <c r="G15" s="12">
        <f t="shared" si="5"/>
        <v>0.921</v>
      </c>
      <c r="H15" s="13">
        <f t="shared" ref="H15:I15" si="40"> 5% + (O15-5)/1000</f>
        <v>0.071</v>
      </c>
      <c r="I15" s="13">
        <f t="shared" si="40"/>
        <v>0.067</v>
      </c>
      <c r="J15" s="11">
        <f t="shared" si="7"/>
        <v>0.3</v>
      </c>
      <c r="K15" s="14">
        <f t="shared" si="8"/>
        <v>0.13</v>
      </c>
      <c r="L15" s="10">
        <f t="shared" si="12"/>
        <v>30</v>
      </c>
      <c r="M15" s="8">
        <f t="shared" si="13"/>
        <v>24</v>
      </c>
      <c r="N15" s="10">
        <f t="shared" si="14"/>
        <v>13</v>
      </c>
      <c r="O15" s="10">
        <f t="shared" si="15"/>
        <v>26</v>
      </c>
      <c r="P15" s="15">
        <f t="shared" si="16"/>
        <v>22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109</v>
      </c>
      <c r="C16" s="17">
        <f t="shared" si="18"/>
        <v>55</v>
      </c>
      <c r="D16" s="8">
        <f t="shared" ref="D16:E16" si="41"> L16</f>
        <v>32</v>
      </c>
      <c r="E16" s="8">
        <f t="shared" si="41"/>
        <v>25</v>
      </c>
      <c r="F16" s="11">
        <f t="shared" si="4"/>
        <v>0.09</v>
      </c>
      <c r="G16" s="12">
        <f t="shared" si="5"/>
        <v>0.922</v>
      </c>
      <c r="H16" s="13">
        <f t="shared" ref="H16:I16" si="42"> 5% + (O16-5)/1000</f>
        <v>0.072</v>
      </c>
      <c r="I16" s="13">
        <f t="shared" si="42"/>
        <v>0.068</v>
      </c>
      <c r="J16" s="11">
        <f t="shared" si="7"/>
        <v>0.32</v>
      </c>
      <c r="K16" s="14">
        <f t="shared" si="8"/>
        <v>0.13</v>
      </c>
      <c r="L16" s="10">
        <f t="shared" si="12"/>
        <v>32</v>
      </c>
      <c r="M16" s="8">
        <f t="shared" si="13"/>
        <v>25</v>
      </c>
      <c r="N16" s="10">
        <f t="shared" si="14"/>
        <v>13</v>
      </c>
      <c r="O16" s="10">
        <f t="shared" si="15"/>
        <v>27</v>
      </c>
      <c r="P16" s="15">
        <f t="shared" si="16"/>
        <v>23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115</v>
      </c>
      <c r="C17" s="17">
        <f t="shared" si="18"/>
        <v>59</v>
      </c>
      <c r="D17" s="8">
        <f t="shared" ref="D17:E17" si="43"> L17</f>
        <v>33</v>
      </c>
      <c r="E17" s="8">
        <f t="shared" si="43"/>
        <v>26</v>
      </c>
      <c r="F17" s="11">
        <f t="shared" si="4"/>
        <v>0.095</v>
      </c>
      <c r="G17" s="12">
        <f t="shared" si="5"/>
        <v>0.923</v>
      </c>
      <c r="H17" s="13">
        <f t="shared" ref="H17:I17" si="44"> 5% + (O17-5)/1000</f>
        <v>0.073</v>
      </c>
      <c r="I17" s="13">
        <f t="shared" si="44"/>
        <v>0.069</v>
      </c>
      <c r="J17" s="11">
        <f t="shared" si="7"/>
        <v>0.33</v>
      </c>
      <c r="K17" s="14">
        <f t="shared" si="8"/>
        <v>0.14</v>
      </c>
      <c r="L17" s="10">
        <f t="shared" si="12"/>
        <v>33</v>
      </c>
      <c r="M17" s="8">
        <f t="shared" si="13"/>
        <v>26</v>
      </c>
      <c r="N17" s="10">
        <f t="shared" si="14"/>
        <v>14</v>
      </c>
      <c r="O17" s="10">
        <f t="shared" si="15"/>
        <v>28</v>
      </c>
      <c r="P17" s="15">
        <f t="shared" si="16"/>
        <v>24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121</v>
      </c>
      <c r="C18" s="17">
        <f t="shared" si="18"/>
        <v>62</v>
      </c>
      <c r="D18" s="8">
        <f t="shared" ref="D18:E18" si="45"> L18</f>
        <v>35</v>
      </c>
      <c r="E18" s="8">
        <f t="shared" si="45"/>
        <v>27</v>
      </c>
      <c r="F18" s="11">
        <f t="shared" si="4"/>
        <v>0.095</v>
      </c>
      <c r="G18" s="12">
        <f t="shared" si="5"/>
        <v>0.924</v>
      </c>
      <c r="H18" s="13">
        <f t="shared" ref="H18:I18" si="46"> 5% + (O18-5)/1000</f>
        <v>0.074</v>
      </c>
      <c r="I18" s="13">
        <f t="shared" si="46"/>
        <v>0.07</v>
      </c>
      <c r="J18" s="11">
        <f t="shared" si="7"/>
        <v>0.35</v>
      </c>
      <c r="K18" s="14">
        <f t="shared" si="8"/>
        <v>0.14</v>
      </c>
      <c r="L18" s="10">
        <f t="shared" si="12"/>
        <v>35</v>
      </c>
      <c r="M18" s="8">
        <f t="shared" si="13"/>
        <v>27</v>
      </c>
      <c r="N18" s="10">
        <f t="shared" si="14"/>
        <v>14</v>
      </c>
      <c r="O18" s="10">
        <f t="shared" si="15"/>
        <v>29</v>
      </c>
      <c r="P18" s="15">
        <f t="shared" si="16"/>
        <v>25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127</v>
      </c>
      <c r="C19" s="17">
        <f t="shared" si="18"/>
        <v>65</v>
      </c>
      <c r="D19" s="8">
        <f t="shared" ref="D19:E19" si="47"> L19</f>
        <v>36</v>
      </c>
      <c r="E19" s="8">
        <f t="shared" si="47"/>
        <v>28</v>
      </c>
      <c r="F19" s="11">
        <f t="shared" si="4"/>
        <v>0.1</v>
      </c>
      <c r="G19" s="12">
        <f t="shared" si="5"/>
        <v>0.925</v>
      </c>
      <c r="H19" s="13">
        <f t="shared" ref="H19:I19" si="48"> 5% + (O19-5)/1000</f>
        <v>0.075</v>
      </c>
      <c r="I19" s="13">
        <f t="shared" si="48"/>
        <v>0.071</v>
      </c>
      <c r="J19" s="11">
        <f t="shared" si="7"/>
        <v>0.36</v>
      </c>
      <c r="K19" s="14">
        <f t="shared" si="8"/>
        <v>0.15</v>
      </c>
      <c r="L19" s="10">
        <f t="shared" si="12"/>
        <v>36</v>
      </c>
      <c r="M19" s="8">
        <f t="shared" si="13"/>
        <v>28</v>
      </c>
      <c r="N19" s="10">
        <f t="shared" si="14"/>
        <v>15</v>
      </c>
      <c r="O19" s="10">
        <f t="shared" si="15"/>
        <v>30</v>
      </c>
      <c r="P19" s="15">
        <f t="shared" si="16"/>
        <v>26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133</v>
      </c>
      <c r="C20" s="17">
        <f t="shared" si="18"/>
        <v>68</v>
      </c>
      <c r="D20" s="8">
        <f t="shared" ref="D20:E20" si="49"> L20</f>
        <v>37</v>
      </c>
      <c r="E20" s="8">
        <f t="shared" si="49"/>
        <v>29</v>
      </c>
      <c r="F20" s="11">
        <f t="shared" si="4"/>
        <v>0.1</v>
      </c>
      <c r="G20" s="12">
        <f t="shared" si="5"/>
        <v>0.927</v>
      </c>
      <c r="H20" s="13">
        <f t="shared" ref="H20:I20" si="50"> 5% + (O20-5)/1000</f>
        <v>0.077</v>
      </c>
      <c r="I20" s="13">
        <f t="shared" si="50"/>
        <v>0.072</v>
      </c>
      <c r="J20" s="11">
        <f t="shared" si="7"/>
        <v>0.37</v>
      </c>
      <c r="K20" s="14">
        <f t="shared" si="8"/>
        <v>0.15</v>
      </c>
      <c r="L20" s="10">
        <f t="shared" si="12"/>
        <v>37</v>
      </c>
      <c r="M20" s="8">
        <f t="shared" si="13"/>
        <v>29</v>
      </c>
      <c r="N20" s="10">
        <f t="shared" si="14"/>
        <v>15</v>
      </c>
      <c r="O20" s="10">
        <f t="shared" si="15"/>
        <v>32</v>
      </c>
      <c r="P20" s="15">
        <f t="shared" si="16"/>
        <v>27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140</v>
      </c>
      <c r="C21" s="17">
        <f t="shared" si="18"/>
        <v>72</v>
      </c>
      <c r="D21" s="8">
        <f t="shared" ref="D21:E21" si="51"> L21</f>
        <v>38</v>
      </c>
      <c r="E21" s="8">
        <f t="shared" si="51"/>
        <v>30</v>
      </c>
      <c r="F21" s="11">
        <f t="shared" si="4"/>
        <v>0.105</v>
      </c>
      <c r="G21" s="12">
        <f t="shared" si="5"/>
        <v>0.928</v>
      </c>
      <c r="H21" s="13">
        <f t="shared" ref="H21:I21" si="52"> 5% + (O21-5)/1000</f>
        <v>0.078</v>
      </c>
      <c r="I21" s="13">
        <f t="shared" si="52"/>
        <v>0.073</v>
      </c>
      <c r="J21" s="11">
        <f t="shared" si="7"/>
        <v>0.38</v>
      </c>
      <c r="K21" s="14">
        <f t="shared" si="8"/>
        <v>0.16</v>
      </c>
      <c r="L21" s="10">
        <f t="shared" si="12"/>
        <v>38</v>
      </c>
      <c r="M21" s="8">
        <f t="shared" si="13"/>
        <v>30</v>
      </c>
      <c r="N21" s="10">
        <f t="shared" si="14"/>
        <v>16</v>
      </c>
      <c r="O21" s="10">
        <f t="shared" si="15"/>
        <v>33</v>
      </c>
      <c r="P21" s="15">
        <f t="shared" si="16"/>
        <v>28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146</v>
      </c>
      <c r="C22" s="17">
        <f t="shared" si="18"/>
        <v>75</v>
      </c>
      <c r="D22" s="8">
        <f t="shared" ref="D22:E22" si="53"> L22</f>
        <v>40</v>
      </c>
      <c r="E22" s="8">
        <f t="shared" si="53"/>
        <v>31</v>
      </c>
      <c r="F22" s="11">
        <f t="shared" si="4"/>
        <v>0.105</v>
      </c>
      <c r="G22" s="12">
        <f t="shared" si="5"/>
        <v>0.929</v>
      </c>
      <c r="H22" s="13">
        <f t="shared" ref="H22:I22" si="54"> 5% + (O22-5)/1000</f>
        <v>0.079</v>
      </c>
      <c r="I22" s="13">
        <f t="shared" si="54"/>
        <v>0.074</v>
      </c>
      <c r="J22" s="11">
        <f t="shared" si="7"/>
        <v>0.4</v>
      </c>
      <c r="K22" s="14">
        <f t="shared" si="8"/>
        <v>0.16</v>
      </c>
      <c r="L22" s="10">
        <f t="shared" si="12"/>
        <v>40</v>
      </c>
      <c r="M22" s="8">
        <f t="shared" si="13"/>
        <v>31</v>
      </c>
      <c r="N22" s="10">
        <f t="shared" si="14"/>
        <v>16</v>
      </c>
      <c r="O22" s="10">
        <f t="shared" si="15"/>
        <v>34</v>
      </c>
      <c r="P22" s="15">
        <f t="shared" si="16"/>
        <v>29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152</v>
      </c>
      <c r="C23" s="17">
        <f t="shared" si="18"/>
        <v>78</v>
      </c>
      <c r="D23" s="8">
        <f t="shared" ref="D23:E23" si="55"> L23</f>
        <v>41</v>
      </c>
      <c r="E23" s="8">
        <f t="shared" si="55"/>
        <v>32</v>
      </c>
      <c r="F23" s="11">
        <f t="shared" si="4"/>
        <v>0.11</v>
      </c>
      <c r="G23" s="12">
        <f t="shared" si="5"/>
        <v>0.93</v>
      </c>
      <c r="H23" s="13">
        <f t="shared" ref="H23:I23" si="56"> 5% + (O23-5)/1000</f>
        <v>0.08</v>
      </c>
      <c r="I23" s="13">
        <f t="shared" si="56"/>
        <v>0.075</v>
      </c>
      <c r="J23" s="11">
        <f t="shared" si="7"/>
        <v>0.41</v>
      </c>
      <c r="K23" s="14">
        <f t="shared" si="8"/>
        <v>0.17</v>
      </c>
      <c r="L23" s="10">
        <f t="shared" si="12"/>
        <v>41</v>
      </c>
      <c r="M23" s="8">
        <f t="shared" si="13"/>
        <v>32</v>
      </c>
      <c r="N23" s="10">
        <f t="shared" si="14"/>
        <v>17</v>
      </c>
      <c r="O23" s="10">
        <f t="shared" si="15"/>
        <v>35</v>
      </c>
      <c r="P23" s="15">
        <f t="shared" si="16"/>
        <v>30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158</v>
      </c>
      <c r="C24" s="17">
        <f t="shared" si="18"/>
        <v>81</v>
      </c>
      <c r="D24" s="8">
        <f t="shared" ref="D24:E24" si="57"> L24</f>
        <v>43</v>
      </c>
      <c r="E24" s="8">
        <f t="shared" si="57"/>
        <v>33</v>
      </c>
      <c r="F24" s="11">
        <f t="shared" si="4"/>
        <v>0.11</v>
      </c>
      <c r="G24" s="12">
        <f t="shared" si="5"/>
        <v>0.931</v>
      </c>
      <c r="H24" s="13">
        <f t="shared" ref="H24:I24" si="58"> 5% + (O24-5)/1000</f>
        <v>0.081</v>
      </c>
      <c r="I24" s="13">
        <f t="shared" si="58"/>
        <v>0.076</v>
      </c>
      <c r="J24" s="11">
        <f t="shared" si="7"/>
        <v>0.43</v>
      </c>
      <c r="K24" s="14">
        <f t="shared" si="8"/>
        <v>0.17</v>
      </c>
      <c r="L24" s="10">
        <f t="shared" si="12"/>
        <v>43</v>
      </c>
      <c r="M24" s="8">
        <f t="shared" si="13"/>
        <v>33</v>
      </c>
      <c r="N24" s="10">
        <f t="shared" si="14"/>
        <v>17</v>
      </c>
      <c r="O24" s="10">
        <f t="shared" si="15"/>
        <v>36</v>
      </c>
      <c r="P24" s="15">
        <f t="shared" si="16"/>
        <v>31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164</v>
      </c>
      <c r="C25" s="17">
        <f t="shared" si="18"/>
        <v>85</v>
      </c>
      <c r="D25" s="8">
        <f t="shared" ref="D25:E25" si="59"> L25</f>
        <v>44</v>
      </c>
      <c r="E25" s="8">
        <f t="shared" si="59"/>
        <v>34</v>
      </c>
      <c r="F25" s="11">
        <f t="shared" si="4"/>
        <v>0.115</v>
      </c>
      <c r="G25" s="12">
        <f t="shared" si="5"/>
        <v>0.932</v>
      </c>
      <c r="H25" s="13">
        <f t="shared" ref="H25:I25" si="60"> 5% + (O25-5)/1000</f>
        <v>0.082</v>
      </c>
      <c r="I25" s="13">
        <f t="shared" si="60"/>
        <v>0.077</v>
      </c>
      <c r="J25" s="11">
        <f t="shared" si="7"/>
        <v>0.44</v>
      </c>
      <c r="K25" s="14">
        <f t="shared" si="8"/>
        <v>0.18</v>
      </c>
      <c r="L25" s="10">
        <f t="shared" si="12"/>
        <v>44</v>
      </c>
      <c r="M25" s="8">
        <f t="shared" si="13"/>
        <v>34</v>
      </c>
      <c r="N25" s="10">
        <f t="shared" si="14"/>
        <v>18</v>
      </c>
      <c r="O25" s="10">
        <f t="shared" si="15"/>
        <v>37</v>
      </c>
      <c r="P25" s="15">
        <f t="shared" si="16"/>
        <v>32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170</v>
      </c>
      <c r="C26" s="17">
        <f t="shared" si="18"/>
        <v>88</v>
      </c>
      <c r="D26" s="8">
        <f t="shared" ref="D26:E26" si="61"> L26</f>
        <v>45</v>
      </c>
      <c r="E26" s="8">
        <f t="shared" si="61"/>
        <v>35</v>
      </c>
      <c r="F26" s="11">
        <f t="shared" si="4"/>
        <v>0.115</v>
      </c>
      <c r="G26" s="12">
        <f t="shared" si="5"/>
        <v>0.934</v>
      </c>
      <c r="H26" s="13">
        <f t="shared" ref="H26:I26" si="62"> 5% + (O26-5)/1000</f>
        <v>0.084</v>
      </c>
      <c r="I26" s="13">
        <f t="shared" si="62"/>
        <v>0.078</v>
      </c>
      <c r="J26" s="11">
        <f t="shared" si="7"/>
        <v>0.45</v>
      </c>
      <c r="K26" s="14">
        <f t="shared" si="8"/>
        <v>0.18</v>
      </c>
      <c r="L26" s="10">
        <f t="shared" si="12"/>
        <v>45</v>
      </c>
      <c r="M26" s="8">
        <f t="shared" si="13"/>
        <v>35</v>
      </c>
      <c r="N26" s="10">
        <f t="shared" si="14"/>
        <v>18</v>
      </c>
      <c r="O26" s="10">
        <f t="shared" si="15"/>
        <v>39</v>
      </c>
      <c r="P26" s="15">
        <f t="shared" si="16"/>
        <v>33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176</v>
      </c>
      <c r="C27" s="17">
        <f t="shared" si="18"/>
        <v>91</v>
      </c>
      <c r="D27" s="8">
        <f t="shared" ref="D27:E27" si="63"> L27</f>
        <v>46</v>
      </c>
      <c r="E27" s="8">
        <f t="shared" si="63"/>
        <v>36</v>
      </c>
      <c r="F27" s="11">
        <f t="shared" si="4"/>
        <v>0.12</v>
      </c>
      <c r="G27" s="12">
        <f t="shared" si="5"/>
        <v>0.935</v>
      </c>
      <c r="H27" s="13">
        <f t="shared" ref="H27:I27" si="64"> 5% + (O27-5)/1000</f>
        <v>0.085</v>
      </c>
      <c r="I27" s="13">
        <f t="shared" si="64"/>
        <v>0.079</v>
      </c>
      <c r="J27" s="11">
        <f t="shared" si="7"/>
        <v>0.46</v>
      </c>
      <c r="K27" s="14">
        <f t="shared" si="8"/>
        <v>0.19</v>
      </c>
      <c r="L27" s="10">
        <f t="shared" si="12"/>
        <v>46</v>
      </c>
      <c r="M27" s="8">
        <f t="shared" si="13"/>
        <v>36</v>
      </c>
      <c r="N27" s="10">
        <f t="shared" si="14"/>
        <v>19</v>
      </c>
      <c r="O27" s="10">
        <f t="shared" si="15"/>
        <v>40</v>
      </c>
      <c r="P27" s="15">
        <f t="shared" si="16"/>
        <v>34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182</v>
      </c>
      <c r="C28" s="17">
        <f t="shared" si="18"/>
        <v>94</v>
      </c>
      <c r="D28" s="8">
        <f t="shared" ref="D28:E28" si="65"> L28</f>
        <v>48</v>
      </c>
      <c r="E28" s="8">
        <f t="shared" si="65"/>
        <v>37</v>
      </c>
      <c r="F28" s="11">
        <f t="shared" si="4"/>
        <v>0.12</v>
      </c>
      <c r="G28" s="12">
        <f t="shared" si="5"/>
        <v>0.936</v>
      </c>
      <c r="H28" s="13">
        <f t="shared" ref="H28:I28" si="66"> 5% + (O28-5)/1000</f>
        <v>0.086</v>
      </c>
      <c r="I28" s="13">
        <f t="shared" si="66"/>
        <v>0.08</v>
      </c>
      <c r="J28" s="11">
        <f t="shared" si="7"/>
        <v>0.48</v>
      </c>
      <c r="K28" s="14">
        <f t="shared" si="8"/>
        <v>0.19</v>
      </c>
      <c r="L28" s="10">
        <f t="shared" si="12"/>
        <v>48</v>
      </c>
      <c r="M28" s="8">
        <f t="shared" si="13"/>
        <v>37</v>
      </c>
      <c r="N28" s="10">
        <f t="shared" si="14"/>
        <v>19</v>
      </c>
      <c r="O28" s="10">
        <f t="shared" si="15"/>
        <v>41</v>
      </c>
      <c r="P28" s="15">
        <f t="shared" si="16"/>
        <v>35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188</v>
      </c>
      <c r="C29" s="17">
        <f t="shared" si="18"/>
        <v>98</v>
      </c>
      <c r="D29" s="8">
        <f t="shared" ref="D29:E29" si="67"> L29</f>
        <v>49</v>
      </c>
      <c r="E29" s="8">
        <f t="shared" si="67"/>
        <v>38</v>
      </c>
      <c r="F29" s="11">
        <f t="shared" si="4"/>
        <v>0.125</v>
      </c>
      <c r="G29" s="12">
        <f t="shared" si="5"/>
        <v>0.937</v>
      </c>
      <c r="H29" s="13">
        <f t="shared" ref="H29:I29" si="68"> 5% + (O29-5)/1000</f>
        <v>0.087</v>
      </c>
      <c r="I29" s="13">
        <f t="shared" si="68"/>
        <v>0.081</v>
      </c>
      <c r="J29" s="11">
        <f t="shared" si="7"/>
        <v>0.49</v>
      </c>
      <c r="K29" s="14">
        <f t="shared" si="8"/>
        <v>0.2</v>
      </c>
      <c r="L29" s="10">
        <f t="shared" si="12"/>
        <v>49</v>
      </c>
      <c r="M29" s="8">
        <f t="shared" si="13"/>
        <v>38</v>
      </c>
      <c r="N29" s="10">
        <f t="shared" si="14"/>
        <v>20</v>
      </c>
      <c r="O29" s="10">
        <f t="shared" si="15"/>
        <v>42</v>
      </c>
      <c r="P29" s="15">
        <f t="shared" si="16"/>
        <v>36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194</v>
      </c>
      <c r="C30" s="17">
        <f t="shared" si="18"/>
        <v>101</v>
      </c>
      <c r="D30" s="8">
        <f t="shared" ref="D30:E30" si="69"> L30</f>
        <v>51</v>
      </c>
      <c r="E30" s="8">
        <f t="shared" si="69"/>
        <v>39</v>
      </c>
      <c r="F30" s="11">
        <f t="shared" si="4"/>
        <v>0.125</v>
      </c>
      <c r="G30" s="12">
        <f t="shared" si="5"/>
        <v>0.938</v>
      </c>
      <c r="H30" s="13">
        <f t="shared" ref="H30:I30" si="70"> 5% + (O30-5)/1000</f>
        <v>0.088</v>
      </c>
      <c r="I30" s="13">
        <f t="shared" si="70"/>
        <v>0.082</v>
      </c>
      <c r="J30" s="11">
        <f t="shared" si="7"/>
        <v>0.51</v>
      </c>
      <c r="K30" s="14">
        <f t="shared" si="8"/>
        <v>0.2</v>
      </c>
      <c r="L30" s="10">
        <f t="shared" si="12"/>
        <v>51</v>
      </c>
      <c r="M30" s="8">
        <f t="shared" si="13"/>
        <v>39</v>
      </c>
      <c r="N30" s="10">
        <f t="shared" si="14"/>
        <v>20</v>
      </c>
      <c r="O30" s="10">
        <f t="shared" si="15"/>
        <v>43</v>
      </c>
      <c r="P30" s="15">
        <f t="shared" si="16"/>
        <v>37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201</v>
      </c>
      <c r="C31" s="17">
        <f t="shared" si="18"/>
        <v>104</v>
      </c>
      <c r="D31" s="8">
        <f t="shared" ref="D31:E31" si="71"> L31</f>
        <v>52</v>
      </c>
      <c r="E31" s="8">
        <f t="shared" si="71"/>
        <v>40</v>
      </c>
      <c r="F31" s="11">
        <f t="shared" si="4"/>
        <v>0.13</v>
      </c>
      <c r="G31" s="12">
        <f t="shared" si="5"/>
        <v>0.939</v>
      </c>
      <c r="H31" s="13">
        <f t="shared" ref="H31:I31" si="72"> 5% + (O31-5)/1000</f>
        <v>0.089</v>
      </c>
      <c r="I31" s="13">
        <f t="shared" si="72"/>
        <v>0.083</v>
      </c>
      <c r="J31" s="11">
        <f t="shared" si="7"/>
        <v>0.52</v>
      </c>
      <c r="K31" s="14">
        <f t="shared" si="8"/>
        <v>0.21</v>
      </c>
      <c r="L31" s="10">
        <f t="shared" si="12"/>
        <v>52</v>
      </c>
      <c r="M31" s="8">
        <f t="shared" si="13"/>
        <v>40</v>
      </c>
      <c r="N31" s="10">
        <f t="shared" si="14"/>
        <v>21</v>
      </c>
      <c r="O31" s="10">
        <f t="shared" si="15"/>
        <v>44</v>
      </c>
      <c r="P31" s="15">
        <f t="shared" si="16"/>
        <v>38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207</v>
      </c>
      <c r="C32" s="17">
        <f t="shared" si="18"/>
        <v>107</v>
      </c>
      <c r="D32" s="8">
        <f t="shared" ref="D32:E32" si="73"> L32</f>
        <v>53</v>
      </c>
      <c r="E32" s="8">
        <f t="shared" si="73"/>
        <v>41</v>
      </c>
      <c r="F32" s="11">
        <f t="shared" si="4"/>
        <v>0.13</v>
      </c>
      <c r="G32" s="12">
        <f t="shared" si="5"/>
        <v>0.941</v>
      </c>
      <c r="H32" s="13">
        <f t="shared" ref="H32:I32" si="74"> 5% + (O32-5)/1000</f>
        <v>0.091</v>
      </c>
      <c r="I32" s="13">
        <f t="shared" si="74"/>
        <v>0.084</v>
      </c>
      <c r="J32" s="11">
        <f t="shared" si="7"/>
        <v>0.53</v>
      </c>
      <c r="K32" s="14">
        <f t="shared" si="8"/>
        <v>0.21</v>
      </c>
      <c r="L32" s="10">
        <f t="shared" si="12"/>
        <v>53</v>
      </c>
      <c r="M32" s="8">
        <f t="shared" si="13"/>
        <v>41</v>
      </c>
      <c r="N32" s="10">
        <f t="shared" si="14"/>
        <v>21</v>
      </c>
      <c r="O32" s="10">
        <f t="shared" si="15"/>
        <v>46</v>
      </c>
      <c r="P32" s="15">
        <f t="shared" si="16"/>
        <v>39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213</v>
      </c>
      <c r="C33" s="17">
        <f t="shared" si="18"/>
        <v>111</v>
      </c>
      <c r="D33" s="8">
        <f t="shared" ref="D33:E33" si="75"> L33</f>
        <v>54</v>
      </c>
      <c r="E33" s="8">
        <f t="shared" si="75"/>
        <v>42</v>
      </c>
      <c r="F33" s="11">
        <f t="shared" si="4"/>
        <v>0.135</v>
      </c>
      <c r="G33" s="12">
        <f t="shared" si="5"/>
        <v>0.942</v>
      </c>
      <c r="H33" s="13">
        <f t="shared" ref="H33:I33" si="76"> 5% + (O33-5)/1000</f>
        <v>0.092</v>
      </c>
      <c r="I33" s="13">
        <f t="shared" si="76"/>
        <v>0.085</v>
      </c>
      <c r="J33" s="11">
        <f t="shared" si="7"/>
        <v>0.54</v>
      </c>
      <c r="K33" s="14">
        <f t="shared" si="8"/>
        <v>0.22</v>
      </c>
      <c r="L33" s="10">
        <f t="shared" si="12"/>
        <v>54</v>
      </c>
      <c r="M33" s="8">
        <f t="shared" si="13"/>
        <v>42</v>
      </c>
      <c r="N33" s="10">
        <f t="shared" si="14"/>
        <v>22</v>
      </c>
      <c r="O33" s="10">
        <f t="shared" si="15"/>
        <v>47</v>
      </c>
      <c r="P33" s="15">
        <f t="shared" si="16"/>
        <v>40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219</v>
      </c>
      <c r="C34" s="17">
        <f t="shared" si="18"/>
        <v>114</v>
      </c>
      <c r="D34" s="8">
        <f t="shared" ref="D34:E34" si="77"> L34</f>
        <v>56</v>
      </c>
      <c r="E34" s="8">
        <f t="shared" si="77"/>
        <v>43</v>
      </c>
      <c r="F34" s="11">
        <f t="shared" si="4"/>
        <v>0.135</v>
      </c>
      <c r="G34" s="12">
        <f t="shared" si="5"/>
        <v>0.943</v>
      </c>
      <c r="H34" s="13">
        <f t="shared" ref="H34:I34" si="78"> 5% + (O34-5)/1000</f>
        <v>0.093</v>
      </c>
      <c r="I34" s="13">
        <f t="shared" si="78"/>
        <v>0.086</v>
      </c>
      <c r="J34" s="11">
        <f t="shared" si="7"/>
        <v>0.56</v>
      </c>
      <c r="K34" s="14">
        <f t="shared" si="8"/>
        <v>0.22</v>
      </c>
      <c r="L34" s="10">
        <f t="shared" si="12"/>
        <v>56</v>
      </c>
      <c r="M34" s="8">
        <f t="shared" si="13"/>
        <v>43</v>
      </c>
      <c r="N34" s="10">
        <f t="shared" si="14"/>
        <v>22</v>
      </c>
      <c r="O34" s="10">
        <f t="shared" si="15"/>
        <v>48</v>
      </c>
      <c r="P34" s="15">
        <f t="shared" si="16"/>
        <v>41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225</v>
      </c>
      <c r="C35" s="17">
        <f t="shared" si="18"/>
        <v>117</v>
      </c>
      <c r="D35" s="8">
        <f t="shared" ref="D35:E35" si="79"> L35</f>
        <v>57</v>
      </c>
      <c r="E35" s="8">
        <f t="shared" si="79"/>
        <v>44</v>
      </c>
      <c r="F35" s="11">
        <f t="shared" si="4"/>
        <v>0.14</v>
      </c>
      <c r="G35" s="12">
        <f t="shared" si="5"/>
        <v>0.944</v>
      </c>
      <c r="H35" s="13">
        <f t="shared" ref="H35:I35" si="80"> 5% + (O35-5)/1000</f>
        <v>0.094</v>
      </c>
      <c r="I35" s="13">
        <f t="shared" si="80"/>
        <v>0.087</v>
      </c>
      <c r="J35" s="11">
        <f t="shared" si="7"/>
        <v>0.57</v>
      </c>
      <c r="K35" s="14">
        <f t="shared" si="8"/>
        <v>0.23</v>
      </c>
      <c r="L35" s="10">
        <f t="shared" si="12"/>
        <v>57</v>
      </c>
      <c r="M35" s="8">
        <f t="shared" si="13"/>
        <v>44</v>
      </c>
      <c r="N35" s="10">
        <f t="shared" si="14"/>
        <v>23</v>
      </c>
      <c r="O35" s="10">
        <f t="shared" si="15"/>
        <v>49</v>
      </c>
      <c r="P35" s="15">
        <f t="shared" si="16"/>
        <v>42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231</v>
      </c>
      <c r="C36" s="17">
        <f t="shared" si="18"/>
        <v>120</v>
      </c>
      <c r="D36" s="8">
        <f t="shared" ref="D36:E36" si="81"> L36</f>
        <v>59</v>
      </c>
      <c r="E36" s="8">
        <f t="shared" si="81"/>
        <v>45</v>
      </c>
      <c r="F36" s="11">
        <f t="shared" si="4"/>
        <v>0.14</v>
      </c>
      <c r="G36" s="12">
        <f t="shared" si="5"/>
        <v>0.945</v>
      </c>
      <c r="H36" s="13">
        <f t="shared" ref="H36:I36" si="82"> 5% + (O36-5)/1000</f>
        <v>0.095</v>
      </c>
      <c r="I36" s="13">
        <f t="shared" si="82"/>
        <v>0.088</v>
      </c>
      <c r="J36" s="11">
        <f t="shared" si="7"/>
        <v>0.59</v>
      </c>
      <c r="K36" s="14">
        <f t="shared" si="8"/>
        <v>0.23</v>
      </c>
      <c r="L36" s="10">
        <f t="shared" si="12"/>
        <v>59</v>
      </c>
      <c r="M36" s="8">
        <f t="shared" si="13"/>
        <v>45</v>
      </c>
      <c r="N36" s="10">
        <f t="shared" si="14"/>
        <v>23</v>
      </c>
      <c r="O36" s="10">
        <f t="shared" si="15"/>
        <v>50</v>
      </c>
      <c r="P36" s="15">
        <f t="shared" si="16"/>
        <v>43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237</v>
      </c>
      <c r="C37" s="17">
        <f t="shared" si="18"/>
        <v>124</v>
      </c>
      <c r="D37" s="8">
        <f t="shared" ref="D37:E37" si="83"> L37</f>
        <v>60</v>
      </c>
      <c r="E37" s="8">
        <f t="shared" si="83"/>
        <v>46</v>
      </c>
      <c r="F37" s="11">
        <f t="shared" si="4"/>
        <v>0.145</v>
      </c>
      <c r="G37" s="12">
        <f t="shared" si="5"/>
        <v>0.946</v>
      </c>
      <c r="H37" s="13">
        <f t="shared" ref="H37:I37" si="84"> 5% + (O37-5)/1000</f>
        <v>0.096</v>
      </c>
      <c r="I37" s="13">
        <f t="shared" si="84"/>
        <v>0.089</v>
      </c>
      <c r="J37" s="11">
        <f t="shared" si="7"/>
        <v>0.6</v>
      </c>
      <c r="K37" s="14">
        <f t="shared" si="8"/>
        <v>0.24</v>
      </c>
      <c r="L37" s="10">
        <f t="shared" si="12"/>
        <v>60</v>
      </c>
      <c r="M37" s="8">
        <f t="shared" si="13"/>
        <v>46</v>
      </c>
      <c r="N37" s="10">
        <f t="shared" si="14"/>
        <v>24</v>
      </c>
      <c r="O37" s="10">
        <f t="shared" si="15"/>
        <v>51</v>
      </c>
      <c r="P37" s="15">
        <f t="shared" si="16"/>
        <v>44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243</v>
      </c>
      <c r="C38" s="17">
        <f t="shared" si="18"/>
        <v>127</v>
      </c>
      <c r="D38" s="8">
        <f t="shared" ref="D38:E38" si="85"> L38</f>
        <v>61</v>
      </c>
      <c r="E38" s="8">
        <f t="shared" si="85"/>
        <v>47</v>
      </c>
      <c r="F38" s="11">
        <f t="shared" si="4"/>
        <v>0.145</v>
      </c>
      <c r="G38" s="12">
        <f t="shared" si="5"/>
        <v>0.948</v>
      </c>
      <c r="H38" s="13">
        <f t="shared" ref="H38:I38" si="86"> 5% + (O38-5)/1000</f>
        <v>0.098</v>
      </c>
      <c r="I38" s="13">
        <f t="shared" si="86"/>
        <v>0.09</v>
      </c>
      <c r="J38" s="11">
        <f t="shared" si="7"/>
        <v>0.61</v>
      </c>
      <c r="K38" s="14">
        <f t="shared" si="8"/>
        <v>0.24</v>
      </c>
      <c r="L38" s="10">
        <f t="shared" si="12"/>
        <v>61</v>
      </c>
      <c r="M38" s="8">
        <f t="shared" si="13"/>
        <v>47</v>
      </c>
      <c r="N38" s="10">
        <f t="shared" si="14"/>
        <v>24</v>
      </c>
      <c r="O38" s="10">
        <f t="shared" si="15"/>
        <v>53</v>
      </c>
      <c r="P38" s="15">
        <f t="shared" si="16"/>
        <v>45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249</v>
      </c>
      <c r="C39" s="17">
        <f t="shared" si="18"/>
        <v>130</v>
      </c>
      <c r="D39" s="8">
        <f t="shared" ref="D39:E39" si="87"> L39</f>
        <v>62</v>
      </c>
      <c r="E39" s="8">
        <f t="shared" si="87"/>
        <v>48</v>
      </c>
      <c r="F39" s="11">
        <f t="shared" si="4"/>
        <v>0.15</v>
      </c>
      <c r="G39" s="12">
        <f t="shared" si="5"/>
        <v>0.949</v>
      </c>
      <c r="H39" s="13">
        <f t="shared" ref="H39:I39" si="88"> 5% + (O39-5)/1000</f>
        <v>0.099</v>
      </c>
      <c r="I39" s="13">
        <f t="shared" si="88"/>
        <v>0.091</v>
      </c>
      <c r="J39" s="11">
        <f t="shared" si="7"/>
        <v>0.62</v>
      </c>
      <c r="K39" s="14">
        <f t="shared" si="8"/>
        <v>0.25</v>
      </c>
      <c r="L39" s="10">
        <f t="shared" si="12"/>
        <v>62</v>
      </c>
      <c r="M39" s="8">
        <f t="shared" si="13"/>
        <v>48</v>
      </c>
      <c r="N39" s="10">
        <f t="shared" si="14"/>
        <v>25</v>
      </c>
      <c r="O39" s="10">
        <f t="shared" si="15"/>
        <v>54</v>
      </c>
      <c r="P39" s="15">
        <f t="shared" si="16"/>
        <v>46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255</v>
      </c>
      <c r="C40" s="17">
        <f t="shared" si="18"/>
        <v>133</v>
      </c>
      <c r="D40" s="8">
        <f t="shared" ref="D40:E40" si="89"> L40</f>
        <v>64</v>
      </c>
      <c r="E40" s="8">
        <f t="shared" si="89"/>
        <v>49</v>
      </c>
      <c r="F40" s="11">
        <f t="shared" si="4"/>
        <v>0.15</v>
      </c>
      <c r="G40" s="12">
        <f t="shared" si="5"/>
        <v>0.95</v>
      </c>
      <c r="H40" s="13">
        <f t="shared" ref="H40:I40" si="90"> 5% + (O40-5)/1000</f>
        <v>0.1</v>
      </c>
      <c r="I40" s="13">
        <f t="shared" si="90"/>
        <v>0.092</v>
      </c>
      <c r="J40" s="11">
        <f t="shared" si="7"/>
        <v>0.64</v>
      </c>
      <c r="K40" s="14">
        <f t="shared" si="8"/>
        <v>0.25</v>
      </c>
      <c r="L40" s="10">
        <f t="shared" si="12"/>
        <v>64</v>
      </c>
      <c r="M40" s="8">
        <f t="shared" si="13"/>
        <v>49</v>
      </c>
      <c r="N40" s="10">
        <f t="shared" si="14"/>
        <v>25</v>
      </c>
      <c r="O40" s="10">
        <f t="shared" si="15"/>
        <v>55</v>
      </c>
      <c r="P40" s="15">
        <f t="shared" si="16"/>
        <v>47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262</v>
      </c>
      <c r="C41" s="17">
        <f t="shared" si="18"/>
        <v>137</v>
      </c>
      <c r="D41" s="8">
        <f t="shared" ref="D41:E41" si="91"> L41</f>
        <v>65</v>
      </c>
      <c r="E41" s="8">
        <f t="shared" si="91"/>
        <v>50</v>
      </c>
      <c r="F41" s="11">
        <f t="shared" si="4"/>
        <v>0.155</v>
      </c>
      <c r="G41" s="12">
        <f t="shared" si="5"/>
        <v>0.951</v>
      </c>
      <c r="H41" s="13">
        <f t="shared" ref="H41:I41" si="92"> 5% + (O41-5)/1000</f>
        <v>0.101</v>
      </c>
      <c r="I41" s="13">
        <f t="shared" si="92"/>
        <v>0.093</v>
      </c>
      <c r="J41" s="11">
        <f t="shared" si="7"/>
        <v>0.65</v>
      </c>
      <c r="K41" s="14">
        <f t="shared" si="8"/>
        <v>0.26</v>
      </c>
      <c r="L41" s="10">
        <f t="shared" si="12"/>
        <v>65</v>
      </c>
      <c r="M41" s="8">
        <f t="shared" si="13"/>
        <v>50</v>
      </c>
      <c r="N41" s="10">
        <f t="shared" si="14"/>
        <v>26</v>
      </c>
      <c r="O41" s="10">
        <f t="shared" si="15"/>
        <v>56</v>
      </c>
      <c r="P41" s="15">
        <f t="shared" si="16"/>
        <v>48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268</v>
      </c>
      <c r="C42" s="17">
        <f t="shared" si="18"/>
        <v>140</v>
      </c>
      <c r="D42" s="8">
        <f t="shared" ref="D42:E42" si="93"> L42</f>
        <v>67</v>
      </c>
      <c r="E42" s="8">
        <f t="shared" si="93"/>
        <v>51</v>
      </c>
      <c r="F42" s="11">
        <f t="shared" si="4"/>
        <v>0.155</v>
      </c>
      <c r="G42" s="12">
        <f t="shared" si="5"/>
        <v>0.952</v>
      </c>
      <c r="H42" s="13">
        <f t="shared" ref="H42:I42" si="94"> 5% + (O42-5)/1000</f>
        <v>0.102</v>
      </c>
      <c r="I42" s="13">
        <f t="shared" si="94"/>
        <v>0.094</v>
      </c>
      <c r="J42" s="11">
        <f t="shared" si="7"/>
        <v>0.67</v>
      </c>
      <c r="K42" s="14">
        <f t="shared" si="8"/>
        <v>0.26</v>
      </c>
      <c r="L42" s="10">
        <f t="shared" si="12"/>
        <v>67</v>
      </c>
      <c r="M42" s="8">
        <f t="shared" si="13"/>
        <v>51</v>
      </c>
      <c r="N42" s="10">
        <f t="shared" si="14"/>
        <v>26</v>
      </c>
      <c r="O42" s="10">
        <f t="shared" si="15"/>
        <v>57</v>
      </c>
      <c r="P42" s="15">
        <f t="shared" si="16"/>
        <v>49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274</v>
      </c>
      <c r="C43" s="17">
        <f t="shared" si="18"/>
        <v>143</v>
      </c>
      <c r="D43" s="8">
        <f t="shared" ref="D43:E43" si="95"> L43</f>
        <v>68</v>
      </c>
      <c r="E43" s="8">
        <f t="shared" si="95"/>
        <v>52</v>
      </c>
      <c r="F43" s="11">
        <f t="shared" si="4"/>
        <v>0.16</v>
      </c>
      <c r="G43" s="12">
        <f t="shared" si="5"/>
        <v>0.953</v>
      </c>
      <c r="H43" s="13">
        <f t="shared" ref="H43:I43" si="96"> 5% + (O43-5)/1000</f>
        <v>0.103</v>
      </c>
      <c r="I43" s="13">
        <f t="shared" si="96"/>
        <v>0.095</v>
      </c>
      <c r="J43" s="11">
        <f t="shared" si="7"/>
        <v>0.68</v>
      </c>
      <c r="K43" s="14">
        <f t="shared" si="8"/>
        <v>0.27</v>
      </c>
      <c r="L43" s="10">
        <f t="shared" si="12"/>
        <v>68</v>
      </c>
      <c r="M43" s="8">
        <f t="shared" si="13"/>
        <v>52</v>
      </c>
      <c r="N43" s="10">
        <f t="shared" si="14"/>
        <v>27</v>
      </c>
      <c r="O43" s="10">
        <f t="shared" si="15"/>
        <v>58</v>
      </c>
      <c r="P43" s="15">
        <f t="shared" si="16"/>
        <v>50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280</v>
      </c>
      <c r="C44" s="17">
        <f t="shared" si="18"/>
        <v>146</v>
      </c>
      <c r="D44" s="8">
        <f t="shared" ref="D44:E44" si="97"> L44</f>
        <v>69</v>
      </c>
      <c r="E44" s="8">
        <f t="shared" si="97"/>
        <v>53</v>
      </c>
      <c r="F44" s="11">
        <f t="shared" si="4"/>
        <v>0.16</v>
      </c>
      <c r="G44" s="12">
        <f t="shared" si="5"/>
        <v>0.955</v>
      </c>
      <c r="H44" s="13">
        <f t="shared" ref="H44:I44" si="98"> 5% + (O44-5)/1000</f>
        <v>0.105</v>
      </c>
      <c r="I44" s="13">
        <f t="shared" si="98"/>
        <v>0.096</v>
      </c>
      <c r="J44" s="11">
        <f t="shared" si="7"/>
        <v>0.69</v>
      </c>
      <c r="K44" s="14">
        <f t="shared" si="8"/>
        <v>0.27</v>
      </c>
      <c r="L44" s="10">
        <f t="shared" si="12"/>
        <v>69</v>
      </c>
      <c r="M44" s="8">
        <f t="shared" si="13"/>
        <v>53</v>
      </c>
      <c r="N44" s="10">
        <f t="shared" si="14"/>
        <v>27</v>
      </c>
      <c r="O44" s="10">
        <f t="shared" si="15"/>
        <v>60</v>
      </c>
      <c r="P44" s="15">
        <f t="shared" si="16"/>
        <v>51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286</v>
      </c>
      <c r="C45" s="17">
        <f t="shared" si="18"/>
        <v>150</v>
      </c>
      <c r="D45" s="8">
        <f t="shared" ref="D45:E45" si="99"> L45</f>
        <v>70</v>
      </c>
      <c r="E45" s="8">
        <f t="shared" si="99"/>
        <v>54</v>
      </c>
      <c r="F45" s="11">
        <f t="shared" si="4"/>
        <v>0.165</v>
      </c>
      <c r="G45" s="12">
        <f t="shared" si="5"/>
        <v>0.956</v>
      </c>
      <c r="H45" s="13">
        <f t="shared" ref="H45:I45" si="100"> 5% + (O45-5)/1000</f>
        <v>0.106</v>
      </c>
      <c r="I45" s="13">
        <f t="shared" si="100"/>
        <v>0.097</v>
      </c>
      <c r="J45" s="11">
        <f t="shared" si="7"/>
        <v>0.7</v>
      </c>
      <c r="K45" s="14">
        <f t="shared" si="8"/>
        <v>0.28</v>
      </c>
      <c r="L45" s="10">
        <f t="shared" si="12"/>
        <v>70</v>
      </c>
      <c r="M45" s="8">
        <f t="shared" si="13"/>
        <v>54</v>
      </c>
      <c r="N45" s="10">
        <f t="shared" si="14"/>
        <v>28</v>
      </c>
      <c r="O45" s="10">
        <f t="shared" si="15"/>
        <v>61</v>
      </c>
      <c r="P45" s="15">
        <f t="shared" si="16"/>
        <v>52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292</v>
      </c>
      <c r="C46" s="17">
        <f t="shared" si="18"/>
        <v>153</v>
      </c>
      <c r="D46" s="8">
        <f t="shared" ref="D46:E46" si="101"> L46</f>
        <v>72</v>
      </c>
      <c r="E46" s="8">
        <f t="shared" si="101"/>
        <v>55</v>
      </c>
      <c r="F46" s="11">
        <f t="shared" si="4"/>
        <v>0.165</v>
      </c>
      <c r="G46" s="12">
        <f t="shared" si="5"/>
        <v>0.957</v>
      </c>
      <c r="H46" s="13">
        <f t="shared" ref="H46:I46" si="102"> 5% + (O46-5)/1000</f>
        <v>0.107</v>
      </c>
      <c r="I46" s="13">
        <f t="shared" si="102"/>
        <v>0.098</v>
      </c>
      <c r="J46" s="11">
        <f t="shared" si="7"/>
        <v>0.72</v>
      </c>
      <c r="K46" s="14">
        <f t="shared" si="8"/>
        <v>0.28</v>
      </c>
      <c r="L46" s="10">
        <f t="shared" si="12"/>
        <v>72</v>
      </c>
      <c r="M46" s="8">
        <f t="shared" si="13"/>
        <v>55</v>
      </c>
      <c r="N46" s="10">
        <f t="shared" si="14"/>
        <v>28</v>
      </c>
      <c r="O46" s="10">
        <f t="shared" si="15"/>
        <v>62</v>
      </c>
      <c r="P46" s="15">
        <f t="shared" si="16"/>
        <v>53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298</v>
      </c>
      <c r="C47" s="17">
        <f t="shared" si="18"/>
        <v>156</v>
      </c>
      <c r="D47" s="8">
        <f t="shared" ref="D47:E47" si="103"> L47</f>
        <v>73</v>
      </c>
      <c r="E47" s="8">
        <f t="shared" si="103"/>
        <v>56</v>
      </c>
      <c r="F47" s="11">
        <f t="shared" si="4"/>
        <v>0.17</v>
      </c>
      <c r="G47" s="12">
        <f t="shared" si="5"/>
        <v>0.958</v>
      </c>
      <c r="H47" s="13">
        <f t="shared" ref="H47:I47" si="104"> 5% + (O47-5)/1000</f>
        <v>0.108</v>
      </c>
      <c r="I47" s="13">
        <f t="shared" si="104"/>
        <v>0.099</v>
      </c>
      <c r="J47" s="11">
        <f t="shared" si="7"/>
        <v>0.73</v>
      </c>
      <c r="K47" s="14">
        <f t="shared" si="8"/>
        <v>0.29</v>
      </c>
      <c r="L47" s="10">
        <f t="shared" si="12"/>
        <v>73</v>
      </c>
      <c r="M47" s="8">
        <f t="shared" si="13"/>
        <v>56</v>
      </c>
      <c r="N47" s="10">
        <f t="shared" si="14"/>
        <v>29</v>
      </c>
      <c r="O47" s="10">
        <f t="shared" si="15"/>
        <v>63</v>
      </c>
      <c r="P47" s="15">
        <f t="shared" si="16"/>
        <v>54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304</v>
      </c>
      <c r="C48" s="17">
        <f t="shared" si="18"/>
        <v>159</v>
      </c>
      <c r="D48" s="8">
        <f t="shared" ref="D48:E48" si="105"> L48</f>
        <v>75</v>
      </c>
      <c r="E48" s="8">
        <f t="shared" si="105"/>
        <v>57</v>
      </c>
      <c r="F48" s="11">
        <f t="shared" si="4"/>
        <v>0.17</v>
      </c>
      <c r="G48" s="12">
        <f t="shared" si="5"/>
        <v>0.959</v>
      </c>
      <c r="H48" s="13">
        <f t="shared" ref="H48:I48" si="106"> 5% + (O48-5)/1000</f>
        <v>0.109</v>
      </c>
      <c r="I48" s="13">
        <f t="shared" si="106"/>
        <v>0.1</v>
      </c>
      <c r="J48" s="11">
        <f t="shared" si="7"/>
        <v>0.75</v>
      </c>
      <c r="K48" s="14">
        <f t="shared" si="8"/>
        <v>0.29</v>
      </c>
      <c r="L48" s="10">
        <f t="shared" si="12"/>
        <v>75</v>
      </c>
      <c r="M48" s="8">
        <f t="shared" si="13"/>
        <v>57</v>
      </c>
      <c r="N48" s="10">
        <f t="shared" si="14"/>
        <v>29</v>
      </c>
      <c r="O48" s="10">
        <f t="shared" si="15"/>
        <v>64</v>
      </c>
      <c r="P48" s="15">
        <f t="shared" si="16"/>
        <v>55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310</v>
      </c>
      <c r="C49" s="17">
        <f t="shared" si="18"/>
        <v>163</v>
      </c>
      <c r="D49" s="8">
        <f t="shared" ref="D49:E49" si="107"> L49</f>
        <v>76</v>
      </c>
      <c r="E49" s="8">
        <f t="shared" si="107"/>
        <v>58</v>
      </c>
      <c r="F49" s="11">
        <f t="shared" si="4"/>
        <v>0.175</v>
      </c>
      <c r="G49" s="12">
        <f t="shared" si="5"/>
        <v>0.96</v>
      </c>
      <c r="H49" s="13">
        <f t="shared" ref="H49:I49" si="108"> 5% + (O49-5)/1000</f>
        <v>0.11</v>
      </c>
      <c r="I49" s="13">
        <f t="shared" si="108"/>
        <v>0.101</v>
      </c>
      <c r="J49" s="11">
        <f t="shared" si="7"/>
        <v>0.76</v>
      </c>
      <c r="K49" s="14">
        <f t="shared" si="8"/>
        <v>0.3</v>
      </c>
      <c r="L49" s="10">
        <f t="shared" si="12"/>
        <v>76</v>
      </c>
      <c r="M49" s="8">
        <f t="shared" si="13"/>
        <v>58</v>
      </c>
      <c r="N49" s="10">
        <f t="shared" si="14"/>
        <v>30</v>
      </c>
      <c r="O49" s="10">
        <f t="shared" si="15"/>
        <v>65</v>
      </c>
      <c r="P49" s="15">
        <f t="shared" si="16"/>
        <v>56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316</v>
      </c>
      <c r="C50" s="17">
        <f t="shared" si="18"/>
        <v>166</v>
      </c>
      <c r="D50" s="8">
        <f t="shared" ref="D50:E50" si="109"> L50</f>
        <v>77</v>
      </c>
      <c r="E50" s="8">
        <f t="shared" si="109"/>
        <v>59</v>
      </c>
      <c r="F50" s="11">
        <f t="shared" si="4"/>
        <v>0.175</v>
      </c>
      <c r="G50" s="12">
        <f t="shared" si="5"/>
        <v>0.962</v>
      </c>
      <c r="H50" s="13">
        <f t="shared" ref="H50:I50" si="110"> 5% + (O50-5)/1000</f>
        <v>0.112</v>
      </c>
      <c r="I50" s="13">
        <f t="shared" si="110"/>
        <v>0.102</v>
      </c>
      <c r="J50" s="11">
        <f t="shared" si="7"/>
        <v>0.77</v>
      </c>
      <c r="K50" s="14">
        <f t="shared" si="8"/>
        <v>0.3</v>
      </c>
      <c r="L50" s="10">
        <f t="shared" si="12"/>
        <v>77</v>
      </c>
      <c r="M50" s="8">
        <f t="shared" si="13"/>
        <v>59</v>
      </c>
      <c r="N50" s="10">
        <f t="shared" si="14"/>
        <v>30</v>
      </c>
      <c r="O50" s="10">
        <f t="shared" si="15"/>
        <v>67</v>
      </c>
      <c r="P50" s="15">
        <f t="shared" si="16"/>
        <v>57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323</v>
      </c>
      <c r="C51" s="21">
        <f t="shared" si="18"/>
        <v>169</v>
      </c>
      <c r="D51" s="2">
        <f t="shared" ref="D51:E51" si="111"> L51</f>
        <v>78</v>
      </c>
      <c r="E51" s="2">
        <f t="shared" si="111"/>
        <v>60</v>
      </c>
      <c r="F51" s="22">
        <f t="shared" si="4"/>
        <v>0.18</v>
      </c>
      <c r="G51" s="23">
        <f t="shared" si="5"/>
        <v>0.963</v>
      </c>
      <c r="H51" s="24">
        <f t="shared" ref="H51:I51" si="112"> 5% + (O51-5)/1000</f>
        <v>0.113</v>
      </c>
      <c r="I51" s="24">
        <f t="shared" si="112"/>
        <v>0.103</v>
      </c>
      <c r="J51" s="22">
        <f t="shared" si="7"/>
        <v>0.78</v>
      </c>
      <c r="K51" s="25">
        <f t="shared" si="8"/>
        <v>0.31</v>
      </c>
      <c r="L51" s="5">
        <f t="shared" si="12"/>
        <v>78</v>
      </c>
      <c r="M51" s="2">
        <f t="shared" si="13"/>
        <v>60</v>
      </c>
      <c r="N51" s="5">
        <f t="shared" si="14"/>
        <v>31</v>
      </c>
      <c r="O51" s="5">
        <f t="shared" si="15"/>
        <v>68</v>
      </c>
      <c r="P51" s="3">
        <f t="shared" si="16"/>
        <v>58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44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44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44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44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44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44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44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44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44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44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44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44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44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44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44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44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44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44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44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44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44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44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44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44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44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44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44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44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44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44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44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44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44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44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44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44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44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44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44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44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44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44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44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44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44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44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44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44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44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44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4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44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44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4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4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4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4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44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44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4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4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4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4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4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4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4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4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4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4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4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4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4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4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44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44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44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4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44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44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44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44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44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4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44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44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44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44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44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44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44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44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44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44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44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44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44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44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44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44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44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44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44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44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44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44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44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44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44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44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44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44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44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44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4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44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44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4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4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44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44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44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44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44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44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44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44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4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44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44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44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44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44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44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44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44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44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44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44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44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44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44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44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44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44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44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44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44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44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44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44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44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4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44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44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44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44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44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44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44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44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44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44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44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44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44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44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44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44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44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44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4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44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44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44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44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44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44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44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44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44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44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44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44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44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44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44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44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44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44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44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44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44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44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44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44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44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44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44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44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44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44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44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44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44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44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44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44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44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44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44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44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44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44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44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44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44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44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44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44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44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44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44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44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44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44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44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44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44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44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44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44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44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44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44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44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44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44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44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44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44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44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44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44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44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44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44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44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44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44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44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44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44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44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44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44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44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44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44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44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44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44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44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44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44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44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44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44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44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44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44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44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44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44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44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44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44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44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44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44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44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44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44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44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44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44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44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44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44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44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44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44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44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44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44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44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44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44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44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44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44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44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44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44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44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44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44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44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44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44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44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44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44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44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44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44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44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44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44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44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44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44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44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44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44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44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44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44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44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44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44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44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44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44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44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44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44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44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44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44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44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44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44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44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44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44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44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44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44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44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44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44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44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44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44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44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44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44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44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44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44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44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44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44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44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44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44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44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44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44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44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44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44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44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44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44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44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44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44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44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44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44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44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44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44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44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44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44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44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44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44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44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44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44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44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44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44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44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44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44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44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44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44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44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44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44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44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44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44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44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44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44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44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44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44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44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44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44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44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44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44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44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44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44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44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44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44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44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44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44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44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44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44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44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44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44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44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44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44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44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44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44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44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44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44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44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44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44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44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44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44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44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44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44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44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44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44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44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44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44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44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44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44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44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44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44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44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44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44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44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44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44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44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44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44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44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44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44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44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44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44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44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44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44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44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44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44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44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44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44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44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44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44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44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44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44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44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44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44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44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44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44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44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44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44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44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44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44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44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44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44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44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44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44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44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44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44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44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44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44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44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44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44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44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44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44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44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44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44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44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44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44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44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44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44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44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44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44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44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44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44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44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44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44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44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44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44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44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44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44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44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44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44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44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44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44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44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44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44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44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44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44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44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44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44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44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44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44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44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44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44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44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44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44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44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44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44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44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44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44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44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44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44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44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44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44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44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44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44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44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44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44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44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44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44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44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44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44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44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44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44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44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44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44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44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44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44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44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44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44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44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44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44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44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44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44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44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44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44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44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44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44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44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44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44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44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44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44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44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44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44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44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44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44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44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44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44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44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44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44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44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44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44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44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44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44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44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44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44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44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44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44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44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44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44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44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44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44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44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44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44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44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44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44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44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44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44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44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44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44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44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44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44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44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44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44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44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44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44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44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44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44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44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44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44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44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44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44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44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44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44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44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44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44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44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44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44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44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44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44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44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44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44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44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44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44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44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44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44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44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44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44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44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44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44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44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44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44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44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44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44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44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44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44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44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44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44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44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44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44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44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44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44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44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44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44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44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44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44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44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44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44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44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44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44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44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44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44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44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44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44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44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44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44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44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44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44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44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44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44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44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44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44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44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44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44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44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44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44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44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44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44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44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44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44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44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44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44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44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44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44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44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44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44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44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44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44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44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44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44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44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44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44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44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44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44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44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44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44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44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44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44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44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44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44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44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44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44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44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44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44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44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44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44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44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44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44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44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44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44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44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44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44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44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44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44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44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44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44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44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44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44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44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44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44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44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44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44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44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44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44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44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44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44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44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44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44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44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44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44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44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44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44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44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44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44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44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44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44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44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44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44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44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44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44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44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44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44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44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44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44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44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44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44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44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44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44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44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44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44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44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44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44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44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44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44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44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44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44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44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44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44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44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44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44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44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44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44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44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44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44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44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44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44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44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44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44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44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44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44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44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44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44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44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44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44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44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44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44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44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44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44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44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44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44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44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44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44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44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44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44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44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44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44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44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44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44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44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44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44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44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44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44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44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44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44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44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44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44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44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6.13"/>
    <col customWidth="1" min="8" max="31" width="7.63"/>
  </cols>
  <sheetData>
    <row r="1">
      <c r="A1" s="30" t="s">
        <v>76</v>
      </c>
      <c r="B1" s="45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1" t="s">
        <v>49</v>
      </c>
    </row>
    <row r="2">
      <c r="A2" s="46" t="s">
        <v>17</v>
      </c>
      <c r="B2" s="47">
        <v>1.0</v>
      </c>
      <c r="C2" s="41" t="s">
        <v>26</v>
      </c>
      <c r="D2" s="41" t="s">
        <v>50</v>
      </c>
      <c r="E2" s="39"/>
      <c r="F2" s="39"/>
      <c r="G2" s="39"/>
      <c r="H2" s="34" t="b">
        <v>1</v>
      </c>
      <c r="I2" s="34" t="b">
        <v>0</v>
      </c>
      <c r="J2" s="34" t="b">
        <v>0</v>
      </c>
      <c r="K2" s="34" t="b">
        <v>0</v>
      </c>
      <c r="L2" s="34" t="b">
        <v>0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29" t="b">
        <v>0</v>
      </c>
    </row>
    <row r="3">
      <c r="A3" s="48" t="s">
        <v>17</v>
      </c>
      <c r="B3" s="49">
        <v>1.0</v>
      </c>
      <c r="C3" s="50" t="s">
        <v>26</v>
      </c>
      <c r="D3" s="50" t="s">
        <v>51</v>
      </c>
      <c r="E3" s="39"/>
      <c r="F3" s="39"/>
      <c r="G3" s="39"/>
      <c r="H3" s="34" t="b">
        <v>1</v>
      </c>
      <c r="I3" s="34" t="b">
        <v>0</v>
      </c>
      <c r="J3" s="34" t="b">
        <v>0</v>
      </c>
      <c r="K3" s="34" t="b">
        <v>0</v>
      </c>
      <c r="L3" s="34" t="b">
        <v>0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29" t="b">
        <v>0</v>
      </c>
    </row>
    <row r="4">
      <c r="A4" s="48" t="s">
        <v>17</v>
      </c>
      <c r="B4" s="49">
        <v>1.0</v>
      </c>
      <c r="C4" s="50" t="s">
        <v>26</v>
      </c>
      <c r="D4" s="50" t="s">
        <v>77</v>
      </c>
      <c r="E4" s="39"/>
      <c r="F4" s="39"/>
      <c r="G4" s="39"/>
      <c r="H4" s="34" t="b">
        <v>1</v>
      </c>
      <c r="I4" s="34" t="b">
        <v>0</v>
      </c>
      <c r="J4" s="34" t="b">
        <v>0</v>
      </c>
      <c r="K4" s="34" t="b">
        <v>0</v>
      </c>
      <c r="L4" s="34" t="b">
        <v>0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29" t="b">
        <v>0</v>
      </c>
    </row>
    <row r="5">
      <c r="A5" s="34" t="s">
        <v>17</v>
      </c>
      <c r="B5" s="51">
        <v>1.0</v>
      </c>
      <c r="C5" s="29" t="s">
        <v>26</v>
      </c>
      <c r="D5" s="29" t="s">
        <v>78</v>
      </c>
      <c r="E5" s="39"/>
      <c r="F5" s="39"/>
      <c r="G5" s="52"/>
      <c r="H5" s="34" t="b">
        <v>1</v>
      </c>
      <c r="I5" s="34" t="b">
        <v>0</v>
      </c>
      <c r="J5" s="34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29" t="b">
        <v>0</v>
      </c>
    </row>
    <row r="6">
      <c r="A6" s="53" t="s">
        <v>79</v>
      </c>
      <c r="B6" s="54">
        <v>1.0</v>
      </c>
      <c r="C6" s="36" t="s">
        <v>80</v>
      </c>
      <c r="D6" s="36" t="s">
        <v>81</v>
      </c>
      <c r="E6" s="55"/>
      <c r="F6" s="55"/>
      <c r="G6" s="56"/>
      <c r="H6" s="38" t="b">
        <v>0</v>
      </c>
      <c r="I6" s="38" t="b">
        <v>0</v>
      </c>
      <c r="J6" s="38" t="b">
        <v>0</v>
      </c>
      <c r="K6" s="38" t="b">
        <v>0</v>
      </c>
      <c r="L6" s="38" t="b">
        <v>0</v>
      </c>
      <c r="M6" s="38" t="b">
        <v>0</v>
      </c>
      <c r="N6" s="38" t="b">
        <v>1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0</v>
      </c>
      <c r="U6" s="38" t="b">
        <v>0</v>
      </c>
      <c r="V6" s="38" t="b">
        <v>1</v>
      </c>
      <c r="W6" s="38" t="b">
        <v>1</v>
      </c>
      <c r="X6" s="38" t="b">
        <v>0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8" t="b">
        <v>0</v>
      </c>
      <c r="AE6" s="36" t="b">
        <v>0</v>
      </c>
    </row>
    <row r="7">
      <c r="A7" s="48" t="s">
        <v>79</v>
      </c>
      <c r="B7" s="49">
        <v>2.0</v>
      </c>
      <c r="C7" s="29" t="s">
        <v>82</v>
      </c>
      <c r="D7" s="29" t="s">
        <v>83</v>
      </c>
      <c r="E7" s="39"/>
      <c r="F7" s="39"/>
      <c r="G7" s="52"/>
      <c r="H7" s="34" t="b">
        <v>0</v>
      </c>
      <c r="I7" s="34" t="b">
        <v>0</v>
      </c>
      <c r="J7" s="34" t="b">
        <v>0</v>
      </c>
      <c r="K7" s="34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1</v>
      </c>
      <c r="Q7" s="34" t="b">
        <v>0</v>
      </c>
      <c r="R7" s="34" t="b">
        <v>0</v>
      </c>
      <c r="S7" s="34" t="b">
        <v>0</v>
      </c>
      <c r="T7" s="34" t="b">
        <v>0</v>
      </c>
      <c r="U7" s="34" t="b">
        <v>1</v>
      </c>
      <c r="V7" s="34" t="b">
        <v>0</v>
      </c>
      <c r="W7" s="34" t="b">
        <v>1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29" t="b">
        <v>0</v>
      </c>
    </row>
    <row r="8">
      <c r="A8" s="46" t="s">
        <v>79</v>
      </c>
      <c r="B8" s="47">
        <v>3.0</v>
      </c>
      <c r="C8" s="29" t="s">
        <v>84</v>
      </c>
      <c r="D8" s="29" t="s">
        <v>85</v>
      </c>
      <c r="E8" s="39"/>
      <c r="F8" s="39"/>
      <c r="G8" s="39"/>
      <c r="H8" s="34" t="b">
        <v>1</v>
      </c>
      <c r="I8" s="34" t="b">
        <v>1</v>
      </c>
      <c r="J8" s="34" t="b">
        <v>0</v>
      </c>
      <c r="K8" s="34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29" t="b">
        <v>0</v>
      </c>
    </row>
    <row r="9">
      <c r="A9" s="48" t="s">
        <v>79</v>
      </c>
      <c r="B9" s="49">
        <v>4.0</v>
      </c>
      <c r="C9" s="29" t="s">
        <v>86</v>
      </c>
      <c r="D9" s="29" t="s">
        <v>87</v>
      </c>
      <c r="E9" s="39"/>
      <c r="F9" s="39"/>
      <c r="G9" s="39"/>
      <c r="H9" s="34" t="b">
        <v>0</v>
      </c>
      <c r="I9" s="34" t="b">
        <v>0</v>
      </c>
      <c r="J9" s="34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1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1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29" t="b">
        <v>0</v>
      </c>
    </row>
    <row r="10">
      <c r="A10" s="57" t="s">
        <v>79</v>
      </c>
      <c r="B10" s="58">
        <v>5.0</v>
      </c>
      <c r="C10" s="31" t="s">
        <v>84</v>
      </c>
      <c r="D10" s="31" t="s">
        <v>88</v>
      </c>
      <c r="E10" s="59"/>
      <c r="F10" s="59"/>
      <c r="G10" s="59"/>
      <c r="H10" s="30" t="b">
        <v>1</v>
      </c>
      <c r="I10" s="30" t="b">
        <v>1</v>
      </c>
      <c r="J10" s="30" t="b">
        <v>0</v>
      </c>
      <c r="K10" s="30" t="b">
        <v>0</v>
      </c>
      <c r="L10" s="30" t="b">
        <v>0</v>
      </c>
      <c r="M10" s="30" t="b">
        <v>0</v>
      </c>
      <c r="N10" s="30" t="b">
        <v>0</v>
      </c>
      <c r="O10" s="30" t="b">
        <v>0</v>
      </c>
      <c r="P10" s="30" t="b">
        <v>0</v>
      </c>
      <c r="Q10" s="30" t="b">
        <v>0</v>
      </c>
      <c r="R10" s="30" t="b">
        <v>0</v>
      </c>
      <c r="S10" s="30" t="b">
        <v>0</v>
      </c>
      <c r="T10" s="30" t="b">
        <v>0</v>
      </c>
      <c r="U10" s="30" t="b">
        <v>0</v>
      </c>
      <c r="V10" s="30" t="b">
        <v>0</v>
      </c>
      <c r="W10" s="30" t="b">
        <v>0</v>
      </c>
      <c r="X10" s="30" t="b">
        <v>0</v>
      </c>
      <c r="Y10" s="30" t="b">
        <v>0</v>
      </c>
      <c r="Z10" s="30" t="b">
        <v>0</v>
      </c>
      <c r="AA10" s="30" t="b">
        <v>0</v>
      </c>
      <c r="AB10" s="30" t="b">
        <v>0</v>
      </c>
      <c r="AC10" s="30" t="b">
        <v>0</v>
      </c>
      <c r="AD10" s="30" t="b">
        <v>0</v>
      </c>
      <c r="AE10" s="31" t="b">
        <v>0</v>
      </c>
    </row>
    <row r="11">
      <c r="A11" s="48" t="s">
        <v>71</v>
      </c>
      <c r="B11" s="49">
        <v>1.0</v>
      </c>
      <c r="C11" s="29" t="s">
        <v>72</v>
      </c>
      <c r="D11" s="50" t="s">
        <v>89</v>
      </c>
      <c r="E11" s="39"/>
      <c r="F11" s="39"/>
      <c r="G11" s="52"/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1</v>
      </c>
      <c r="O11" s="34" t="b">
        <v>0</v>
      </c>
      <c r="P11" s="34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1</v>
      </c>
      <c r="V11" s="34" t="b">
        <v>0</v>
      </c>
      <c r="W11" s="34" t="b">
        <v>1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29" t="b">
        <v>0</v>
      </c>
    </row>
    <row r="12">
      <c r="A12" s="48" t="s">
        <v>71</v>
      </c>
      <c r="B12" s="49">
        <v>2.0</v>
      </c>
      <c r="C12" s="29" t="s">
        <v>72</v>
      </c>
      <c r="D12" s="29" t="s">
        <v>90</v>
      </c>
      <c r="E12" s="39"/>
      <c r="F12" s="39"/>
      <c r="G12" s="39"/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1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1</v>
      </c>
      <c r="V12" s="34" t="b">
        <v>0</v>
      </c>
      <c r="W12" s="34" t="b">
        <v>1</v>
      </c>
      <c r="X12" s="34" t="b">
        <v>0</v>
      </c>
      <c r="Y12" s="34" t="b">
        <v>0</v>
      </c>
      <c r="Z12" s="34" t="b">
        <v>0</v>
      </c>
      <c r="AA12" s="34" t="b">
        <v>0</v>
      </c>
      <c r="AB12" s="34" t="b">
        <v>0</v>
      </c>
      <c r="AC12" s="34" t="b">
        <v>0</v>
      </c>
      <c r="AD12" s="34" t="b">
        <v>0</v>
      </c>
      <c r="AE12" s="29" t="b">
        <v>0</v>
      </c>
    </row>
    <row r="13">
      <c r="A13" s="48" t="s">
        <v>71</v>
      </c>
      <c r="B13" s="49">
        <v>3.0</v>
      </c>
      <c r="C13" s="29" t="s">
        <v>64</v>
      </c>
      <c r="D13" s="50" t="s">
        <v>91</v>
      </c>
      <c r="E13" s="39"/>
      <c r="F13" s="39"/>
      <c r="G13" s="39"/>
      <c r="H13" s="34" t="b">
        <v>0</v>
      </c>
      <c r="I13" s="34" t="b">
        <v>1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1</v>
      </c>
      <c r="S13" s="34" t="b">
        <v>0</v>
      </c>
      <c r="T13" s="34" t="b">
        <v>0</v>
      </c>
      <c r="U13" s="34" t="b">
        <v>0</v>
      </c>
      <c r="V13" s="34" t="b">
        <v>0</v>
      </c>
      <c r="W13" s="34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29" t="b">
        <v>0</v>
      </c>
    </row>
    <row r="14">
      <c r="A14" s="48" t="s">
        <v>71</v>
      </c>
      <c r="B14" s="49">
        <v>4.0</v>
      </c>
      <c r="C14" s="29" t="s">
        <v>72</v>
      </c>
      <c r="D14" s="50" t="s">
        <v>92</v>
      </c>
      <c r="E14" s="39"/>
      <c r="F14" s="39"/>
      <c r="G14" s="39"/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1</v>
      </c>
      <c r="O14" s="34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1</v>
      </c>
      <c r="V14" s="34" t="b">
        <v>0</v>
      </c>
      <c r="W14" s="34" t="b">
        <v>1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29" t="b">
        <v>0</v>
      </c>
    </row>
    <row r="15">
      <c r="A15" s="57" t="s">
        <v>71</v>
      </c>
      <c r="B15" s="58">
        <v>5.0</v>
      </c>
      <c r="C15" s="31" t="s">
        <v>72</v>
      </c>
      <c r="D15" s="31" t="s">
        <v>93</v>
      </c>
      <c r="E15" s="60"/>
      <c r="F15" s="60"/>
      <c r="G15" s="60"/>
      <c r="H15" s="30" t="b">
        <v>0</v>
      </c>
      <c r="I15" s="30" t="b">
        <v>0</v>
      </c>
      <c r="J15" s="30" t="b">
        <v>0</v>
      </c>
      <c r="K15" s="30" t="b">
        <v>0</v>
      </c>
      <c r="L15" s="30" t="b">
        <v>0</v>
      </c>
      <c r="M15" s="30" t="b">
        <v>0</v>
      </c>
      <c r="N15" s="30" t="b">
        <v>1</v>
      </c>
      <c r="O15" s="30" t="b">
        <v>0</v>
      </c>
      <c r="P15" s="30" t="b">
        <v>0</v>
      </c>
      <c r="Q15" s="30" t="b">
        <v>0</v>
      </c>
      <c r="R15" s="30" t="b">
        <v>0</v>
      </c>
      <c r="S15" s="30" t="b">
        <v>0</v>
      </c>
      <c r="T15" s="30" t="b">
        <v>0</v>
      </c>
      <c r="U15" s="30" t="b">
        <v>1</v>
      </c>
      <c r="V15" s="30" t="b">
        <v>0</v>
      </c>
      <c r="W15" s="30" t="b">
        <v>1</v>
      </c>
      <c r="X15" s="30" t="b">
        <v>0</v>
      </c>
      <c r="Y15" s="30" t="b">
        <v>0</v>
      </c>
      <c r="Z15" s="30" t="b">
        <v>0</v>
      </c>
      <c r="AA15" s="30" t="b">
        <v>0</v>
      </c>
      <c r="AB15" s="30" t="b">
        <v>0</v>
      </c>
      <c r="AC15" s="30" t="b">
        <v>0</v>
      </c>
      <c r="AD15" s="30" t="b">
        <v>0</v>
      </c>
      <c r="AE15" s="31" t="b">
        <v>0</v>
      </c>
    </row>
    <row r="16">
      <c r="A16" s="34"/>
      <c r="B16" s="34"/>
      <c r="C16" s="34"/>
      <c r="D16" s="34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>
      <c r="A17" s="34"/>
      <c r="B17" s="34"/>
      <c r="C17" s="34"/>
      <c r="D17" s="34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>
      <c r="A18" s="34"/>
      <c r="B18" s="34"/>
      <c r="C18" s="34"/>
      <c r="D18" s="34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>
      <c r="A19" s="34"/>
      <c r="B19" s="34"/>
      <c r="C19" s="34"/>
      <c r="D19" s="34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>
      <c r="A20" s="34"/>
      <c r="B20" s="34"/>
      <c r="C20" s="34"/>
      <c r="D20" s="34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22.0</v>
      </c>
      <c r="C2" s="10">
        <v>8.0</v>
      </c>
      <c r="D2" s="8">
        <f t="shared" ref="D2:E2" si="1"> L2</f>
        <v>11</v>
      </c>
      <c r="E2" s="8">
        <f t="shared" si="1"/>
        <v>8</v>
      </c>
      <c r="F2" s="11">
        <f t="shared" ref="F2:F51" si="4"> 5%+($N2-5)/200</f>
        <v>0.06</v>
      </c>
      <c r="G2" s="12">
        <f t="shared" ref="G2:G51" si="5"> 90% + (O2-5)/1000</f>
        <v>0.907</v>
      </c>
      <c r="H2" s="13">
        <f t="shared" ref="H2:I2" si="2"> 5% + (O2-5)/1000</f>
        <v>0.057</v>
      </c>
      <c r="I2" s="13">
        <f t="shared" si="2"/>
        <v>0.057</v>
      </c>
      <c r="J2" s="11">
        <f t="shared" ref="J2:J51" si="7"> 0% + L2/100</f>
        <v>0.11</v>
      </c>
      <c r="K2" s="14">
        <f t="shared" ref="K2:K51" si="8"> 0% + N2/100</f>
        <v>0.07</v>
      </c>
      <c r="L2" s="10">
        <v>11.0</v>
      </c>
      <c r="M2" s="10">
        <v>8.0</v>
      </c>
      <c r="N2" s="10">
        <v>7.0</v>
      </c>
      <c r="O2" s="10">
        <v>12.0</v>
      </c>
      <c r="P2" s="15">
        <v>12.0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if(MOD($A3,6) = 0, B2+6, B2+5)</f>
        <v>27</v>
      </c>
      <c r="C3" s="17">
        <f t="shared" ref="C3:C51" si="10"> if(MOD($A3,6) = 0, C2+3, C2+4)</f>
        <v>12</v>
      </c>
      <c r="D3" s="8">
        <f t="shared" ref="D3:E3" si="3"> L3</f>
        <v>12</v>
      </c>
      <c r="E3" s="8">
        <f t="shared" si="3"/>
        <v>9</v>
      </c>
      <c r="F3" s="11">
        <f t="shared" si="4"/>
        <v>0.065</v>
      </c>
      <c r="G3" s="12">
        <f t="shared" si="5"/>
        <v>0.908</v>
      </c>
      <c r="H3" s="13">
        <f t="shared" ref="H3:I3" si="6"> 5% + (O3-5)/1000</f>
        <v>0.058</v>
      </c>
      <c r="I3" s="13">
        <f t="shared" si="6"/>
        <v>0.058</v>
      </c>
      <c r="J3" s="11">
        <f t="shared" si="7"/>
        <v>0.12</v>
      </c>
      <c r="K3" s="14">
        <f t="shared" si="8"/>
        <v>0.08</v>
      </c>
      <c r="L3" s="10">
        <f t="shared" ref="L3:L51" si="13"> L2 + 1</f>
        <v>12</v>
      </c>
      <c r="M3" s="10">
        <f t="shared" ref="M3:M51" si="14">if(MOD($A3,4) = 0,M2,M2 + 1)</f>
        <v>9</v>
      </c>
      <c r="N3" s="10">
        <f>if(MOD($A3,2) = 0,N2 + 1,N2)</f>
        <v>8</v>
      </c>
      <c r="O3" s="10">
        <f t="shared" ref="O3:O51" si="15">if(MOD(D3,2) = 0,O2 + 1,O2 + 2)</f>
        <v>13</v>
      </c>
      <c r="P3" s="15">
        <f t="shared" ref="P3:P51" si="16">if(MOD($A3,4) = 0,P2 + 2,P2 + 1)</f>
        <v>13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32</v>
      </c>
      <c r="C4" s="17">
        <f t="shared" si="10"/>
        <v>16</v>
      </c>
      <c r="D4" s="8">
        <f t="shared" ref="D4:E4" si="11"> L4</f>
        <v>13</v>
      </c>
      <c r="E4" s="8">
        <f t="shared" si="11"/>
        <v>10</v>
      </c>
      <c r="F4" s="11">
        <f t="shared" si="4"/>
        <v>0.065</v>
      </c>
      <c r="G4" s="12">
        <f t="shared" si="5"/>
        <v>0.91</v>
      </c>
      <c r="H4" s="13">
        <f t="shared" ref="H4:I4" si="12"> 5% + (O4-5)/1000</f>
        <v>0.06</v>
      </c>
      <c r="I4" s="13">
        <f t="shared" si="12"/>
        <v>0.059</v>
      </c>
      <c r="J4" s="11">
        <f t="shared" si="7"/>
        <v>0.13</v>
      </c>
      <c r="K4" s="14">
        <f t="shared" si="8"/>
        <v>0.08</v>
      </c>
      <c r="L4" s="10">
        <f t="shared" si="13"/>
        <v>13</v>
      </c>
      <c r="M4" s="10">
        <f t="shared" si="14"/>
        <v>10</v>
      </c>
      <c r="N4" s="10">
        <f t="shared" ref="N4:N51" si="20">if(MOD(A4,2) = 0,N3 + 1,N3)</f>
        <v>8</v>
      </c>
      <c r="O4" s="10">
        <f t="shared" si="15"/>
        <v>15</v>
      </c>
      <c r="P4" s="15">
        <f t="shared" si="16"/>
        <v>14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37</v>
      </c>
      <c r="C5" s="17">
        <f t="shared" si="10"/>
        <v>20</v>
      </c>
      <c r="D5" s="8">
        <f t="shared" ref="D5:E5" si="18"> L5</f>
        <v>14</v>
      </c>
      <c r="E5" s="8">
        <f t="shared" si="18"/>
        <v>10</v>
      </c>
      <c r="F5" s="11">
        <f t="shared" si="4"/>
        <v>0.07</v>
      </c>
      <c r="G5" s="12">
        <f t="shared" si="5"/>
        <v>0.911</v>
      </c>
      <c r="H5" s="13">
        <f t="shared" ref="H5:I5" si="19"> 5% + (O5-5)/1000</f>
        <v>0.061</v>
      </c>
      <c r="I5" s="13">
        <f t="shared" si="19"/>
        <v>0.061</v>
      </c>
      <c r="J5" s="11">
        <f t="shared" si="7"/>
        <v>0.14</v>
      </c>
      <c r="K5" s="14">
        <f t="shared" si="8"/>
        <v>0.09</v>
      </c>
      <c r="L5" s="10">
        <f t="shared" si="13"/>
        <v>14</v>
      </c>
      <c r="M5" s="10">
        <f t="shared" si="14"/>
        <v>10</v>
      </c>
      <c r="N5" s="10">
        <f t="shared" si="20"/>
        <v>9</v>
      </c>
      <c r="O5" s="10">
        <f t="shared" si="15"/>
        <v>16</v>
      </c>
      <c r="P5" s="15">
        <f t="shared" si="16"/>
        <v>16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42</v>
      </c>
      <c r="C6" s="17">
        <f t="shared" si="10"/>
        <v>24</v>
      </c>
      <c r="D6" s="8">
        <f t="shared" ref="D6:E6" si="21"> L6</f>
        <v>15</v>
      </c>
      <c r="E6" s="8">
        <f t="shared" si="21"/>
        <v>11</v>
      </c>
      <c r="F6" s="11">
        <f t="shared" si="4"/>
        <v>0.07</v>
      </c>
      <c r="G6" s="12">
        <f t="shared" si="5"/>
        <v>0.913</v>
      </c>
      <c r="H6" s="13">
        <f t="shared" ref="H6:I6" si="22"> 5% + (O6-5)/1000</f>
        <v>0.063</v>
      </c>
      <c r="I6" s="13">
        <f t="shared" si="22"/>
        <v>0.062</v>
      </c>
      <c r="J6" s="11">
        <f t="shared" si="7"/>
        <v>0.15</v>
      </c>
      <c r="K6" s="14">
        <f t="shared" si="8"/>
        <v>0.09</v>
      </c>
      <c r="L6" s="10">
        <f t="shared" si="13"/>
        <v>15</v>
      </c>
      <c r="M6" s="10">
        <f t="shared" si="14"/>
        <v>11</v>
      </c>
      <c r="N6" s="10">
        <f t="shared" si="20"/>
        <v>9</v>
      </c>
      <c r="O6" s="10">
        <f t="shared" si="15"/>
        <v>18</v>
      </c>
      <c r="P6" s="15">
        <f t="shared" si="16"/>
        <v>17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48</v>
      </c>
      <c r="C7" s="17">
        <f t="shared" si="10"/>
        <v>27</v>
      </c>
      <c r="D7" s="8">
        <f t="shared" ref="D7:E7" si="23"> L7</f>
        <v>16</v>
      </c>
      <c r="E7" s="8">
        <f t="shared" si="23"/>
        <v>12</v>
      </c>
      <c r="F7" s="11">
        <f t="shared" si="4"/>
        <v>0.075</v>
      </c>
      <c r="G7" s="12">
        <f t="shared" si="5"/>
        <v>0.914</v>
      </c>
      <c r="H7" s="13">
        <f t="shared" ref="H7:I7" si="24"> 5% + (O7-5)/1000</f>
        <v>0.064</v>
      </c>
      <c r="I7" s="13">
        <f t="shared" si="24"/>
        <v>0.063</v>
      </c>
      <c r="J7" s="11">
        <f t="shared" si="7"/>
        <v>0.16</v>
      </c>
      <c r="K7" s="14">
        <f t="shared" si="8"/>
        <v>0.1</v>
      </c>
      <c r="L7" s="10">
        <f t="shared" si="13"/>
        <v>16</v>
      </c>
      <c r="M7" s="10">
        <f t="shared" si="14"/>
        <v>12</v>
      </c>
      <c r="N7" s="10">
        <f t="shared" si="20"/>
        <v>10</v>
      </c>
      <c r="O7" s="10">
        <f t="shared" si="15"/>
        <v>19</v>
      </c>
      <c r="P7" s="15">
        <f t="shared" si="16"/>
        <v>18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53</v>
      </c>
      <c r="C8" s="17">
        <f t="shared" si="10"/>
        <v>31</v>
      </c>
      <c r="D8" s="8">
        <f t="shared" ref="D8:E8" si="25"> L8</f>
        <v>17</v>
      </c>
      <c r="E8" s="8">
        <f t="shared" si="25"/>
        <v>13</v>
      </c>
      <c r="F8" s="11">
        <f t="shared" si="4"/>
        <v>0.075</v>
      </c>
      <c r="G8" s="12">
        <f t="shared" si="5"/>
        <v>0.916</v>
      </c>
      <c r="H8" s="13">
        <f t="shared" ref="H8:I8" si="26"> 5% + (O8-5)/1000</f>
        <v>0.066</v>
      </c>
      <c r="I8" s="13">
        <f t="shared" si="26"/>
        <v>0.064</v>
      </c>
      <c r="J8" s="11">
        <f t="shared" si="7"/>
        <v>0.17</v>
      </c>
      <c r="K8" s="14">
        <f t="shared" si="8"/>
        <v>0.1</v>
      </c>
      <c r="L8" s="10">
        <f t="shared" si="13"/>
        <v>17</v>
      </c>
      <c r="M8" s="10">
        <f t="shared" si="14"/>
        <v>13</v>
      </c>
      <c r="N8" s="10">
        <f t="shared" si="20"/>
        <v>10</v>
      </c>
      <c r="O8" s="10">
        <f t="shared" si="15"/>
        <v>21</v>
      </c>
      <c r="P8" s="15">
        <f t="shared" si="16"/>
        <v>19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58</v>
      </c>
      <c r="C9" s="17">
        <f t="shared" si="10"/>
        <v>35</v>
      </c>
      <c r="D9" s="8">
        <f t="shared" ref="D9:E9" si="27"> L9</f>
        <v>18</v>
      </c>
      <c r="E9" s="8">
        <f t="shared" si="27"/>
        <v>13</v>
      </c>
      <c r="F9" s="11">
        <f t="shared" si="4"/>
        <v>0.08</v>
      </c>
      <c r="G9" s="12">
        <f t="shared" si="5"/>
        <v>0.917</v>
      </c>
      <c r="H9" s="13">
        <f t="shared" ref="H9:I9" si="28"> 5% + (O9-5)/1000</f>
        <v>0.067</v>
      </c>
      <c r="I9" s="13">
        <f t="shared" si="28"/>
        <v>0.066</v>
      </c>
      <c r="J9" s="11">
        <f t="shared" si="7"/>
        <v>0.18</v>
      </c>
      <c r="K9" s="14">
        <f t="shared" si="8"/>
        <v>0.11</v>
      </c>
      <c r="L9" s="10">
        <f t="shared" si="13"/>
        <v>18</v>
      </c>
      <c r="M9" s="10">
        <f t="shared" si="14"/>
        <v>13</v>
      </c>
      <c r="N9" s="10">
        <f t="shared" si="20"/>
        <v>11</v>
      </c>
      <c r="O9" s="10">
        <f t="shared" si="15"/>
        <v>22</v>
      </c>
      <c r="P9" s="15">
        <f t="shared" si="16"/>
        <v>21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63</v>
      </c>
      <c r="C10" s="17">
        <f t="shared" si="10"/>
        <v>39</v>
      </c>
      <c r="D10" s="8">
        <f t="shared" ref="D10:E10" si="29"> L10</f>
        <v>19</v>
      </c>
      <c r="E10" s="8">
        <f t="shared" si="29"/>
        <v>14</v>
      </c>
      <c r="F10" s="11">
        <f t="shared" si="4"/>
        <v>0.08</v>
      </c>
      <c r="G10" s="12">
        <f t="shared" si="5"/>
        <v>0.919</v>
      </c>
      <c r="H10" s="13">
        <f t="shared" ref="H10:I10" si="30"> 5% + (O10-5)/1000</f>
        <v>0.069</v>
      </c>
      <c r="I10" s="13">
        <f t="shared" si="30"/>
        <v>0.067</v>
      </c>
      <c r="J10" s="11">
        <f t="shared" si="7"/>
        <v>0.19</v>
      </c>
      <c r="K10" s="14">
        <f t="shared" si="8"/>
        <v>0.11</v>
      </c>
      <c r="L10" s="10">
        <f t="shared" si="13"/>
        <v>19</v>
      </c>
      <c r="M10" s="10">
        <f t="shared" si="14"/>
        <v>14</v>
      </c>
      <c r="N10" s="10">
        <f t="shared" si="20"/>
        <v>11</v>
      </c>
      <c r="O10" s="10">
        <f t="shared" si="15"/>
        <v>24</v>
      </c>
      <c r="P10" s="15">
        <f t="shared" si="16"/>
        <v>22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68</v>
      </c>
      <c r="C11" s="17">
        <f t="shared" si="10"/>
        <v>43</v>
      </c>
      <c r="D11" s="8">
        <f t="shared" ref="D11:E11" si="31"> L11</f>
        <v>20</v>
      </c>
      <c r="E11" s="8">
        <f t="shared" si="31"/>
        <v>15</v>
      </c>
      <c r="F11" s="11">
        <f t="shared" si="4"/>
        <v>0.085</v>
      </c>
      <c r="G11" s="12">
        <f t="shared" si="5"/>
        <v>0.92</v>
      </c>
      <c r="H11" s="13">
        <f t="shared" ref="H11:I11" si="32"> 5% + (O11-5)/1000</f>
        <v>0.07</v>
      </c>
      <c r="I11" s="13">
        <f t="shared" si="32"/>
        <v>0.068</v>
      </c>
      <c r="J11" s="11">
        <f t="shared" si="7"/>
        <v>0.2</v>
      </c>
      <c r="K11" s="14">
        <f t="shared" si="8"/>
        <v>0.12</v>
      </c>
      <c r="L11" s="10">
        <f t="shared" si="13"/>
        <v>20</v>
      </c>
      <c r="M11" s="10">
        <f t="shared" si="14"/>
        <v>15</v>
      </c>
      <c r="N11" s="10">
        <f t="shared" si="20"/>
        <v>12</v>
      </c>
      <c r="O11" s="10">
        <f t="shared" si="15"/>
        <v>25</v>
      </c>
      <c r="P11" s="15">
        <f t="shared" si="16"/>
        <v>23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73</v>
      </c>
      <c r="C12" s="17">
        <f t="shared" si="10"/>
        <v>47</v>
      </c>
      <c r="D12" s="8">
        <f t="shared" ref="D12:E12" si="33"> L12</f>
        <v>21</v>
      </c>
      <c r="E12" s="8">
        <f t="shared" si="33"/>
        <v>16</v>
      </c>
      <c r="F12" s="11">
        <f t="shared" si="4"/>
        <v>0.085</v>
      </c>
      <c r="G12" s="12">
        <f t="shared" si="5"/>
        <v>0.922</v>
      </c>
      <c r="H12" s="13">
        <f t="shared" ref="H12:I12" si="34"> 5% + (O12-5)/1000</f>
        <v>0.072</v>
      </c>
      <c r="I12" s="13">
        <f t="shared" si="34"/>
        <v>0.069</v>
      </c>
      <c r="J12" s="11">
        <f t="shared" si="7"/>
        <v>0.21</v>
      </c>
      <c r="K12" s="14">
        <f t="shared" si="8"/>
        <v>0.12</v>
      </c>
      <c r="L12" s="10">
        <f t="shared" si="13"/>
        <v>21</v>
      </c>
      <c r="M12" s="10">
        <f t="shared" si="14"/>
        <v>16</v>
      </c>
      <c r="N12" s="10">
        <f t="shared" si="20"/>
        <v>12</v>
      </c>
      <c r="O12" s="10">
        <f t="shared" si="15"/>
        <v>27</v>
      </c>
      <c r="P12" s="15">
        <f t="shared" si="16"/>
        <v>24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79</v>
      </c>
      <c r="C13" s="17">
        <f t="shared" si="10"/>
        <v>50</v>
      </c>
      <c r="D13" s="8">
        <f t="shared" ref="D13:E13" si="35"> L13</f>
        <v>22</v>
      </c>
      <c r="E13" s="8">
        <f t="shared" si="35"/>
        <v>16</v>
      </c>
      <c r="F13" s="11">
        <f t="shared" si="4"/>
        <v>0.09</v>
      </c>
      <c r="G13" s="12">
        <f t="shared" si="5"/>
        <v>0.923</v>
      </c>
      <c r="H13" s="13">
        <f t="shared" ref="H13:I13" si="36"> 5% + (O13-5)/1000</f>
        <v>0.073</v>
      </c>
      <c r="I13" s="13">
        <f t="shared" si="36"/>
        <v>0.071</v>
      </c>
      <c r="J13" s="11">
        <f t="shared" si="7"/>
        <v>0.22</v>
      </c>
      <c r="K13" s="14">
        <f t="shared" si="8"/>
        <v>0.13</v>
      </c>
      <c r="L13" s="10">
        <f t="shared" si="13"/>
        <v>22</v>
      </c>
      <c r="M13" s="10">
        <f t="shared" si="14"/>
        <v>16</v>
      </c>
      <c r="N13" s="10">
        <f t="shared" si="20"/>
        <v>13</v>
      </c>
      <c r="O13" s="10">
        <f t="shared" si="15"/>
        <v>28</v>
      </c>
      <c r="P13" s="15">
        <f t="shared" si="16"/>
        <v>26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84</v>
      </c>
      <c r="C14" s="17">
        <f t="shared" si="10"/>
        <v>54</v>
      </c>
      <c r="D14" s="8">
        <f t="shared" ref="D14:E14" si="37"> L14</f>
        <v>23</v>
      </c>
      <c r="E14" s="8">
        <f t="shared" si="37"/>
        <v>17</v>
      </c>
      <c r="F14" s="11">
        <f t="shared" si="4"/>
        <v>0.09</v>
      </c>
      <c r="G14" s="12">
        <f t="shared" si="5"/>
        <v>0.925</v>
      </c>
      <c r="H14" s="13">
        <f t="shared" ref="H14:I14" si="38"> 5% + (O14-5)/1000</f>
        <v>0.075</v>
      </c>
      <c r="I14" s="13">
        <f t="shared" si="38"/>
        <v>0.072</v>
      </c>
      <c r="J14" s="11">
        <f t="shared" si="7"/>
        <v>0.23</v>
      </c>
      <c r="K14" s="14">
        <f t="shared" si="8"/>
        <v>0.13</v>
      </c>
      <c r="L14" s="10">
        <f t="shared" si="13"/>
        <v>23</v>
      </c>
      <c r="M14" s="10">
        <f t="shared" si="14"/>
        <v>17</v>
      </c>
      <c r="N14" s="10">
        <f t="shared" si="20"/>
        <v>13</v>
      </c>
      <c r="O14" s="10">
        <f t="shared" si="15"/>
        <v>30</v>
      </c>
      <c r="P14" s="15">
        <f t="shared" si="16"/>
        <v>27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89</v>
      </c>
      <c r="C15" s="17">
        <f t="shared" si="10"/>
        <v>58</v>
      </c>
      <c r="D15" s="8">
        <f t="shared" ref="D15:E15" si="39"> L15</f>
        <v>24</v>
      </c>
      <c r="E15" s="8">
        <f t="shared" si="39"/>
        <v>18</v>
      </c>
      <c r="F15" s="11">
        <f t="shared" si="4"/>
        <v>0.095</v>
      </c>
      <c r="G15" s="12">
        <f t="shared" si="5"/>
        <v>0.926</v>
      </c>
      <c r="H15" s="13">
        <f t="shared" ref="H15:I15" si="40"> 5% + (O15-5)/1000</f>
        <v>0.076</v>
      </c>
      <c r="I15" s="13">
        <f t="shared" si="40"/>
        <v>0.073</v>
      </c>
      <c r="J15" s="11">
        <f t="shared" si="7"/>
        <v>0.24</v>
      </c>
      <c r="K15" s="14">
        <f t="shared" si="8"/>
        <v>0.14</v>
      </c>
      <c r="L15" s="10">
        <f t="shared" si="13"/>
        <v>24</v>
      </c>
      <c r="M15" s="10">
        <f t="shared" si="14"/>
        <v>18</v>
      </c>
      <c r="N15" s="10">
        <f t="shared" si="20"/>
        <v>14</v>
      </c>
      <c r="O15" s="10">
        <f t="shared" si="15"/>
        <v>31</v>
      </c>
      <c r="P15" s="15">
        <f t="shared" si="16"/>
        <v>28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94</v>
      </c>
      <c r="C16" s="17">
        <f t="shared" si="10"/>
        <v>62</v>
      </c>
      <c r="D16" s="8">
        <f t="shared" ref="D16:E16" si="41"> L16</f>
        <v>25</v>
      </c>
      <c r="E16" s="8">
        <f t="shared" si="41"/>
        <v>19</v>
      </c>
      <c r="F16" s="11">
        <f t="shared" si="4"/>
        <v>0.095</v>
      </c>
      <c r="G16" s="12">
        <f t="shared" si="5"/>
        <v>0.928</v>
      </c>
      <c r="H16" s="13">
        <f t="shared" ref="H16:I16" si="42"> 5% + (O16-5)/1000</f>
        <v>0.078</v>
      </c>
      <c r="I16" s="13">
        <f t="shared" si="42"/>
        <v>0.074</v>
      </c>
      <c r="J16" s="11">
        <f t="shared" si="7"/>
        <v>0.25</v>
      </c>
      <c r="K16" s="14">
        <f t="shared" si="8"/>
        <v>0.14</v>
      </c>
      <c r="L16" s="10">
        <f t="shared" si="13"/>
        <v>25</v>
      </c>
      <c r="M16" s="10">
        <f t="shared" si="14"/>
        <v>19</v>
      </c>
      <c r="N16" s="10">
        <f t="shared" si="20"/>
        <v>14</v>
      </c>
      <c r="O16" s="10">
        <f t="shared" si="15"/>
        <v>33</v>
      </c>
      <c r="P16" s="15">
        <f t="shared" si="16"/>
        <v>29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99</v>
      </c>
      <c r="C17" s="17">
        <f t="shared" si="10"/>
        <v>66</v>
      </c>
      <c r="D17" s="8">
        <f t="shared" ref="D17:E17" si="43"> L17</f>
        <v>26</v>
      </c>
      <c r="E17" s="8">
        <f t="shared" si="43"/>
        <v>19</v>
      </c>
      <c r="F17" s="11">
        <f t="shared" si="4"/>
        <v>0.1</v>
      </c>
      <c r="G17" s="12">
        <f t="shared" si="5"/>
        <v>0.929</v>
      </c>
      <c r="H17" s="13">
        <f t="shared" ref="H17:I17" si="44"> 5% + (O17-5)/1000</f>
        <v>0.079</v>
      </c>
      <c r="I17" s="13">
        <f t="shared" si="44"/>
        <v>0.076</v>
      </c>
      <c r="J17" s="11">
        <f t="shared" si="7"/>
        <v>0.26</v>
      </c>
      <c r="K17" s="14">
        <f t="shared" si="8"/>
        <v>0.15</v>
      </c>
      <c r="L17" s="10">
        <f t="shared" si="13"/>
        <v>26</v>
      </c>
      <c r="M17" s="10">
        <f t="shared" si="14"/>
        <v>19</v>
      </c>
      <c r="N17" s="10">
        <f t="shared" si="20"/>
        <v>15</v>
      </c>
      <c r="O17" s="10">
        <f t="shared" si="15"/>
        <v>34</v>
      </c>
      <c r="P17" s="15">
        <f t="shared" si="16"/>
        <v>31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70</v>
      </c>
      <c r="D18" s="8">
        <f t="shared" ref="D18:E18" si="45"> L18</f>
        <v>27</v>
      </c>
      <c r="E18" s="8">
        <f t="shared" si="45"/>
        <v>20</v>
      </c>
      <c r="F18" s="11">
        <f t="shared" si="4"/>
        <v>0.1</v>
      </c>
      <c r="G18" s="12">
        <f t="shared" si="5"/>
        <v>0.931</v>
      </c>
      <c r="H18" s="13">
        <f t="shared" ref="H18:I18" si="46"> 5% + (O18-5)/1000</f>
        <v>0.081</v>
      </c>
      <c r="I18" s="13">
        <f t="shared" si="46"/>
        <v>0.077</v>
      </c>
      <c r="J18" s="11">
        <f t="shared" si="7"/>
        <v>0.27</v>
      </c>
      <c r="K18" s="14">
        <f t="shared" si="8"/>
        <v>0.15</v>
      </c>
      <c r="L18" s="10">
        <f t="shared" si="13"/>
        <v>27</v>
      </c>
      <c r="M18" s="10">
        <f t="shared" si="14"/>
        <v>20</v>
      </c>
      <c r="N18" s="10">
        <f t="shared" si="20"/>
        <v>15</v>
      </c>
      <c r="O18" s="10">
        <f t="shared" si="15"/>
        <v>36</v>
      </c>
      <c r="P18" s="15">
        <f t="shared" si="16"/>
        <v>32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110</v>
      </c>
      <c r="C19" s="17">
        <f t="shared" si="10"/>
        <v>73</v>
      </c>
      <c r="D19" s="8">
        <f t="shared" ref="D19:E19" si="47"> L19</f>
        <v>28</v>
      </c>
      <c r="E19" s="8">
        <f t="shared" si="47"/>
        <v>21</v>
      </c>
      <c r="F19" s="11">
        <f t="shared" si="4"/>
        <v>0.105</v>
      </c>
      <c r="G19" s="12">
        <f t="shared" si="5"/>
        <v>0.932</v>
      </c>
      <c r="H19" s="13">
        <f t="shared" ref="H19:I19" si="48"> 5% + (O19-5)/1000</f>
        <v>0.082</v>
      </c>
      <c r="I19" s="13">
        <f t="shared" si="48"/>
        <v>0.078</v>
      </c>
      <c r="J19" s="11">
        <f t="shared" si="7"/>
        <v>0.28</v>
      </c>
      <c r="K19" s="14">
        <f t="shared" si="8"/>
        <v>0.16</v>
      </c>
      <c r="L19" s="10">
        <f t="shared" si="13"/>
        <v>28</v>
      </c>
      <c r="M19" s="10">
        <f t="shared" si="14"/>
        <v>21</v>
      </c>
      <c r="N19" s="10">
        <f t="shared" si="20"/>
        <v>16</v>
      </c>
      <c r="O19" s="10">
        <f t="shared" si="15"/>
        <v>37</v>
      </c>
      <c r="P19" s="15">
        <f t="shared" si="16"/>
        <v>33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115</v>
      </c>
      <c r="C20" s="17">
        <f t="shared" si="10"/>
        <v>77</v>
      </c>
      <c r="D20" s="8">
        <f t="shared" ref="D20:E20" si="49"> L20</f>
        <v>29</v>
      </c>
      <c r="E20" s="8">
        <f t="shared" si="49"/>
        <v>22</v>
      </c>
      <c r="F20" s="11">
        <f t="shared" si="4"/>
        <v>0.105</v>
      </c>
      <c r="G20" s="12">
        <f t="shared" si="5"/>
        <v>0.934</v>
      </c>
      <c r="H20" s="13">
        <f t="shared" ref="H20:I20" si="50"> 5% + (O20-5)/1000</f>
        <v>0.084</v>
      </c>
      <c r="I20" s="13">
        <f t="shared" si="50"/>
        <v>0.079</v>
      </c>
      <c r="J20" s="11">
        <f t="shared" si="7"/>
        <v>0.29</v>
      </c>
      <c r="K20" s="14">
        <f t="shared" si="8"/>
        <v>0.16</v>
      </c>
      <c r="L20" s="10">
        <f t="shared" si="13"/>
        <v>29</v>
      </c>
      <c r="M20" s="10">
        <f t="shared" si="14"/>
        <v>22</v>
      </c>
      <c r="N20" s="10">
        <f t="shared" si="20"/>
        <v>16</v>
      </c>
      <c r="O20" s="10">
        <f t="shared" si="15"/>
        <v>39</v>
      </c>
      <c r="P20" s="15">
        <f t="shared" si="16"/>
        <v>34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120</v>
      </c>
      <c r="C21" s="17">
        <f t="shared" si="10"/>
        <v>81</v>
      </c>
      <c r="D21" s="8">
        <f t="shared" ref="D21:E21" si="51"> L21</f>
        <v>30</v>
      </c>
      <c r="E21" s="8">
        <f t="shared" si="51"/>
        <v>22</v>
      </c>
      <c r="F21" s="11">
        <f t="shared" si="4"/>
        <v>0.11</v>
      </c>
      <c r="G21" s="12">
        <f t="shared" si="5"/>
        <v>0.935</v>
      </c>
      <c r="H21" s="13">
        <f t="shared" ref="H21:I21" si="52"> 5% + (O21-5)/1000</f>
        <v>0.085</v>
      </c>
      <c r="I21" s="13">
        <f t="shared" si="52"/>
        <v>0.081</v>
      </c>
      <c r="J21" s="11">
        <f t="shared" si="7"/>
        <v>0.3</v>
      </c>
      <c r="K21" s="14">
        <f t="shared" si="8"/>
        <v>0.17</v>
      </c>
      <c r="L21" s="10">
        <f t="shared" si="13"/>
        <v>30</v>
      </c>
      <c r="M21" s="10">
        <f t="shared" si="14"/>
        <v>22</v>
      </c>
      <c r="N21" s="10">
        <f t="shared" si="20"/>
        <v>17</v>
      </c>
      <c r="O21" s="10">
        <f t="shared" si="15"/>
        <v>40</v>
      </c>
      <c r="P21" s="15">
        <f t="shared" si="16"/>
        <v>36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125</v>
      </c>
      <c r="C22" s="17">
        <f t="shared" si="10"/>
        <v>85</v>
      </c>
      <c r="D22" s="8">
        <f t="shared" ref="D22:E22" si="53"> L22</f>
        <v>31</v>
      </c>
      <c r="E22" s="8">
        <f t="shared" si="53"/>
        <v>23</v>
      </c>
      <c r="F22" s="11">
        <f t="shared" si="4"/>
        <v>0.11</v>
      </c>
      <c r="G22" s="12">
        <f t="shared" si="5"/>
        <v>0.937</v>
      </c>
      <c r="H22" s="13">
        <f t="shared" ref="H22:I22" si="54"> 5% + (O22-5)/1000</f>
        <v>0.087</v>
      </c>
      <c r="I22" s="13">
        <f t="shared" si="54"/>
        <v>0.082</v>
      </c>
      <c r="J22" s="11">
        <f t="shared" si="7"/>
        <v>0.31</v>
      </c>
      <c r="K22" s="14">
        <f t="shared" si="8"/>
        <v>0.17</v>
      </c>
      <c r="L22" s="10">
        <f t="shared" si="13"/>
        <v>31</v>
      </c>
      <c r="M22" s="10">
        <f t="shared" si="14"/>
        <v>23</v>
      </c>
      <c r="N22" s="10">
        <f t="shared" si="20"/>
        <v>17</v>
      </c>
      <c r="O22" s="10">
        <f t="shared" si="15"/>
        <v>42</v>
      </c>
      <c r="P22" s="15">
        <f t="shared" si="16"/>
        <v>37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130</v>
      </c>
      <c r="C23" s="17">
        <f t="shared" si="10"/>
        <v>89</v>
      </c>
      <c r="D23" s="8">
        <f t="shared" ref="D23:E23" si="55"> L23</f>
        <v>32</v>
      </c>
      <c r="E23" s="8">
        <f t="shared" si="55"/>
        <v>24</v>
      </c>
      <c r="F23" s="11">
        <f t="shared" si="4"/>
        <v>0.115</v>
      </c>
      <c r="G23" s="12">
        <f t="shared" si="5"/>
        <v>0.938</v>
      </c>
      <c r="H23" s="13">
        <f t="shared" ref="H23:I23" si="56"> 5% + (O23-5)/1000</f>
        <v>0.088</v>
      </c>
      <c r="I23" s="13">
        <f t="shared" si="56"/>
        <v>0.083</v>
      </c>
      <c r="J23" s="11">
        <f t="shared" si="7"/>
        <v>0.32</v>
      </c>
      <c r="K23" s="14">
        <f t="shared" si="8"/>
        <v>0.18</v>
      </c>
      <c r="L23" s="10">
        <f t="shared" si="13"/>
        <v>32</v>
      </c>
      <c r="M23" s="10">
        <f t="shared" si="14"/>
        <v>24</v>
      </c>
      <c r="N23" s="10">
        <f t="shared" si="20"/>
        <v>18</v>
      </c>
      <c r="O23" s="10">
        <f t="shared" si="15"/>
        <v>43</v>
      </c>
      <c r="P23" s="15">
        <f t="shared" si="16"/>
        <v>38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135</v>
      </c>
      <c r="C24" s="17">
        <f t="shared" si="10"/>
        <v>93</v>
      </c>
      <c r="D24" s="8">
        <f t="shared" ref="D24:E24" si="57"> L24</f>
        <v>33</v>
      </c>
      <c r="E24" s="8">
        <f t="shared" si="57"/>
        <v>25</v>
      </c>
      <c r="F24" s="11">
        <f t="shared" si="4"/>
        <v>0.115</v>
      </c>
      <c r="G24" s="12">
        <f t="shared" si="5"/>
        <v>0.94</v>
      </c>
      <c r="H24" s="13">
        <f t="shared" ref="H24:I24" si="58"> 5% + (O24-5)/1000</f>
        <v>0.09</v>
      </c>
      <c r="I24" s="13">
        <f t="shared" si="58"/>
        <v>0.084</v>
      </c>
      <c r="J24" s="11">
        <f t="shared" si="7"/>
        <v>0.33</v>
      </c>
      <c r="K24" s="14">
        <f t="shared" si="8"/>
        <v>0.18</v>
      </c>
      <c r="L24" s="10">
        <f t="shared" si="13"/>
        <v>33</v>
      </c>
      <c r="M24" s="10">
        <f t="shared" si="14"/>
        <v>25</v>
      </c>
      <c r="N24" s="10">
        <f t="shared" si="20"/>
        <v>18</v>
      </c>
      <c r="O24" s="10">
        <f t="shared" si="15"/>
        <v>45</v>
      </c>
      <c r="P24" s="15">
        <f t="shared" si="16"/>
        <v>39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141</v>
      </c>
      <c r="C25" s="17">
        <f t="shared" si="10"/>
        <v>96</v>
      </c>
      <c r="D25" s="8">
        <f t="shared" ref="D25:E25" si="59"> L25</f>
        <v>34</v>
      </c>
      <c r="E25" s="8">
        <f t="shared" si="59"/>
        <v>25</v>
      </c>
      <c r="F25" s="11">
        <f t="shared" si="4"/>
        <v>0.12</v>
      </c>
      <c r="G25" s="12">
        <f t="shared" si="5"/>
        <v>0.941</v>
      </c>
      <c r="H25" s="13">
        <f t="shared" ref="H25:I25" si="60"> 5% + (O25-5)/1000</f>
        <v>0.091</v>
      </c>
      <c r="I25" s="13">
        <f t="shared" si="60"/>
        <v>0.086</v>
      </c>
      <c r="J25" s="11">
        <f t="shared" si="7"/>
        <v>0.34</v>
      </c>
      <c r="K25" s="14">
        <f t="shared" si="8"/>
        <v>0.19</v>
      </c>
      <c r="L25" s="10">
        <f t="shared" si="13"/>
        <v>34</v>
      </c>
      <c r="M25" s="10">
        <f t="shared" si="14"/>
        <v>25</v>
      </c>
      <c r="N25" s="10">
        <f t="shared" si="20"/>
        <v>19</v>
      </c>
      <c r="O25" s="10">
        <f t="shared" si="15"/>
        <v>46</v>
      </c>
      <c r="P25" s="15">
        <f t="shared" si="16"/>
        <v>41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146</v>
      </c>
      <c r="C26" s="17">
        <f t="shared" si="10"/>
        <v>100</v>
      </c>
      <c r="D26" s="8">
        <f t="shared" ref="D26:E26" si="61"> L26</f>
        <v>35</v>
      </c>
      <c r="E26" s="8">
        <f t="shared" si="61"/>
        <v>26</v>
      </c>
      <c r="F26" s="11">
        <f t="shared" si="4"/>
        <v>0.12</v>
      </c>
      <c r="G26" s="12">
        <f t="shared" si="5"/>
        <v>0.943</v>
      </c>
      <c r="H26" s="13">
        <f t="shared" ref="H26:I26" si="62"> 5% + (O26-5)/1000</f>
        <v>0.093</v>
      </c>
      <c r="I26" s="13">
        <f t="shared" si="62"/>
        <v>0.087</v>
      </c>
      <c r="J26" s="11">
        <f t="shared" si="7"/>
        <v>0.35</v>
      </c>
      <c r="K26" s="14">
        <f t="shared" si="8"/>
        <v>0.19</v>
      </c>
      <c r="L26" s="10">
        <f t="shared" si="13"/>
        <v>35</v>
      </c>
      <c r="M26" s="10">
        <f t="shared" si="14"/>
        <v>26</v>
      </c>
      <c r="N26" s="10">
        <f t="shared" si="20"/>
        <v>19</v>
      </c>
      <c r="O26" s="10">
        <f t="shared" si="15"/>
        <v>48</v>
      </c>
      <c r="P26" s="15">
        <f t="shared" si="16"/>
        <v>42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151</v>
      </c>
      <c r="C27" s="17">
        <f t="shared" si="10"/>
        <v>104</v>
      </c>
      <c r="D27" s="8">
        <f t="shared" ref="D27:E27" si="63"> L27</f>
        <v>36</v>
      </c>
      <c r="E27" s="8">
        <f t="shared" si="63"/>
        <v>27</v>
      </c>
      <c r="F27" s="11">
        <f t="shared" si="4"/>
        <v>0.125</v>
      </c>
      <c r="G27" s="12">
        <f t="shared" si="5"/>
        <v>0.944</v>
      </c>
      <c r="H27" s="13">
        <f t="shared" ref="H27:I27" si="64"> 5% + (O27-5)/1000</f>
        <v>0.094</v>
      </c>
      <c r="I27" s="13">
        <f t="shared" si="64"/>
        <v>0.088</v>
      </c>
      <c r="J27" s="11">
        <f t="shared" si="7"/>
        <v>0.36</v>
      </c>
      <c r="K27" s="14">
        <f t="shared" si="8"/>
        <v>0.2</v>
      </c>
      <c r="L27" s="10">
        <f t="shared" si="13"/>
        <v>36</v>
      </c>
      <c r="M27" s="10">
        <f t="shared" si="14"/>
        <v>27</v>
      </c>
      <c r="N27" s="10">
        <f t="shared" si="20"/>
        <v>20</v>
      </c>
      <c r="O27" s="10">
        <f t="shared" si="15"/>
        <v>49</v>
      </c>
      <c r="P27" s="15">
        <f t="shared" si="16"/>
        <v>43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156</v>
      </c>
      <c r="C28" s="17">
        <f t="shared" si="10"/>
        <v>108</v>
      </c>
      <c r="D28" s="8">
        <f t="shared" ref="D28:E28" si="65"> L28</f>
        <v>37</v>
      </c>
      <c r="E28" s="8">
        <f t="shared" si="65"/>
        <v>28</v>
      </c>
      <c r="F28" s="11">
        <f t="shared" si="4"/>
        <v>0.125</v>
      </c>
      <c r="G28" s="12">
        <f t="shared" si="5"/>
        <v>0.946</v>
      </c>
      <c r="H28" s="13">
        <f t="shared" ref="H28:I28" si="66"> 5% + (O28-5)/1000</f>
        <v>0.096</v>
      </c>
      <c r="I28" s="13">
        <f t="shared" si="66"/>
        <v>0.089</v>
      </c>
      <c r="J28" s="11">
        <f t="shared" si="7"/>
        <v>0.37</v>
      </c>
      <c r="K28" s="14">
        <f t="shared" si="8"/>
        <v>0.2</v>
      </c>
      <c r="L28" s="10">
        <f t="shared" si="13"/>
        <v>37</v>
      </c>
      <c r="M28" s="10">
        <f t="shared" si="14"/>
        <v>28</v>
      </c>
      <c r="N28" s="10">
        <f t="shared" si="20"/>
        <v>20</v>
      </c>
      <c r="O28" s="10">
        <f t="shared" si="15"/>
        <v>51</v>
      </c>
      <c r="P28" s="15">
        <f t="shared" si="16"/>
        <v>44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161</v>
      </c>
      <c r="C29" s="17">
        <f t="shared" si="10"/>
        <v>112</v>
      </c>
      <c r="D29" s="8">
        <f t="shared" ref="D29:E29" si="67"> L29</f>
        <v>38</v>
      </c>
      <c r="E29" s="8">
        <f t="shared" si="67"/>
        <v>28</v>
      </c>
      <c r="F29" s="11">
        <f t="shared" si="4"/>
        <v>0.13</v>
      </c>
      <c r="G29" s="12">
        <f t="shared" si="5"/>
        <v>0.947</v>
      </c>
      <c r="H29" s="13">
        <f t="shared" ref="H29:I29" si="68"> 5% + (O29-5)/1000</f>
        <v>0.097</v>
      </c>
      <c r="I29" s="13">
        <f t="shared" si="68"/>
        <v>0.091</v>
      </c>
      <c r="J29" s="11">
        <f t="shared" si="7"/>
        <v>0.38</v>
      </c>
      <c r="K29" s="14">
        <f t="shared" si="8"/>
        <v>0.21</v>
      </c>
      <c r="L29" s="10">
        <f t="shared" si="13"/>
        <v>38</v>
      </c>
      <c r="M29" s="10">
        <f t="shared" si="14"/>
        <v>28</v>
      </c>
      <c r="N29" s="10">
        <f t="shared" si="20"/>
        <v>21</v>
      </c>
      <c r="O29" s="10">
        <f t="shared" si="15"/>
        <v>52</v>
      </c>
      <c r="P29" s="15">
        <f t="shared" si="16"/>
        <v>46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166</v>
      </c>
      <c r="C30" s="17">
        <f t="shared" si="10"/>
        <v>116</v>
      </c>
      <c r="D30" s="8">
        <f t="shared" ref="D30:E30" si="69"> L30</f>
        <v>39</v>
      </c>
      <c r="E30" s="8">
        <f t="shared" si="69"/>
        <v>29</v>
      </c>
      <c r="F30" s="11">
        <f t="shared" si="4"/>
        <v>0.13</v>
      </c>
      <c r="G30" s="12">
        <f t="shared" si="5"/>
        <v>0.949</v>
      </c>
      <c r="H30" s="13">
        <f t="shared" ref="H30:I30" si="70"> 5% + (O30-5)/1000</f>
        <v>0.099</v>
      </c>
      <c r="I30" s="13">
        <f t="shared" si="70"/>
        <v>0.092</v>
      </c>
      <c r="J30" s="11">
        <f t="shared" si="7"/>
        <v>0.39</v>
      </c>
      <c r="K30" s="14">
        <f t="shared" si="8"/>
        <v>0.21</v>
      </c>
      <c r="L30" s="10">
        <f t="shared" si="13"/>
        <v>39</v>
      </c>
      <c r="M30" s="10">
        <f t="shared" si="14"/>
        <v>29</v>
      </c>
      <c r="N30" s="10">
        <f t="shared" si="20"/>
        <v>21</v>
      </c>
      <c r="O30" s="10">
        <f t="shared" si="15"/>
        <v>54</v>
      </c>
      <c r="P30" s="15">
        <f t="shared" si="16"/>
        <v>47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172</v>
      </c>
      <c r="C31" s="17">
        <f t="shared" si="10"/>
        <v>119</v>
      </c>
      <c r="D31" s="8">
        <f t="shared" ref="D31:E31" si="71"> L31</f>
        <v>40</v>
      </c>
      <c r="E31" s="8">
        <f t="shared" si="71"/>
        <v>30</v>
      </c>
      <c r="F31" s="11">
        <f t="shared" si="4"/>
        <v>0.135</v>
      </c>
      <c r="G31" s="12">
        <f t="shared" si="5"/>
        <v>0.95</v>
      </c>
      <c r="H31" s="13">
        <f t="shared" ref="H31:I31" si="72"> 5% + (O31-5)/1000</f>
        <v>0.1</v>
      </c>
      <c r="I31" s="13">
        <f t="shared" si="72"/>
        <v>0.093</v>
      </c>
      <c r="J31" s="11">
        <f t="shared" si="7"/>
        <v>0.4</v>
      </c>
      <c r="K31" s="14">
        <f t="shared" si="8"/>
        <v>0.22</v>
      </c>
      <c r="L31" s="10">
        <f t="shared" si="13"/>
        <v>40</v>
      </c>
      <c r="M31" s="10">
        <f t="shared" si="14"/>
        <v>30</v>
      </c>
      <c r="N31" s="10">
        <f t="shared" si="20"/>
        <v>22</v>
      </c>
      <c r="O31" s="10">
        <f t="shared" si="15"/>
        <v>55</v>
      </c>
      <c r="P31" s="15">
        <f t="shared" si="16"/>
        <v>48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177</v>
      </c>
      <c r="C32" s="17">
        <f t="shared" si="10"/>
        <v>123</v>
      </c>
      <c r="D32" s="8">
        <f t="shared" ref="D32:E32" si="73"> L32</f>
        <v>41</v>
      </c>
      <c r="E32" s="8">
        <f t="shared" si="73"/>
        <v>31</v>
      </c>
      <c r="F32" s="11">
        <f t="shared" si="4"/>
        <v>0.135</v>
      </c>
      <c r="G32" s="12">
        <f t="shared" si="5"/>
        <v>0.952</v>
      </c>
      <c r="H32" s="13">
        <f t="shared" ref="H32:I32" si="74"> 5% + (O32-5)/1000</f>
        <v>0.102</v>
      </c>
      <c r="I32" s="13">
        <f t="shared" si="74"/>
        <v>0.094</v>
      </c>
      <c r="J32" s="11">
        <f t="shared" si="7"/>
        <v>0.41</v>
      </c>
      <c r="K32" s="14">
        <f t="shared" si="8"/>
        <v>0.22</v>
      </c>
      <c r="L32" s="10">
        <f t="shared" si="13"/>
        <v>41</v>
      </c>
      <c r="M32" s="10">
        <f t="shared" si="14"/>
        <v>31</v>
      </c>
      <c r="N32" s="10">
        <f t="shared" si="20"/>
        <v>22</v>
      </c>
      <c r="O32" s="10">
        <f t="shared" si="15"/>
        <v>57</v>
      </c>
      <c r="P32" s="15">
        <f t="shared" si="16"/>
        <v>49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182</v>
      </c>
      <c r="C33" s="17">
        <f t="shared" si="10"/>
        <v>127</v>
      </c>
      <c r="D33" s="8">
        <f t="shared" ref="D33:E33" si="75"> L33</f>
        <v>42</v>
      </c>
      <c r="E33" s="8">
        <f t="shared" si="75"/>
        <v>31</v>
      </c>
      <c r="F33" s="11">
        <f t="shared" si="4"/>
        <v>0.14</v>
      </c>
      <c r="G33" s="12">
        <f t="shared" si="5"/>
        <v>0.953</v>
      </c>
      <c r="H33" s="13">
        <f t="shared" ref="H33:I33" si="76"> 5% + (O33-5)/1000</f>
        <v>0.103</v>
      </c>
      <c r="I33" s="13">
        <f t="shared" si="76"/>
        <v>0.096</v>
      </c>
      <c r="J33" s="11">
        <f t="shared" si="7"/>
        <v>0.42</v>
      </c>
      <c r="K33" s="14">
        <f t="shared" si="8"/>
        <v>0.23</v>
      </c>
      <c r="L33" s="10">
        <f t="shared" si="13"/>
        <v>42</v>
      </c>
      <c r="M33" s="10">
        <f t="shared" si="14"/>
        <v>31</v>
      </c>
      <c r="N33" s="10">
        <f t="shared" si="20"/>
        <v>23</v>
      </c>
      <c r="O33" s="10">
        <f t="shared" si="15"/>
        <v>58</v>
      </c>
      <c r="P33" s="15">
        <f t="shared" si="16"/>
        <v>51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187</v>
      </c>
      <c r="C34" s="17">
        <f t="shared" si="10"/>
        <v>131</v>
      </c>
      <c r="D34" s="8">
        <f t="shared" ref="D34:E34" si="77"> L34</f>
        <v>43</v>
      </c>
      <c r="E34" s="8">
        <f t="shared" si="77"/>
        <v>32</v>
      </c>
      <c r="F34" s="11">
        <f t="shared" si="4"/>
        <v>0.14</v>
      </c>
      <c r="G34" s="12">
        <f t="shared" si="5"/>
        <v>0.955</v>
      </c>
      <c r="H34" s="13">
        <f t="shared" ref="H34:I34" si="78"> 5% + (O34-5)/1000</f>
        <v>0.105</v>
      </c>
      <c r="I34" s="13">
        <f t="shared" si="78"/>
        <v>0.097</v>
      </c>
      <c r="J34" s="11">
        <f t="shared" si="7"/>
        <v>0.43</v>
      </c>
      <c r="K34" s="14">
        <f t="shared" si="8"/>
        <v>0.23</v>
      </c>
      <c r="L34" s="10">
        <f t="shared" si="13"/>
        <v>43</v>
      </c>
      <c r="M34" s="10">
        <f t="shared" si="14"/>
        <v>32</v>
      </c>
      <c r="N34" s="10">
        <f t="shared" si="20"/>
        <v>23</v>
      </c>
      <c r="O34" s="10">
        <f t="shared" si="15"/>
        <v>60</v>
      </c>
      <c r="P34" s="15">
        <f t="shared" si="16"/>
        <v>52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192</v>
      </c>
      <c r="C35" s="17">
        <f t="shared" si="10"/>
        <v>135</v>
      </c>
      <c r="D35" s="8">
        <f t="shared" ref="D35:E35" si="79"> L35</f>
        <v>44</v>
      </c>
      <c r="E35" s="8">
        <f t="shared" si="79"/>
        <v>33</v>
      </c>
      <c r="F35" s="11">
        <f t="shared" si="4"/>
        <v>0.145</v>
      </c>
      <c r="G35" s="12">
        <f t="shared" si="5"/>
        <v>0.956</v>
      </c>
      <c r="H35" s="13">
        <f t="shared" ref="H35:I35" si="80"> 5% + (O35-5)/1000</f>
        <v>0.106</v>
      </c>
      <c r="I35" s="13">
        <f t="shared" si="80"/>
        <v>0.098</v>
      </c>
      <c r="J35" s="11">
        <f t="shared" si="7"/>
        <v>0.44</v>
      </c>
      <c r="K35" s="14">
        <f t="shared" si="8"/>
        <v>0.24</v>
      </c>
      <c r="L35" s="10">
        <f t="shared" si="13"/>
        <v>44</v>
      </c>
      <c r="M35" s="10">
        <f t="shared" si="14"/>
        <v>33</v>
      </c>
      <c r="N35" s="10">
        <f t="shared" si="20"/>
        <v>24</v>
      </c>
      <c r="O35" s="10">
        <f t="shared" si="15"/>
        <v>61</v>
      </c>
      <c r="P35" s="15">
        <f t="shared" si="16"/>
        <v>53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197</v>
      </c>
      <c r="C36" s="17">
        <f t="shared" si="10"/>
        <v>139</v>
      </c>
      <c r="D36" s="8">
        <f t="shared" ref="D36:E36" si="81"> L36</f>
        <v>45</v>
      </c>
      <c r="E36" s="8">
        <f t="shared" si="81"/>
        <v>34</v>
      </c>
      <c r="F36" s="11">
        <f t="shared" si="4"/>
        <v>0.145</v>
      </c>
      <c r="G36" s="12">
        <f t="shared" si="5"/>
        <v>0.958</v>
      </c>
      <c r="H36" s="13">
        <f t="shared" ref="H36:I36" si="82"> 5% + (O36-5)/1000</f>
        <v>0.108</v>
      </c>
      <c r="I36" s="13">
        <f t="shared" si="82"/>
        <v>0.099</v>
      </c>
      <c r="J36" s="11">
        <f t="shared" si="7"/>
        <v>0.45</v>
      </c>
      <c r="K36" s="14">
        <f t="shared" si="8"/>
        <v>0.24</v>
      </c>
      <c r="L36" s="10">
        <f t="shared" si="13"/>
        <v>45</v>
      </c>
      <c r="M36" s="10">
        <f t="shared" si="14"/>
        <v>34</v>
      </c>
      <c r="N36" s="10">
        <f t="shared" si="20"/>
        <v>24</v>
      </c>
      <c r="O36" s="10">
        <f t="shared" si="15"/>
        <v>63</v>
      </c>
      <c r="P36" s="15">
        <f t="shared" si="16"/>
        <v>54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203</v>
      </c>
      <c r="C37" s="17">
        <f t="shared" si="10"/>
        <v>142</v>
      </c>
      <c r="D37" s="8">
        <f t="shared" ref="D37:E37" si="83"> L37</f>
        <v>46</v>
      </c>
      <c r="E37" s="8">
        <f t="shared" si="83"/>
        <v>34</v>
      </c>
      <c r="F37" s="11">
        <f t="shared" si="4"/>
        <v>0.15</v>
      </c>
      <c r="G37" s="12">
        <f t="shared" si="5"/>
        <v>0.959</v>
      </c>
      <c r="H37" s="13">
        <f t="shared" ref="H37:I37" si="84"> 5% + (O37-5)/1000</f>
        <v>0.109</v>
      </c>
      <c r="I37" s="13">
        <f t="shared" si="84"/>
        <v>0.101</v>
      </c>
      <c r="J37" s="11">
        <f t="shared" si="7"/>
        <v>0.46</v>
      </c>
      <c r="K37" s="14">
        <f t="shared" si="8"/>
        <v>0.25</v>
      </c>
      <c r="L37" s="10">
        <f t="shared" si="13"/>
        <v>46</v>
      </c>
      <c r="M37" s="10">
        <f t="shared" si="14"/>
        <v>34</v>
      </c>
      <c r="N37" s="10">
        <f t="shared" si="20"/>
        <v>25</v>
      </c>
      <c r="O37" s="10">
        <f t="shared" si="15"/>
        <v>64</v>
      </c>
      <c r="P37" s="15">
        <f t="shared" si="16"/>
        <v>56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208</v>
      </c>
      <c r="C38" s="17">
        <f t="shared" si="10"/>
        <v>146</v>
      </c>
      <c r="D38" s="8">
        <f t="shared" ref="D38:E38" si="85"> L38</f>
        <v>47</v>
      </c>
      <c r="E38" s="8">
        <f t="shared" si="85"/>
        <v>35</v>
      </c>
      <c r="F38" s="11">
        <f t="shared" si="4"/>
        <v>0.15</v>
      </c>
      <c r="G38" s="12">
        <f t="shared" si="5"/>
        <v>0.961</v>
      </c>
      <c r="H38" s="13">
        <f t="shared" ref="H38:I38" si="86"> 5% + (O38-5)/1000</f>
        <v>0.111</v>
      </c>
      <c r="I38" s="13">
        <f t="shared" si="86"/>
        <v>0.102</v>
      </c>
      <c r="J38" s="11">
        <f t="shared" si="7"/>
        <v>0.47</v>
      </c>
      <c r="K38" s="14">
        <f t="shared" si="8"/>
        <v>0.25</v>
      </c>
      <c r="L38" s="10">
        <f t="shared" si="13"/>
        <v>47</v>
      </c>
      <c r="M38" s="10">
        <f t="shared" si="14"/>
        <v>35</v>
      </c>
      <c r="N38" s="10">
        <f t="shared" si="20"/>
        <v>25</v>
      </c>
      <c r="O38" s="10">
        <f t="shared" si="15"/>
        <v>66</v>
      </c>
      <c r="P38" s="15">
        <f t="shared" si="16"/>
        <v>57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213</v>
      </c>
      <c r="C39" s="17">
        <f t="shared" si="10"/>
        <v>150</v>
      </c>
      <c r="D39" s="8">
        <f t="shared" ref="D39:E39" si="87"> L39</f>
        <v>48</v>
      </c>
      <c r="E39" s="8">
        <f t="shared" si="87"/>
        <v>36</v>
      </c>
      <c r="F39" s="11">
        <f t="shared" si="4"/>
        <v>0.155</v>
      </c>
      <c r="G39" s="12">
        <f t="shared" si="5"/>
        <v>0.962</v>
      </c>
      <c r="H39" s="13">
        <f t="shared" ref="H39:I39" si="88"> 5% + (O39-5)/1000</f>
        <v>0.112</v>
      </c>
      <c r="I39" s="13">
        <f t="shared" si="88"/>
        <v>0.103</v>
      </c>
      <c r="J39" s="11">
        <f t="shared" si="7"/>
        <v>0.48</v>
      </c>
      <c r="K39" s="14">
        <f t="shared" si="8"/>
        <v>0.26</v>
      </c>
      <c r="L39" s="10">
        <f t="shared" si="13"/>
        <v>48</v>
      </c>
      <c r="M39" s="10">
        <f t="shared" si="14"/>
        <v>36</v>
      </c>
      <c r="N39" s="10">
        <f t="shared" si="20"/>
        <v>26</v>
      </c>
      <c r="O39" s="10">
        <f t="shared" si="15"/>
        <v>67</v>
      </c>
      <c r="P39" s="15">
        <f t="shared" si="16"/>
        <v>58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218</v>
      </c>
      <c r="C40" s="17">
        <f t="shared" si="10"/>
        <v>154</v>
      </c>
      <c r="D40" s="8">
        <f t="shared" ref="D40:E40" si="89"> L40</f>
        <v>49</v>
      </c>
      <c r="E40" s="8">
        <f t="shared" si="89"/>
        <v>37</v>
      </c>
      <c r="F40" s="11">
        <f t="shared" si="4"/>
        <v>0.155</v>
      </c>
      <c r="G40" s="12">
        <f t="shared" si="5"/>
        <v>0.964</v>
      </c>
      <c r="H40" s="13">
        <f t="shared" ref="H40:I40" si="90"> 5% + (O40-5)/1000</f>
        <v>0.114</v>
      </c>
      <c r="I40" s="13">
        <f t="shared" si="90"/>
        <v>0.104</v>
      </c>
      <c r="J40" s="11">
        <f t="shared" si="7"/>
        <v>0.49</v>
      </c>
      <c r="K40" s="14">
        <f t="shared" si="8"/>
        <v>0.26</v>
      </c>
      <c r="L40" s="10">
        <f t="shared" si="13"/>
        <v>49</v>
      </c>
      <c r="M40" s="10">
        <f t="shared" si="14"/>
        <v>37</v>
      </c>
      <c r="N40" s="10">
        <f t="shared" si="20"/>
        <v>26</v>
      </c>
      <c r="O40" s="10">
        <f t="shared" si="15"/>
        <v>69</v>
      </c>
      <c r="P40" s="15">
        <f t="shared" si="16"/>
        <v>59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223</v>
      </c>
      <c r="C41" s="17">
        <f t="shared" si="10"/>
        <v>158</v>
      </c>
      <c r="D41" s="8">
        <f t="shared" ref="D41:E41" si="91"> L41</f>
        <v>50</v>
      </c>
      <c r="E41" s="8">
        <f t="shared" si="91"/>
        <v>37</v>
      </c>
      <c r="F41" s="11">
        <f t="shared" si="4"/>
        <v>0.16</v>
      </c>
      <c r="G41" s="12">
        <f t="shared" si="5"/>
        <v>0.965</v>
      </c>
      <c r="H41" s="13">
        <f t="shared" ref="H41:I41" si="92"> 5% + (O41-5)/1000</f>
        <v>0.115</v>
      </c>
      <c r="I41" s="13">
        <f t="shared" si="92"/>
        <v>0.106</v>
      </c>
      <c r="J41" s="11">
        <f t="shared" si="7"/>
        <v>0.5</v>
      </c>
      <c r="K41" s="14">
        <f t="shared" si="8"/>
        <v>0.27</v>
      </c>
      <c r="L41" s="10">
        <f t="shared" si="13"/>
        <v>50</v>
      </c>
      <c r="M41" s="10">
        <f t="shared" si="14"/>
        <v>37</v>
      </c>
      <c r="N41" s="10">
        <f t="shared" si="20"/>
        <v>27</v>
      </c>
      <c r="O41" s="10">
        <f t="shared" si="15"/>
        <v>70</v>
      </c>
      <c r="P41" s="15">
        <f t="shared" si="16"/>
        <v>61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228</v>
      </c>
      <c r="C42" s="17">
        <f t="shared" si="10"/>
        <v>162</v>
      </c>
      <c r="D42" s="8">
        <f t="shared" ref="D42:E42" si="93"> L42</f>
        <v>51</v>
      </c>
      <c r="E42" s="8">
        <f t="shared" si="93"/>
        <v>38</v>
      </c>
      <c r="F42" s="11">
        <f t="shared" si="4"/>
        <v>0.16</v>
      </c>
      <c r="G42" s="12">
        <f t="shared" si="5"/>
        <v>0.967</v>
      </c>
      <c r="H42" s="13">
        <f t="shared" ref="H42:I42" si="94"> 5% + (O42-5)/1000</f>
        <v>0.117</v>
      </c>
      <c r="I42" s="13">
        <f t="shared" si="94"/>
        <v>0.107</v>
      </c>
      <c r="J42" s="11">
        <f t="shared" si="7"/>
        <v>0.51</v>
      </c>
      <c r="K42" s="14">
        <f t="shared" si="8"/>
        <v>0.27</v>
      </c>
      <c r="L42" s="10">
        <f t="shared" si="13"/>
        <v>51</v>
      </c>
      <c r="M42" s="10">
        <f t="shared" si="14"/>
        <v>38</v>
      </c>
      <c r="N42" s="10">
        <f t="shared" si="20"/>
        <v>27</v>
      </c>
      <c r="O42" s="10">
        <f t="shared" si="15"/>
        <v>72</v>
      </c>
      <c r="P42" s="15">
        <f t="shared" si="16"/>
        <v>62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234</v>
      </c>
      <c r="C43" s="17">
        <f t="shared" si="10"/>
        <v>165</v>
      </c>
      <c r="D43" s="8">
        <f t="shared" ref="D43:E43" si="95"> L43</f>
        <v>52</v>
      </c>
      <c r="E43" s="8">
        <f t="shared" si="95"/>
        <v>39</v>
      </c>
      <c r="F43" s="11">
        <f t="shared" si="4"/>
        <v>0.165</v>
      </c>
      <c r="G43" s="12">
        <f t="shared" si="5"/>
        <v>0.968</v>
      </c>
      <c r="H43" s="13">
        <f t="shared" ref="H43:I43" si="96"> 5% + (O43-5)/1000</f>
        <v>0.118</v>
      </c>
      <c r="I43" s="13">
        <f t="shared" si="96"/>
        <v>0.108</v>
      </c>
      <c r="J43" s="11">
        <f t="shared" si="7"/>
        <v>0.52</v>
      </c>
      <c r="K43" s="14">
        <f t="shared" si="8"/>
        <v>0.28</v>
      </c>
      <c r="L43" s="10">
        <f t="shared" si="13"/>
        <v>52</v>
      </c>
      <c r="M43" s="10">
        <f t="shared" si="14"/>
        <v>39</v>
      </c>
      <c r="N43" s="10">
        <f t="shared" si="20"/>
        <v>28</v>
      </c>
      <c r="O43" s="10">
        <f t="shared" si="15"/>
        <v>73</v>
      </c>
      <c r="P43" s="15">
        <f t="shared" si="16"/>
        <v>63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239</v>
      </c>
      <c r="C44" s="17">
        <f t="shared" si="10"/>
        <v>169</v>
      </c>
      <c r="D44" s="8">
        <f t="shared" ref="D44:E44" si="97"> L44</f>
        <v>53</v>
      </c>
      <c r="E44" s="8">
        <f t="shared" si="97"/>
        <v>40</v>
      </c>
      <c r="F44" s="11">
        <f t="shared" si="4"/>
        <v>0.165</v>
      </c>
      <c r="G44" s="12">
        <f t="shared" si="5"/>
        <v>0.97</v>
      </c>
      <c r="H44" s="13">
        <f t="shared" ref="H44:I44" si="98"> 5% + (O44-5)/1000</f>
        <v>0.12</v>
      </c>
      <c r="I44" s="13">
        <f t="shared" si="98"/>
        <v>0.109</v>
      </c>
      <c r="J44" s="11">
        <f t="shared" si="7"/>
        <v>0.53</v>
      </c>
      <c r="K44" s="14">
        <f t="shared" si="8"/>
        <v>0.28</v>
      </c>
      <c r="L44" s="10">
        <f t="shared" si="13"/>
        <v>53</v>
      </c>
      <c r="M44" s="10">
        <f t="shared" si="14"/>
        <v>40</v>
      </c>
      <c r="N44" s="10">
        <f t="shared" si="20"/>
        <v>28</v>
      </c>
      <c r="O44" s="10">
        <f t="shared" si="15"/>
        <v>75</v>
      </c>
      <c r="P44" s="15">
        <f t="shared" si="16"/>
        <v>64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244</v>
      </c>
      <c r="C45" s="17">
        <f t="shared" si="10"/>
        <v>173</v>
      </c>
      <c r="D45" s="8">
        <f t="shared" ref="D45:E45" si="99"> L45</f>
        <v>54</v>
      </c>
      <c r="E45" s="8">
        <f t="shared" si="99"/>
        <v>40</v>
      </c>
      <c r="F45" s="11">
        <f t="shared" si="4"/>
        <v>0.17</v>
      </c>
      <c r="G45" s="12">
        <f t="shared" si="5"/>
        <v>0.971</v>
      </c>
      <c r="H45" s="13">
        <f t="shared" ref="H45:I45" si="100"> 5% + (O45-5)/1000</f>
        <v>0.121</v>
      </c>
      <c r="I45" s="13">
        <f t="shared" si="100"/>
        <v>0.111</v>
      </c>
      <c r="J45" s="11">
        <f t="shared" si="7"/>
        <v>0.54</v>
      </c>
      <c r="K45" s="14">
        <f t="shared" si="8"/>
        <v>0.29</v>
      </c>
      <c r="L45" s="10">
        <f t="shared" si="13"/>
        <v>54</v>
      </c>
      <c r="M45" s="10">
        <f t="shared" si="14"/>
        <v>40</v>
      </c>
      <c r="N45" s="10">
        <f t="shared" si="20"/>
        <v>29</v>
      </c>
      <c r="O45" s="10">
        <f t="shared" si="15"/>
        <v>76</v>
      </c>
      <c r="P45" s="15">
        <f t="shared" si="16"/>
        <v>66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249</v>
      </c>
      <c r="C46" s="17">
        <f t="shared" si="10"/>
        <v>177</v>
      </c>
      <c r="D46" s="8">
        <f t="shared" ref="D46:E46" si="101"> L46</f>
        <v>55</v>
      </c>
      <c r="E46" s="8">
        <f t="shared" si="101"/>
        <v>41</v>
      </c>
      <c r="F46" s="11">
        <f t="shared" si="4"/>
        <v>0.17</v>
      </c>
      <c r="G46" s="12">
        <f t="shared" si="5"/>
        <v>0.973</v>
      </c>
      <c r="H46" s="13">
        <f t="shared" ref="H46:I46" si="102"> 5% + (O46-5)/1000</f>
        <v>0.123</v>
      </c>
      <c r="I46" s="13">
        <f t="shared" si="102"/>
        <v>0.112</v>
      </c>
      <c r="J46" s="11">
        <f t="shared" si="7"/>
        <v>0.55</v>
      </c>
      <c r="K46" s="14">
        <f t="shared" si="8"/>
        <v>0.29</v>
      </c>
      <c r="L46" s="10">
        <f t="shared" si="13"/>
        <v>55</v>
      </c>
      <c r="M46" s="10">
        <f t="shared" si="14"/>
        <v>41</v>
      </c>
      <c r="N46" s="10">
        <f t="shared" si="20"/>
        <v>29</v>
      </c>
      <c r="O46" s="10">
        <f t="shared" si="15"/>
        <v>78</v>
      </c>
      <c r="P46" s="15">
        <f t="shared" si="16"/>
        <v>67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254</v>
      </c>
      <c r="C47" s="17">
        <f t="shared" si="10"/>
        <v>181</v>
      </c>
      <c r="D47" s="8">
        <f t="shared" ref="D47:E47" si="103"> L47</f>
        <v>56</v>
      </c>
      <c r="E47" s="8">
        <f t="shared" si="103"/>
        <v>42</v>
      </c>
      <c r="F47" s="11">
        <f t="shared" si="4"/>
        <v>0.175</v>
      </c>
      <c r="G47" s="12">
        <f t="shared" si="5"/>
        <v>0.974</v>
      </c>
      <c r="H47" s="13">
        <f t="shared" ref="H47:I47" si="104"> 5% + (O47-5)/1000</f>
        <v>0.124</v>
      </c>
      <c r="I47" s="13">
        <f t="shared" si="104"/>
        <v>0.113</v>
      </c>
      <c r="J47" s="11">
        <f t="shared" si="7"/>
        <v>0.56</v>
      </c>
      <c r="K47" s="14">
        <f t="shared" si="8"/>
        <v>0.3</v>
      </c>
      <c r="L47" s="10">
        <f t="shared" si="13"/>
        <v>56</v>
      </c>
      <c r="M47" s="10">
        <f t="shared" si="14"/>
        <v>42</v>
      </c>
      <c r="N47" s="10">
        <f t="shared" si="20"/>
        <v>30</v>
      </c>
      <c r="O47" s="10">
        <f t="shared" si="15"/>
        <v>79</v>
      </c>
      <c r="P47" s="15">
        <f t="shared" si="16"/>
        <v>68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259</v>
      </c>
      <c r="C48" s="17">
        <f t="shared" si="10"/>
        <v>185</v>
      </c>
      <c r="D48" s="8">
        <f t="shared" ref="D48:E48" si="105"> L48</f>
        <v>57</v>
      </c>
      <c r="E48" s="8">
        <f t="shared" si="105"/>
        <v>43</v>
      </c>
      <c r="F48" s="11">
        <f t="shared" si="4"/>
        <v>0.175</v>
      </c>
      <c r="G48" s="12">
        <f t="shared" si="5"/>
        <v>0.976</v>
      </c>
      <c r="H48" s="13">
        <f t="shared" ref="H48:I48" si="106"> 5% + (O48-5)/1000</f>
        <v>0.126</v>
      </c>
      <c r="I48" s="13">
        <f t="shared" si="106"/>
        <v>0.114</v>
      </c>
      <c r="J48" s="11">
        <f t="shared" si="7"/>
        <v>0.57</v>
      </c>
      <c r="K48" s="14">
        <f t="shared" si="8"/>
        <v>0.3</v>
      </c>
      <c r="L48" s="10">
        <f t="shared" si="13"/>
        <v>57</v>
      </c>
      <c r="M48" s="10">
        <f t="shared" si="14"/>
        <v>43</v>
      </c>
      <c r="N48" s="10">
        <f t="shared" si="20"/>
        <v>30</v>
      </c>
      <c r="O48" s="10">
        <f t="shared" si="15"/>
        <v>81</v>
      </c>
      <c r="P48" s="15">
        <f t="shared" si="16"/>
        <v>69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265</v>
      </c>
      <c r="C49" s="17">
        <f t="shared" si="10"/>
        <v>188</v>
      </c>
      <c r="D49" s="8">
        <f t="shared" ref="D49:E49" si="107"> L49</f>
        <v>58</v>
      </c>
      <c r="E49" s="8">
        <f t="shared" si="107"/>
        <v>43</v>
      </c>
      <c r="F49" s="11">
        <f t="shared" si="4"/>
        <v>0.18</v>
      </c>
      <c r="G49" s="12">
        <f t="shared" si="5"/>
        <v>0.977</v>
      </c>
      <c r="H49" s="13">
        <f t="shared" ref="H49:I49" si="108"> 5% + (O49-5)/1000</f>
        <v>0.127</v>
      </c>
      <c r="I49" s="13">
        <f t="shared" si="108"/>
        <v>0.116</v>
      </c>
      <c r="J49" s="11">
        <f t="shared" si="7"/>
        <v>0.58</v>
      </c>
      <c r="K49" s="14">
        <f t="shared" si="8"/>
        <v>0.31</v>
      </c>
      <c r="L49" s="10">
        <f t="shared" si="13"/>
        <v>58</v>
      </c>
      <c r="M49" s="10">
        <f t="shared" si="14"/>
        <v>43</v>
      </c>
      <c r="N49" s="10">
        <f t="shared" si="20"/>
        <v>31</v>
      </c>
      <c r="O49" s="10">
        <f t="shared" si="15"/>
        <v>82</v>
      </c>
      <c r="P49" s="15">
        <f t="shared" si="16"/>
        <v>71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270</v>
      </c>
      <c r="C50" s="17">
        <f t="shared" si="10"/>
        <v>192</v>
      </c>
      <c r="D50" s="8">
        <f t="shared" ref="D50:E50" si="109"> L50</f>
        <v>59</v>
      </c>
      <c r="E50" s="8">
        <f t="shared" si="109"/>
        <v>44</v>
      </c>
      <c r="F50" s="11">
        <f t="shared" si="4"/>
        <v>0.18</v>
      </c>
      <c r="G50" s="12">
        <f t="shared" si="5"/>
        <v>0.979</v>
      </c>
      <c r="H50" s="13">
        <f t="shared" ref="H50:I50" si="110"> 5% + (O50-5)/1000</f>
        <v>0.129</v>
      </c>
      <c r="I50" s="13">
        <f t="shared" si="110"/>
        <v>0.117</v>
      </c>
      <c r="J50" s="11">
        <f t="shared" si="7"/>
        <v>0.59</v>
      </c>
      <c r="K50" s="14">
        <f t="shared" si="8"/>
        <v>0.31</v>
      </c>
      <c r="L50" s="10">
        <f t="shared" si="13"/>
        <v>59</v>
      </c>
      <c r="M50" s="10">
        <f t="shared" si="14"/>
        <v>44</v>
      </c>
      <c r="N50" s="10">
        <f t="shared" si="20"/>
        <v>31</v>
      </c>
      <c r="O50" s="10">
        <f t="shared" si="15"/>
        <v>84</v>
      </c>
      <c r="P50" s="15">
        <f t="shared" si="16"/>
        <v>72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17">
        <f t="shared" si="9"/>
        <v>275</v>
      </c>
      <c r="C51" s="21">
        <f t="shared" si="10"/>
        <v>196</v>
      </c>
      <c r="D51" s="2">
        <f t="shared" ref="D51:E51" si="111"> L51</f>
        <v>60</v>
      </c>
      <c r="E51" s="2">
        <f t="shared" si="111"/>
        <v>45</v>
      </c>
      <c r="F51" s="22">
        <f t="shared" si="4"/>
        <v>0.185</v>
      </c>
      <c r="G51" s="23">
        <f t="shared" si="5"/>
        <v>0.98</v>
      </c>
      <c r="H51" s="24">
        <f t="shared" ref="H51:I51" si="112"> 5% + (O51-5)/1000</f>
        <v>0.13</v>
      </c>
      <c r="I51" s="24">
        <f t="shared" si="112"/>
        <v>0.118</v>
      </c>
      <c r="J51" s="22">
        <f t="shared" si="7"/>
        <v>0.6</v>
      </c>
      <c r="K51" s="25">
        <f t="shared" si="8"/>
        <v>0.32</v>
      </c>
      <c r="L51" s="5">
        <f t="shared" si="13"/>
        <v>60</v>
      </c>
      <c r="M51" s="5">
        <f t="shared" si="14"/>
        <v>45</v>
      </c>
      <c r="N51" s="5">
        <f t="shared" si="20"/>
        <v>32</v>
      </c>
      <c r="O51" s="5">
        <f t="shared" si="15"/>
        <v>85</v>
      </c>
      <c r="P51" s="3">
        <f t="shared" si="16"/>
        <v>73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44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44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44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44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44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44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44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44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44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44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44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44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44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44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44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44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44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44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44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44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44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44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44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44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44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44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44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44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44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44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44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44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44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44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44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44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44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44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44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44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44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44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44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44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44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44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44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44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44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44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4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44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44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4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4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4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4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44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44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4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4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4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4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4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4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4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4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4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4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4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4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4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4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44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44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44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4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44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44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44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44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44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4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44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44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44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44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44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44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44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44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44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44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44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44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44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44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44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44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44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44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44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44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44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44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44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44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44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44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44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44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44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44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4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44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44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4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4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44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44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44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44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44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44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44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44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4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44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44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44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44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44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44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44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44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44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44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44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44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44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44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44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44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44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44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44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44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44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44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44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44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4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44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44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44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44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44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44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44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44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44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44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44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44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44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44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44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44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44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44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4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44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44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44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44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44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44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44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44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44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44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44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44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44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44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44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44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44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44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44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44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44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44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44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44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44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44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44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44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44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44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44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44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44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44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44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44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44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44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44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44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44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44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44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44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44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44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44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44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44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44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44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44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44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44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44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44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44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44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44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44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44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44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44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44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44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44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44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44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44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44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44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44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44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44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44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44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44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44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44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44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44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44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44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44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44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44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44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44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44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44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44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44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44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44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44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44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44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44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44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44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44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44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44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44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44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44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44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44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44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44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44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44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44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44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44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44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44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44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44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44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44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44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44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44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44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44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44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44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44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44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44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44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44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44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44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44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44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44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44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44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44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44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44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44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44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44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44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44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44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44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44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44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44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44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44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44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44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44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44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44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44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44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44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44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44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44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44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44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44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44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44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44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44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44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44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44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44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44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44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44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44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44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44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44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44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44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44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44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44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44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44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44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44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44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44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44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44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44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44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44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44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44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44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44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44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44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44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44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44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44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44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44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44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44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44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44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44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44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44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44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44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44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44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44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44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44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44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44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44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44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44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44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44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44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44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44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44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44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44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44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44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44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44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44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44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44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44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44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44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44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44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44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44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44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44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44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44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44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44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44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44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44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44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44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44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44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44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44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44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44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44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44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44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44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44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44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44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44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44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44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44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44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44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44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44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44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44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44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44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44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44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44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44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44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44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44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44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44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44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44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44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44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44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44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44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44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44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44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44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44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44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44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44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44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44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44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44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44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44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44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44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44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44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44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44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44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44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44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44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44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44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44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44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44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44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44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44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44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44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44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44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44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44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44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44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44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44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44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44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44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44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44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44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44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44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44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44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44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44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44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44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44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44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44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44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44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44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44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44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44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44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44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44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44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44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44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44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44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44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44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44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44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44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44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44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44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44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44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44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44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44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44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44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44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44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44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44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44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44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44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44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44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44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44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44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44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44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44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44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44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44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44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44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44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44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44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44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44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44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44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44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44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44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44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44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44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44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44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44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44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44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44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44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44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44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44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44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44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44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44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44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44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44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44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44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44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44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44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44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44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44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44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44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44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44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44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44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44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44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44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44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44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44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44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44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44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44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44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44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44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44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44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44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44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44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44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44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44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44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44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44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44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44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44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44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44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44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44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44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44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44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44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44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44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44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44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44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44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44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44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44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44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44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44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44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44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44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44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44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44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44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44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44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44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44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44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44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44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44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44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44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44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44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44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44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44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44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44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44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44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44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44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44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44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44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44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44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44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44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44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44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44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44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44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44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44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44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44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44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44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44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44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44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44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44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44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44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44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44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44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44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44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44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44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44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44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44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44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44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44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44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44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44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44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44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44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44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44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44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44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44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44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44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44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44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44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44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44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44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44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44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44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44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44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44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44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44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44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44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44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44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44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44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44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44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44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44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44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44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44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44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44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44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44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44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44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44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44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44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44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44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44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44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44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44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44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44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44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44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44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44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44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44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44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44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44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44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44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44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44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44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44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44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44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44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44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44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44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44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44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44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44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44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44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44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44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44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44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44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44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44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44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44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44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44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44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44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44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44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44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44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44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44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44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44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44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44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44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44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44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44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44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44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44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44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44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44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44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44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44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44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44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44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44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44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44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44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44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44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44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44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44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44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44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44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44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44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44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44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44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44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44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44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44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44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44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44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44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44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44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44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44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44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44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44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44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44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44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44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44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44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44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44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44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44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44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44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44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44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44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44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44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44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44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44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44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44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44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44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44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44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44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44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44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44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44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44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44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44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44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44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44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44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44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44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44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44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44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44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44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44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44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44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44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44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44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44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44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9.25"/>
    <col customWidth="1" min="8" max="31" width="7.63"/>
  </cols>
  <sheetData>
    <row r="1">
      <c r="A1" s="61" t="s">
        <v>76</v>
      </c>
      <c r="B1" s="61" t="s">
        <v>20</v>
      </c>
      <c r="C1" s="62" t="s">
        <v>21</v>
      </c>
      <c r="D1" s="63" t="s">
        <v>22</v>
      </c>
      <c r="E1" s="61" t="s">
        <v>23</v>
      </c>
      <c r="F1" s="61" t="s">
        <v>24</v>
      </c>
      <c r="G1" s="61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1" t="s">
        <v>49</v>
      </c>
    </row>
    <row r="2">
      <c r="A2" s="64" t="s">
        <v>17</v>
      </c>
      <c r="B2" s="64">
        <v>1.0</v>
      </c>
      <c r="C2" s="65" t="s">
        <v>26</v>
      </c>
      <c r="D2" s="66" t="s">
        <v>50</v>
      </c>
      <c r="E2" s="67"/>
      <c r="F2" s="67"/>
      <c r="G2" s="67"/>
      <c r="H2" s="34" t="b">
        <v>1</v>
      </c>
      <c r="I2" s="34" t="b">
        <v>0</v>
      </c>
      <c r="J2" s="34" t="b">
        <v>0</v>
      </c>
      <c r="K2" s="34" t="b">
        <v>0</v>
      </c>
      <c r="L2" s="34" t="b">
        <v>0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29" t="b">
        <v>0</v>
      </c>
    </row>
    <row r="3">
      <c r="A3" s="64" t="s">
        <v>17</v>
      </c>
      <c r="B3" s="64">
        <v>1.0</v>
      </c>
      <c r="C3" s="65" t="s">
        <v>26</v>
      </c>
      <c r="D3" s="66" t="s">
        <v>51</v>
      </c>
      <c r="E3" s="67"/>
      <c r="F3" s="67"/>
      <c r="G3" s="64"/>
      <c r="H3" s="34" t="b">
        <v>1</v>
      </c>
      <c r="I3" s="34" t="b">
        <v>0</v>
      </c>
      <c r="J3" s="34" t="b">
        <v>0</v>
      </c>
      <c r="K3" s="34" t="b">
        <v>0</v>
      </c>
      <c r="L3" s="34" t="b">
        <v>0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29" t="b">
        <v>0</v>
      </c>
    </row>
    <row r="4">
      <c r="A4" s="64" t="s">
        <v>17</v>
      </c>
      <c r="B4" s="64">
        <v>1.0</v>
      </c>
      <c r="C4" s="65" t="s">
        <v>26</v>
      </c>
      <c r="D4" s="66" t="s">
        <v>78</v>
      </c>
      <c r="E4" s="67"/>
      <c r="F4" s="67"/>
      <c r="G4" s="64"/>
      <c r="H4" s="34" t="b">
        <v>1</v>
      </c>
      <c r="I4" s="34" t="b">
        <v>0</v>
      </c>
      <c r="J4" s="34" t="b">
        <v>0</v>
      </c>
      <c r="K4" s="34" t="b">
        <v>0</v>
      </c>
      <c r="L4" s="34" t="b">
        <v>0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29" t="b">
        <v>0</v>
      </c>
    </row>
    <row r="5">
      <c r="A5" s="64" t="s">
        <v>17</v>
      </c>
      <c r="B5" s="64">
        <v>1.0</v>
      </c>
      <c r="C5" s="65" t="s">
        <v>26</v>
      </c>
      <c r="D5" s="66" t="s">
        <v>94</v>
      </c>
      <c r="E5" s="67"/>
      <c r="F5" s="67"/>
      <c r="G5" s="64"/>
      <c r="H5" s="34" t="b">
        <v>1</v>
      </c>
      <c r="I5" s="34" t="b">
        <v>0</v>
      </c>
      <c r="J5" s="34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29" t="b">
        <v>0</v>
      </c>
    </row>
    <row r="6">
      <c r="A6" s="68" t="s">
        <v>17</v>
      </c>
      <c r="B6" s="36">
        <v>2.0</v>
      </c>
      <c r="C6" s="38" t="s">
        <v>95</v>
      </c>
      <c r="D6" s="69" t="s">
        <v>96</v>
      </c>
      <c r="E6" s="37"/>
      <c r="F6" s="37"/>
      <c r="G6" s="37"/>
      <c r="H6" s="38" t="b">
        <v>0</v>
      </c>
      <c r="I6" s="38" t="b">
        <v>1</v>
      </c>
      <c r="J6" s="38" t="b">
        <v>0</v>
      </c>
      <c r="K6" s="38" t="b">
        <v>0</v>
      </c>
      <c r="L6" s="38" t="b">
        <v>0</v>
      </c>
      <c r="M6" s="38" t="b">
        <v>0</v>
      </c>
      <c r="N6" s="38" t="b">
        <v>0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1</v>
      </c>
      <c r="U6" s="38" t="b">
        <v>0</v>
      </c>
      <c r="V6" s="38" t="b">
        <v>0</v>
      </c>
      <c r="W6" s="38" t="b">
        <v>0</v>
      </c>
      <c r="X6" s="38" t="b">
        <v>0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8" t="b">
        <v>0</v>
      </c>
      <c r="AE6" s="36" t="b">
        <v>0</v>
      </c>
    </row>
    <row r="7">
      <c r="A7" s="29" t="s">
        <v>17</v>
      </c>
      <c r="B7" s="29">
        <v>2.0</v>
      </c>
      <c r="C7" s="34" t="s">
        <v>97</v>
      </c>
      <c r="D7" s="51" t="s">
        <v>98</v>
      </c>
      <c r="E7" s="70"/>
      <c r="F7" s="70"/>
      <c r="G7" s="70"/>
      <c r="H7" s="34" t="b">
        <v>0</v>
      </c>
      <c r="I7" s="34" t="b">
        <v>1</v>
      </c>
      <c r="J7" s="34" t="b">
        <v>0</v>
      </c>
      <c r="K7" s="34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1</v>
      </c>
      <c r="S7" s="34" t="b">
        <v>0</v>
      </c>
      <c r="T7" s="34" t="b">
        <v>0</v>
      </c>
      <c r="U7" s="34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29" t="b">
        <v>0</v>
      </c>
    </row>
    <row r="8">
      <c r="A8" s="71" t="s">
        <v>99</v>
      </c>
      <c r="B8" s="71">
        <v>1.0</v>
      </c>
      <c r="C8" s="72" t="s">
        <v>100</v>
      </c>
      <c r="D8" s="73" t="s">
        <v>101</v>
      </c>
      <c r="E8" s="74"/>
      <c r="F8" s="74"/>
      <c r="G8" s="71"/>
      <c r="H8" s="38" t="b">
        <v>0</v>
      </c>
      <c r="I8" s="38" t="b">
        <v>0</v>
      </c>
      <c r="J8" s="38" t="b">
        <v>0</v>
      </c>
      <c r="K8" s="38" t="b">
        <v>0</v>
      </c>
      <c r="L8" s="38" t="b">
        <v>0</v>
      </c>
      <c r="M8" s="38" t="b">
        <v>0</v>
      </c>
      <c r="N8" s="38" t="b">
        <v>1</v>
      </c>
      <c r="O8" s="38" t="b">
        <v>0</v>
      </c>
      <c r="P8" s="38" t="b">
        <v>0</v>
      </c>
      <c r="Q8" s="38" t="b">
        <v>0</v>
      </c>
      <c r="R8" s="38" t="b">
        <v>0</v>
      </c>
      <c r="S8" s="38" t="b">
        <v>0</v>
      </c>
      <c r="T8" s="38" t="b">
        <v>0</v>
      </c>
      <c r="U8" s="38" t="b">
        <v>0</v>
      </c>
      <c r="V8" s="38" t="b">
        <v>1</v>
      </c>
      <c r="W8" s="38" t="b">
        <v>0</v>
      </c>
      <c r="X8" s="38" t="b">
        <v>1</v>
      </c>
      <c r="Y8" s="38" t="b">
        <v>0</v>
      </c>
      <c r="Z8" s="38" t="b">
        <v>0</v>
      </c>
      <c r="AA8" s="38" t="b">
        <v>0</v>
      </c>
      <c r="AB8" s="38" t="b">
        <v>0</v>
      </c>
      <c r="AC8" s="38" t="b">
        <v>0</v>
      </c>
      <c r="AD8" s="38" t="b">
        <v>0</v>
      </c>
      <c r="AE8" s="36" t="b">
        <v>0</v>
      </c>
    </row>
    <row r="9">
      <c r="A9" s="64" t="s">
        <v>99</v>
      </c>
      <c r="B9" s="64">
        <v>3.0</v>
      </c>
      <c r="C9" s="65" t="s">
        <v>26</v>
      </c>
      <c r="D9" s="66" t="s">
        <v>102</v>
      </c>
      <c r="E9" s="67"/>
      <c r="F9" s="67"/>
      <c r="G9" s="67"/>
      <c r="H9" s="34" t="b">
        <v>1</v>
      </c>
      <c r="I9" s="34" t="b">
        <v>0</v>
      </c>
      <c r="J9" s="34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29" t="b">
        <v>0</v>
      </c>
    </row>
    <row r="10">
      <c r="A10" s="64" t="s">
        <v>99</v>
      </c>
      <c r="B10" s="64">
        <v>4.0</v>
      </c>
      <c r="C10" s="65" t="s">
        <v>103</v>
      </c>
      <c r="D10" s="66" t="s">
        <v>104</v>
      </c>
      <c r="E10" s="67"/>
      <c r="F10" s="67"/>
      <c r="G10" s="67"/>
      <c r="H10" s="34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1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1</v>
      </c>
      <c r="W10" s="34" t="b">
        <v>0</v>
      </c>
      <c r="X10" s="34" t="b">
        <v>1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29" t="b">
        <v>0</v>
      </c>
    </row>
    <row r="11">
      <c r="A11" s="61" t="s">
        <v>99</v>
      </c>
      <c r="B11" s="61">
        <v>5.0</v>
      </c>
      <c r="C11" s="62" t="s">
        <v>100</v>
      </c>
      <c r="D11" s="63" t="s">
        <v>105</v>
      </c>
      <c r="E11" s="75"/>
      <c r="F11" s="75"/>
      <c r="G11" s="75"/>
      <c r="H11" s="30" t="b">
        <v>0</v>
      </c>
      <c r="I11" s="30" t="b">
        <v>0</v>
      </c>
      <c r="J11" s="30" t="b">
        <v>0</v>
      </c>
      <c r="K11" s="30" t="b">
        <v>0</v>
      </c>
      <c r="L11" s="30" t="b">
        <v>0</v>
      </c>
      <c r="M11" s="30" t="b">
        <v>0</v>
      </c>
      <c r="N11" s="30" t="b">
        <v>1</v>
      </c>
      <c r="O11" s="30" t="b">
        <v>0</v>
      </c>
      <c r="P11" s="30" t="b">
        <v>0</v>
      </c>
      <c r="Q11" s="30" t="b">
        <v>0</v>
      </c>
      <c r="R11" s="30" t="b">
        <v>0</v>
      </c>
      <c r="S11" s="30" t="b">
        <v>0</v>
      </c>
      <c r="T11" s="30" t="b">
        <v>0</v>
      </c>
      <c r="U11" s="30" t="b">
        <v>0</v>
      </c>
      <c r="V11" s="30" t="b">
        <v>1</v>
      </c>
      <c r="W11" s="30" t="b">
        <v>0</v>
      </c>
      <c r="X11" s="30" t="b">
        <v>1</v>
      </c>
      <c r="Y11" s="30" t="b">
        <v>0</v>
      </c>
      <c r="Z11" s="30" t="b">
        <v>0</v>
      </c>
      <c r="AA11" s="30" t="b">
        <v>0</v>
      </c>
      <c r="AB11" s="30" t="b">
        <v>0</v>
      </c>
      <c r="AC11" s="30" t="b">
        <v>0</v>
      </c>
      <c r="AD11" s="30" t="b">
        <v>0</v>
      </c>
      <c r="AE11" s="31" t="b">
        <v>0</v>
      </c>
    </row>
    <row r="12">
      <c r="A12" s="64" t="s">
        <v>106</v>
      </c>
      <c r="B12" s="64">
        <v>1.0</v>
      </c>
      <c r="C12" s="65" t="s">
        <v>107</v>
      </c>
      <c r="D12" s="66" t="s">
        <v>108</v>
      </c>
      <c r="E12" s="67"/>
      <c r="F12" s="67"/>
      <c r="G12" s="67"/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1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1</v>
      </c>
      <c r="X12" s="34" t="b">
        <v>1</v>
      </c>
      <c r="Y12" s="34" t="b">
        <v>0</v>
      </c>
      <c r="Z12" s="34" t="b">
        <v>0</v>
      </c>
      <c r="AA12" s="34" t="b">
        <v>0</v>
      </c>
      <c r="AB12" s="34" t="b">
        <v>0</v>
      </c>
      <c r="AC12" s="34" t="b">
        <v>0</v>
      </c>
      <c r="AD12" s="34" t="b">
        <v>0</v>
      </c>
      <c r="AE12" s="29" t="b">
        <v>0</v>
      </c>
    </row>
    <row r="13">
      <c r="A13" s="64" t="s">
        <v>106</v>
      </c>
      <c r="B13" s="64">
        <v>2.0</v>
      </c>
      <c r="C13" s="65" t="s">
        <v>109</v>
      </c>
      <c r="D13" s="66" t="s">
        <v>110</v>
      </c>
      <c r="E13" s="33"/>
      <c r="F13" s="33"/>
      <c r="G13" s="33"/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1</v>
      </c>
      <c r="R13" s="34" t="b">
        <v>0</v>
      </c>
      <c r="S13" s="34" t="b">
        <v>1</v>
      </c>
      <c r="T13" s="34" t="b">
        <v>0</v>
      </c>
      <c r="U13" s="34" t="b">
        <v>0</v>
      </c>
      <c r="V13" s="34" t="b">
        <v>0</v>
      </c>
      <c r="W13" s="34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29" t="b">
        <v>0</v>
      </c>
    </row>
    <row r="14">
      <c r="A14" s="64" t="s">
        <v>106</v>
      </c>
      <c r="B14" s="64">
        <v>3.0</v>
      </c>
      <c r="C14" s="65" t="s">
        <v>72</v>
      </c>
      <c r="D14" s="66" t="s">
        <v>111</v>
      </c>
      <c r="E14" s="67"/>
      <c r="F14" s="67"/>
      <c r="G14" s="67"/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4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29" t="b">
        <v>0</v>
      </c>
    </row>
    <row r="15">
      <c r="A15" s="61" t="s">
        <v>106</v>
      </c>
      <c r="B15" s="61">
        <v>5.0</v>
      </c>
      <c r="C15" s="62" t="s">
        <v>112</v>
      </c>
      <c r="D15" s="63" t="s">
        <v>113</v>
      </c>
      <c r="E15" s="75"/>
      <c r="F15" s="75"/>
      <c r="G15" s="75"/>
      <c r="H15" s="30" t="b">
        <v>0</v>
      </c>
      <c r="I15" s="30" t="b">
        <v>0</v>
      </c>
      <c r="J15" s="30" t="b">
        <v>0</v>
      </c>
      <c r="K15" s="30" t="b">
        <v>0</v>
      </c>
      <c r="L15" s="30" t="b">
        <v>0</v>
      </c>
      <c r="M15" s="30" t="b">
        <v>0</v>
      </c>
      <c r="N15" s="30" t="b">
        <v>0</v>
      </c>
      <c r="O15" s="30" t="b">
        <v>0</v>
      </c>
      <c r="P15" s="30" t="b">
        <v>0</v>
      </c>
      <c r="Q15" s="30" t="b">
        <v>1</v>
      </c>
      <c r="R15" s="30" t="b">
        <v>0</v>
      </c>
      <c r="S15" s="30" t="b">
        <v>0</v>
      </c>
      <c r="T15" s="30" t="b">
        <v>0</v>
      </c>
      <c r="U15" s="30" t="b">
        <v>0</v>
      </c>
      <c r="V15" s="30" t="b">
        <v>0</v>
      </c>
      <c r="W15" s="30" t="b">
        <v>0</v>
      </c>
      <c r="X15" s="30" t="b">
        <v>1</v>
      </c>
      <c r="Y15" s="30" t="b">
        <v>0</v>
      </c>
      <c r="Z15" s="30" t="b">
        <v>0</v>
      </c>
      <c r="AA15" s="30" t="b">
        <v>0</v>
      </c>
      <c r="AB15" s="30" t="b">
        <v>0</v>
      </c>
      <c r="AC15" s="30" t="b">
        <v>0</v>
      </c>
      <c r="AD15" s="30" t="b">
        <v>0</v>
      </c>
      <c r="AE15" s="31" t="b">
        <v>0</v>
      </c>
    </row>
    <row r="16"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13.0</v>
      </c>
      <c r="D2" s="8">
        <f t="shared" ref="D2:E2" si="1"> L2</f>
        <v>10</v>
      </c>
      <c r="E2" s="8">
        <f t="shared" si="1"/>
        <v>10</v>
      </c>
      <c r="F2" s="11">
        <f t="shared" ref="F2:F51" si="4"> 5%+($N2-5)/200</f>
        <v>0.085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0.053</v>
      </c>
      <c r="J2" s="11">
        <f t="shared" ref="J2:J51" si="7"> 0% + L2/100</f>
        <v>0.1</v>
      </c>
      <c r="K2" s="14">
        <f t="shared" ref="K2:K51" si="8"> 0% + N2/100</f>
        <v>0.12</v>
      </c>
      <c r="L2" s="10">
        <v>10.0</v>
      </c>
      <c r="M2" s="10">
        <v>10.0</v>
      </c>
      <c r="N2" s="10">
        <v>12.0</v>
      </c>
      <c r="O2" s="10">
        <v>10.0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2, B2+4, B2+5)</f>
        <v>32</v>
      </c>
      <c r="C3" s="17">
        <f t="shared" ref="C3:C51" si="10"> if(MOD($A3,5) = 0, C2+5, C2+4)</f>
        <v>17</v>
      </c>
      <c r="D3" s="8">
        <f t="shared" ref="D3:E3" si="3"> L3</f>
        <v>11</v>
      </c>
      <c r="E3" s="8">
        <f t="shared" si="3"/>
        <v>11</v>
      </c>
      <c r="F3" s="11">
        <f t="shared" si="4"/>
        <v>0.09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0.054</v>
      </c>
      <c r="J3" s="11">
        <f t="shared" si="7"/>
        <v>0.11</v>
      </c>
      <c r="K3" s="14">
        <f t="shared" si="8"/>
        <v>0.13</v>
      </c>
      <c r="L3" s="10">
        <f t="shared" ref="L3:L51" si="13">if(MOD($A3,4) = 1,L2, L2 + 1)</f>
        <v>11</v>
      </c>
      <c r="M3" s="8">
        <f t="shared" ref="M3:M51" si="14"> M2 + 1</f>
        <v>11</v>
      </c>
      <c r="N3" s="10">
        <f t="shared" ref="N3:N51" si="15">if(MOD($A3,3) = 0,N2 + 2,N2 + 1)</f>
        <v>13</v>
      </c>
      <c r="O3" s="10">
        <f t="shared" ref="O3:O51" si="16"> O2 + 1</f>
        <v>11</v>
      </c>
      <c r="P3" s="15">
        <f t="shared" ref="P3:P51" si="17">if(or(MOD(A3,3) = 1, MOD(A3,3) = 2, MOD(A3,5) = 1) ,P2+1,P2)</f>
        <v>9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37</v>
      </c>
      <c r="C4" s="17">
        <f t="shared" si="10"/>
        <v>21</v>
      </c>
      <c r="D4" s="8">
        <f t="shared" ref="D4:E4" si="11"> L4</f>
        <v>12</v>
      </c>
      <c r="E4" s="8">
        <f t="shared" si="11"/>
        <v>12</v>
      </c>
      <c r="F4" s="11">
        <f t="shared" si="4"/>
        <v>0.1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0.054</v>
      </c>
      <c r="J4" s="11">
        <f t="shared" si="7"/>
        <v>0.12</v>
      </c>
      <c r="K4" s="14">
        <f t="shared" si="8"/>
        <v>0.15</v>
      </c>
      <c r="L4" s="10">
        <f t="shared" si="13"/>
        <v>12</v>
      </c>
      <c r="M4" s="8">
        <f t="shared" si="14"/>
        <v>12</v>
      </c>
      <c r="N4" s="10">
        <f t="shared" si="15"/>
        <v>15</v>
      </c>
      <c r="O4" s="10">
        <f t="shared" si="16"/>
        <v>12</v>
      </c>
      <c r="P4" s="15">
        <f t="shared" si="17"/>
        <v>9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0"/>
        <v>25</v>
      </c>
      <c r="D5" s="8">
        <f t="shared" ref="D5:E5" si="19"> L5</f>
        <v>13</v>
      </c>
      <c r="E5" s="8">
        <f t="shared" si="19"/>
        <v>13</v>
      </c>
      <c r="F5" s="11">
        <f t="shared" si="4"/>
        <v>0.105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0.055</v>
      </c>
      <c r="J5" s="11">
        <f t="shared" si="7"/>
        <v>0.13</v>
      </c>
      <c r="K5" s="14">
        <f t="shared" si="8"/>
        <v>0.16</v>
      </c>
      <c r="L5" s="10">
        <f t="shared" si="13"/>
        <v>13</v>
      </c>
      <c r="M5" s="8">
        <f t="shared" si="14"/>
        <v>13</v>
      </c>
      <c r="N5" s="10">
        <f t="shared" si="15"/>
        <v>16</v>
      </c>
      <c r="O5" s="10">
        <f t="shared" si="16"/>
        <v>13</v>
      </c>
      <c r="P5" s="15">
        <f t="shared" si="17"/>
        <v>10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47</v>
      </c>
      <c r="C6" s="17">
        <f t="shared" si="10"/>
        <v>30</v>
      </c>
      <c r="D6" s="8">
        <f t="shared" ref="D6:E6" si="21"> L6</f>
        <v>13</v>
      </c>
      <c r="E6" s="8">
        <f t="shared" si="21"/>
        <v>14</v>
      </c>
      <c r="F6" s="11">
        <f t="shared" si="4"/>
        <v>0.11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0.056</v>
      </c>
      <c r="J6" s="11">
        <f t="shared" si="7"/>
        <v>0.13</v>
      </c>
      <c r="K6" s="14">
        <f t="shared" si="8"/>
        <v>0.17</v>
      </c>
      <c r="L6" s="10">
        <f t="shared" si="13"/>
        <v>13</v>
      </c>
      <c r="M6" s="8">
        <f t="shared" si="14"/>
        <v>14</v>
      </c>
      <c r="N6" s="10">
        <f t="shared" si="15"/>
        <v>17</v>
      </c>
      <c r="O6" s="10">
        <f t="shared" si="16"/>
        <v>14</v>
      </c>
      <c r="P6" s="15">
        <f t="shared" si="17"/>
        <v>11</v>
      </c>
      <c r="Q6" s="18">
        <f t="shared" si="18"/>
        <v>4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52</v>
      </c>
      <c r="C7" s="17">
        <f t="shared" si="10"/>
        <v>34</v>
      </c>
      <c r="D7" s="8">
        <f t="shared" ref="D7:E7" si="23"> L7</f>
        <v>14</v>
      </c>
      <c r="E7" s="8">
        <f t="shared" si="23"/>
        <v>15</v>
      </c>
      <c r="F7" s="11">
        <f t="shared" si="4"/>
        <v>0.12</v>
      </c>
      <c r="G7" s="12">
        <f t="shared" si="5"/>
        <v>0.91</v>
      </c>
      <c r="H7" s="13">
        <f t="shared" ref="H7:I7" si="24"> 5% + (O7-5)/1000</f>
        <v>0.06</v>
      </c>
      <c r="I7" s="13">
        <f t="shared" si="24"/>
        <v>0.057</v>
      </c>
      <c r="J7" s="11">
        <f t="shared" si="7"/>
        <v>0.14</v>
      </c>
      <c r="K7" s="14">
        <f t="shared" si="8"/>
        <v>0.19</v>
      </c>
      <c r="L7" s="10">
        <f t="shared" si="13"/>
        <v>14</v>
      </c>
      <c r="M7" s="8">
        <f t="shared" si="14"/>
        <v>15</v>
      </c>
      <c r="N7" s="10">
        <f t="shared" si="15"/>
        <v>19</v>
      </c>
      <c r="O7" s="10">
        <f t="shared" si="16"/>
        <v>15</v>
      </c>
      <c r="P7" s="15">
        <f t="shared" si="17"/>
        <v>12</v>
      </c>
      <c r="Q7" s="18">
        <f t="shared" si="18"/>
        <v>6</v>
      </c>
      <c r="R7" s="8"/>
      <c r="S7" s="8"/>
      <c r="T7" s="15" t="str">
        <f>if(or(MOD(E7,3) = 1, MOD(E7,3) = 2, MOD(E7,5) = 1) ,T6+1,T6)</f>
        <v/>
      </c>
      <c r="U7" s="8"/>
      <c r="V7" s="8"/>
      <c r="W7" s="8"/>
    </row>
    <row r="8" ht="16.5" customHeight="1">
      <c r="A8" s="9">
        <v>7.0</v>
      </c>
      <c r="B8" s="17">
        <f t="shared" si="9"/>
        <v>56</v>
      </c>
      <c r="C8" s="17">
        <f t="shared" si="10"/>
        <v>38</v>
      </c>
      <c r="D8" s="8">
        <f t="shared" ref="D8:E8" si="25"> L8</f>
        <v>15</v>
      </c>
      <c r="E8" s="8">
        <f t="shared" si="25"/>
        <v>16</v>
      </c>
      <c r="F8" s="11">
        <f t="shared" si="4"/>
        <v>0.125</v>
      </c>
      <c r="G8" s="12">
        <f t="shared" si="5"/>
        <v>0.911</v>
      </c>
      <c r="H8" s="13">
        <f t="shared" ref="H8:I8" si="26"> 5% + (O8-5)/1000</f>
        <v>0.061</v>
      </c>
      <c r="I8" s="13">
        <f t="shared" si="26"/>
        <v>0.058</v>
      </c>
      <c r="J8" s="11">
        <f t="shared" si="7"/>
        <v>0.15</v>
      </c>
      <c r="K8" s="14">
        <f t="shared" si="8"/>
        <v>0.2</v>
      </c>
      <c r="L8" s="10">
        <f t="shared" si="13"/>
        <v>15</v>
      </c>
      <c r="M8" s="8">
        <f t="shared" si="14"/>
        <v>16</v>
      </c>
      <c r="N8" s="10">
        <f t="shared" si="15"/>
        <v>20</v>
      </c>
      <c r="O8" s="10">
        <f t="shared" si="16"/>
        <v>16</v>
      </c>
      <c r="P8" s="15">
        <f t="shared" si="17"/>
        <v>13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61</v>
      </c>
      <c r="C9" s="17">
        <f t="shared" si="10"/>
        <v>42</v>
      </c>
      <c r="D9" s="8">
        <f t="shared" ref="D9:E9" si="27"> L9</f>
        <v>16</v>
      </c>
      <c r="E9" s="8">
        <f t="shared" si="27"/>
        <v>17</v>
      </c>
      <c r="F9" s="11">
        <f t="shared" si="4"/>
        <v>0.13</v>
      </c>
      <c r="G9" s="12">
        <f t="shared" si="5"/>
        <v>0.912</v>
      </c>
      <c r="H9" s="13">
        <f t="shared" ref="H9:I9" si="28"> 5% + (O9-5)/1000</f>
        <v>0.062</v>
      </c>
      <c r="I9" s="13">
        <f t="shared" si="28"/>
        <v>0.059</v>
      </c>
      <c r="J9" s="11">
        <f t="shared" si="7"/>
        <v>0.16</v>
      </c>
      <c r="K9" s="14">
        <f t="shared" si="8"/>
        <v>0.21</v>
      </c>
      <c r="L9" s="10">
        <f t="shared" si="13"/>
        <v>16</v>
      </c>
      <c r="M9" s="8">
        <f t="shared" si="14"/>
        <v>17</v>
      </c>
      <c r="N9" s="10">
        <f t="shared" si="15"/>
        <v>21</v>
      </c>
      <c r="O9" s="10">
        <f t="shared" si="16"/>
        <v>17</v>
      </c>
      <c r="P9" s="15">
        <f t="shared" si="17"/>
        <v>14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66</v>
      </c>
      <c r="C10" s="17">
        <f t="shared" si="10"/>
        <v>46</v>
      </c>
      <c r="D10" s="8">
        <f t="shared" ref="D10:E10" si="29"> L10</f>
        <v>16</v>
      </c>
      <c r="E10" s="8">
        <f t="shared" si="29"/>
        <v>18</v>
      </c>
      <c r="F10" s="11">
        <f t="shared" si="4"/>
        <v>0.14</v>
      </c>
      <c r="G10" s="12">
        <f t="shared" si="5"/>
        <v>0.913</v>
      </c>
      <c r="H10" s="13">
        <f t="shared" ref="H10:I10" si="30"> 5% + (O10-5)/1000</f>
        <v>0.063</v>
      </c>
      <c r="I10" s="13">
        <f t="shared" si="30"/>
        <v>0.059</v>
      </c>
      <c r="J10" s="11">
        <f t="shared" si="7"/>
        <v>0.16</v>
      </c>
      <c r="K10" s="14">
        <f t="shared" si="8"/>
        <v>0.23</v>
      </c>
      <c r="L10" s="10">
        <f t="shared" si="13"/>
        <v>16</v>
      </c>
      <c r="M10" s="8">
        <f t="shared" si="14"/>
        <v>18</v>
      </c>
      <c r="N10" s="10">
        <f t="shared" si="15"/>
        <v>23</v>
      </c>
      <c r="O10" s="10">
        <f t="shared" si="16"/>
        <v>18</v>
      </c>
      <c r="P10" s="15">
        <f t="shared" si="17"/>
        <v>14</v>
      </c>
      <c r="Q10" s="18">
        <f t="shared" si="18"/>
        <v>4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71</v>
      </c>
      <c r="C11" s="17">
        <f t="shared" si="10"/>
        <v>51</v>
      </c>
      <c r="D11" s="8">
        <f t="shared" ref="D11:E11" si="31"> L11</f>
        <v>17</v>
      </c>
      <c r="E11" s="8">
        <f t="shared" si="31"/>
        <v>19</v>
      </c>
      <c r="F11" s="11">
        <f t="shared" si="4"/>
        <v>0.145</v>
      </c>
      <c r="G11" s="12">
        <f t="shared" si="5"/>
        <v>0.914</v>
      </c>
      <c r="H11" s="13">
        <f t="shared" ref="H11:I11" si="32"> 5% + (O11-5)/1000</f>
        <v>0.064</v>
      </c>
      <c r="I11" s="13">
        <f t="shared" si="32"/>
        <v>0.06</v>
      </c>
      <c r="J11" s="11">
        <f t="shared" si="7"/>
        <v>0.17</v>
      </c>
      <c r="K11" s="14">
        <f t="shared" si="8"/>
        <v>0.24</v>
      </c>
      <c r="L11" s="10">
        <f t="shared" si="13"/>
        <v>17</v>
      </c>
      <c r="M11" s="8">
        <f t="shared" si="14"/>
        <v>19</v>
      </c>
      <c r="N11" s="10">
        <f t="shared" si="15"/>
        <v>24</v>
      </c>
      <c r="O11" s="10">
        <f t="shared" si="16"/>
        <v>19</v>
      </c>
      <c r="P11" s="15">
        <f t="shared" si="17"/>
        <v>15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76</v>
      </c>
      <c r="C12" s="17">
        <f t="shared" si="10"/>
        <v>55</v>
      </c>
      <c r="D12" s="8">
        <f t="shared" ref="D12:E12" si="33"> L12</f>
        <v>18</v>
      </c>
      <c r="E12" s="8">
        <f t="shared" si="33"/>
        <v>20</v>
      </c>
      <c r="F12" s="11">
        <f t="shared" si="4"/>
        <v>0.15</v>
      </c>
      <c r="G12" s="12">
        <f t="shared" si="5"/>
        <v>0.915</v>
      </c>
      <c r="H12" s="13">
        <f t="shared" ref="H12:I12" si="34"> 5% + (O12-5)/1000</f>
        <v>0.065</v>
      </c>
      <c r="I12" s="13">
        <f t="shared" si="34"/>
        <v>0.061</v>
      </c>
      <c r="J12" s="11">
        <f t="shared" si="7"/>
        <v>0.18</v>
      </c>
      <c r="K12" s="14">
        <f t="shared" si="8"/>
        <v>0.25</v>
      </c>
      <c r="L12" s="10">
        <f t="shared" si="13"/>
        <v>18</v>
      </c>
      <c r="M12" s="8">
        <f t="shared" si="14"/>
        <v>20</v>
      </c>
      <c r="N12" s="10">
        <f t="shared" si="15"/>
        <v>25</v>
      </c>
      <c r="O12" s="10">
        <f t="shared" si="16"/>
        <v>20</v>
      </c>
      <c r="P12" s="15">
        <f t="shared" si="17"/>
        <v>16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80</v>
      </c>
      <c r="C13" s="17">
        <f t="shared" si="10"/>
        <v>59</v>
      </c>
      <c r="D13" s="8">
        <f t="shared" ref="D13:E13" si="35"> L13</f>
        <v>19</v>
      </c>
      <c r="E13" s="8">
        <f t="shared" si="35"/>
        <v>21</v>
      </c>
      <c r="F13" s="11">
        <f t="shared" si="4"/>
        <v>0.16</v>
      </c>
      <c r="G13" s="12">
        <f t="shared" si="5"/>
        <v>0.916</v>
      </c>
      <c r="H13" s="13">
        <f t="shared" ref="H13:I13" si="36"> 5% + (O13-5)/1000</f>
        <v>0.066</v>
      </c>
      <c r="I13" s="13">
        <f t="shared" si="36"/>
        <v>0.061</v>
      </c>
      <c r="J13" s="11">
        <f t="shared" si="7"/>
        <v>0.19</v>
      </c>
      <c r="K13" s="14">
        <f t="shared" si="8"/>
        <v>0.27</v>
      </c>
      <c r="L13" s="10">
        <f t="shared" si="13"/>
        <v>19</v>
      </c>
      <c r="M13" s="8">
        <f t="shared" si="14"/>
        <v>21</v>
      </c>
      <c r="N13" s="10">
        <f t="shared" si="15"/>
        <v>27</v>
      </c>
      <c r="O13" s="10">
        <f t="shared" si="16"/>
        <v>21</v>
      </c>
      <c r="P13" s="15">
        <f t="shared" si="17"/>
        <v>16</v>
      </c>
      <c r="Q13" s="18">
        <f t="shared" si="18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85</v>
      </c>
      <c r="C14" s="17">
        <f t="shared" si="10"/>
        <v>63</v>
      </c>
      <c r="D14" s="8">
        <f t="shared" ref="D14:E14" si="37"> L14</f>
        <v>19</v>
      </c>
      <c r="E14" s="8">
        <f t="shared" si="37"/>
        <v>22</v>
      </c>
      <c r="F14" s="11">
        <f t="shared" si="4"/>
        <v>0.165</v>
      </c>
      <c r="G14" s="12">
        <f t="shared" si="5"/>
        <v>0.917</v>
      </c>
      <c r="H14" s="13">
        <f t="shared" ref="H14:I14" si="38"> 5% + (O14-5)/1000</f>
        <v>0.067</v>
      </c>
      <c r="I14" s="13">
        <f t="shared" si="38"/>
        <v>0.062</v>
      </c>
      <c r="J14" s="11">
        <f t="shared" si="7"/>
        <v>0.19</v>
      </c>
      <c r="K14" s="14">
        <f t="shared" si="8"/>
        <v>0.28</v>
      </c>
      <c r="L14" s="10">
        <f t="shared" si="13"/>
        <v>19</v>
      </c>
      <c r="M14" s="8">
        <f t="shared" si="14"/>
        <v>22</v>
      </c>
      <c r="N14" s="10">
        <f t="shared" si="15"/>
        <v>28</v>
      </c>
      <c r="O14" s="10">
        <f t="shared" si="16"/>
        <v>22</v>
      </c>
      <c r="P14" s="15">
        <f t="shared" si="17"/>
        <v>17</v>
      </c>
      <c r="Q14" s="18">
        <f t="shared" si="18"/>
        <v>4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90</v>
      </c>
      <c r="C15" s="17">
        <f t="shared" si="10"/>
        <v>67</v>
      </c>
      <c r="D15" s="8">
        <f t="shared" ref="D15:E15" si="39"> L15</f>
        <v>20</v>
      </c>
      <c r="E15" s="8">
        <f t="shared" si="39"/>
        <v>23</v>
      </c>
      <c r="F15" s="11">
        <f t="shared" si="4"/>
        <v>0.17</v>
      </c>
      <c r="G15" s="12">
        <f t="shared" si="5"/>
        <v>0.918</v>
      </c>
      <c r="H15" s="13">
        <f t="shared" ref="H15:I15" si="40"> 5% + (O15-5)/1000</f>
        <v>0.068</v>
      </c>
      <c r="I15" s="13">
        <f t="shared" si="40"/>
        <v>0.063</v>
      </c>
      <c r="J15" s="11">
        <f t="shared" si="7"/>
        <v>0.2</v>
      </c>
      <c r="K15" s="14">
        <f t="shared" si="8"/>
        <v>0.29</v>
      </c>
      <c r="L15" s="10">
        <f t="shared" si="13"/>
        <v>20</v>
      </c>
      <c r="M15" s="8">
        <f t="shared" si="14"/>
        <v>23</v>
      </c>
      <c r="N15" s="10">
        <f t="shared" si="15"/>
        <v>29</v>
      </c>
      <c r="O15" s="10">
        <f t="shared" si="16"/>
        <v>23</v>
      </c>
      <c r="P15" s="15">
        <f t="shared" si="17"/>
        <v>18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95</v>
      </c>
      <c r="C16" s="17">
        <f t="shared" si="10"/>
        <v>72</v>
      </c>
      <c r="D16" s="8">
        <f t="shared" ref="D16:E16" si="41"> L16</f>
        <v>21</v>
      </c>
      <c r="E16" s="8">
        <f t="shared" si="41"/>
        <v>24</v>
      </c>
      <c r="F16" s="11">
        <f t="shared" si="4"/>
        <v>0.18</v>
      </c>
      <c r="G16" s="12">
        <f t="shared" si="5"/>
        <v>0.919</v>
      </c>
      <c r="H16" s="13">
        <f t="shared" ref="H16:I16" si="42"> 5% + (O16-5)/1000</f>
        <v>0.069</v>
      </c>
      <c r="I16" s="13">
        <f t="shared" si="42"/>
        <v>0.063</v>
      </c>
      <c r="J16" s="11">
        <f t="shared" si="7"/>
        <v>0.21</v>
      </c>
      <c r="K16" s="14">
        <f t="shared" si="8"/>
        <v>0.31</v>
      </c>
      <c r="L16" s="10">
        <f t="shared" si="13"/>
        <v>21</v>
      </c>
      <c r="M16" s="8">
        <f t="shared" si="14"/>
        <v>24</v>
      </c>
      <c r="N16" s="10">
        <f t="shared" si="15"/>
        <v>31</v>
      </c>
      <c r="O16" s="10">
        <f t="shared" si="16"/>
        <v>24</v>
      </c>
      <c r="P16" s="15">
        <f t="shared" si="17"/>
        <v>18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100</v>
      </c>
      <c r="C17" s="17">
        <f t="shared" si="10"/>
        <v>76</v>
      </c>
      <c r="D17" s="8">
        <f t="shared" ref="D17:E17" si="43"> L17</f>
        <v>22</v>
      </c>
      <c r="E17" s="8">
        <f t="shared" si="43"/>
        <v>25</v>
      </c>
      <c r="F17" s="11">
        <f t="shared" si="4"/>
        <v>0.185</v>
      </c>
      <c r="G17" s="12">
        <f t="shared" si="5"/>
        <v>0.92</v>
      </c>
      <c r="H17" s="13">
        <f t="shared" ref="H17:I17" si="44"> 5% + (O17-5)/1000</f>
        <v>0.07</v>
      </c>
      <c r="I17" s="13">
        <f t="shared" si="44"/>
        <v>0.064</v>
      </c>
      <c r="J17" s="11">
        <f t="shared" si="7"/>
        <v>0.22</v>
      </c>
      <c r="K17" s="14">
        <f t="shared" si="8"/>
        <v>0.32</v>
      </c>
      <c r="L17" s="10">
        <f t="shared" si="13"/>
        <v>22</v>
      </c>
      <c r="M17" s="8">
        <f t="shared" si="14"/>
        <v>25</v>
      </c>
      <c r="N17" s="10">
        <f t="shared" si="15"/>
        <v>32</v>
      </c>
      <c r="O17" s="10">
        <f t="shared" si="16"/>
        <v>25</v>
      </c>
      <c r="P17" s="15">
        <f t="shared" si="17"/>
        <v>19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80</v>
      </c>
      <c r="D18" s="8">
        <f t="shared" ref="D18:E18" si="45"> L18</f>
        <v>22</v>
      </c>
      <c r="E18" s="8">
        <f t="shared" si="45"/>
        <v>26</v>
      </c>
      <c r="F18" s="11">
        <f t="shared" si="4"/>
        <v>0.19</v>
      </c>
      <c r="G18" s="12">
        <f t="shared" si="5"/>
        <v>0.921</v>
      </c>
      <c r="H18" s="13">
        <f t="shared" ref="H18:I18" si="46"> 5% + (O18-5)/1000</f>
        <v>0.071</v>
      </c>
      <c r="I18" s="13">
        <f t="shared" si="46"/>
        <v>0.065</v>
      </c>
      <c r="J18" s="11">
        <f t="shared" si="7"/>
        <v>0.22</v>
      </c>
      <c r="K18" s="14">
        <f t="shared" si="8"/>
        <v>0.33</v>
      </c>
      <c r="L18" s="10">
        <f t="shared" si="13"/>
        <v>22</v>
      </c>
      <c r="M18" s="8">
        <f t="shared" si="14"/>
        <v>26</v>
      </c>
      <c r="N18" s="10">
        <f t="shared" si="15"/>
        <v>33</v>
      </c>
      <c r="O18" s="10">
        <f t="shared" si="16"/>
        <v>26</v>
      </c>
      <c r="P18" s="15">
        <f t="shared" si="17"/>
        <v>20</v>
      </c>
      <c r="Q18" s="18">
        <f t="shared" si="18"/>
        <v>4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109</v>
      </c>
      <c r="C19" s="17">
        <f t="shared" si="10"/>
        <v>84</v>
      </c>
      <c r="D19" s="8">
        <f t="shared" ref="D19:E19" si="47"> L19</f>
        <v>23</v>
      </c>
      <c r="E19" s="8">
        <f t="shared" si="47"/>
        <v>27</v>
      </c>
      <c r="F19" s="11">
        <f t="shared" si="4"/>
        <v>0.2</v>
      </c>
      <c r="G19" s="12">
        <f t="shared" si="5"/>
        <v>0.922</v>
      </c>
      <c r="H19" s="13">
        <f t="shared" ref="H19:I19" si="48"> 5% + (O19-5)/1000</f>
        <v>0.072</v>
      </c>
      <c r="I19" s="13">
        <f t="shared" si="48"/>
        <v>0.065</v>
      </c>
      <c r="J19" s="11">
        <f t="shared" si="7"/>
        <v>0.23</v>
      </c>
      <c r="K19" s="14">
        <f t="shared" si="8"/>
        <v>0.35</v>
      </c>
      <c r="L19" s="10">
        <f t="shared" si="13"/>
        <v>23</v>
      </c>
      <c r="M19" s="8">
        <f t="shared" si="14"/>
        <v>27</v>
      </c>
      <c r="N19" s="10">
        <f t="shared" si="15"/>
        <v>35</v>
      </c>
      <c r="O19" s="10">
        <f t="shared" si="16"/>
        <v>27</v>
      </c>
      <c r="P19" s="15">
        <f t="shared" si="17"/>
        <v>20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114</v>
      </c>
      <c r="C20" s="17">
        <f t="shared" si="10"/>
        <v>88</v>
      </c>
      <c r="D20" s="8">
        <f t="shared" ref="D20:E20" si="49"> L20</f>
        <v>24</v>
      </c>
      <c r="E20" s="8">
        <f t="shared" si="49"/>
        <v>28</v>
      </c>
      <c r="F20" s="11">
        <f t="shared" si="4"/>
        <v>0.205</v>
      </c>
      <c r="G20" s="12">
        <f t="shared" si="5"/>
        <v>0.923</v>
      </c>
      <c r="H20" s="13">
        <f t="shared" ref="H20:I20" si="50"> 5% + (O20-5)/1000</f>
        <v>0.073</v>
      </c>
      <c r="I20" s="13">
        <f t="shared" si="50"/>
        <v>0.066</v>
      </c>
      <c r="J20" s="11">
        <f t="shared" si="7"/>
        <v>0.24</v>
      </c>
      <c r="K20" s="14">
        <f t="shared" si="8"/>
        <v>0.36</v>
      </c>
      <c r="L20" s="10">
        <f t="shared" si="13"/>
        <v>24</v>
      </c>
      <c r="M20" s="8">
        <f t="shared" si="14"/>
        <v>28</v>
      </c>
      <c r="N20" s="10">
        <f t="shared" si="15"/>
        <v>36</v>
      </c>
      <c r="O20" s="10">
        <f t="shared" si="16"/>
        <v>28</v>
      </c>
      <c r="P20" s="15">
        <f t="shared" si="17"/>
        <v>21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119</v>
      </c>
      <c r="C21" s="17">
        <f t="shared" si="10"/>
        <v>93</v>
      </c>
      <c r="D21" s="8">
        <f t="shared" ref="D21:E21" si="51"> L21</f>
        <v>25</v>
      </c>
      <c r="E21" s="8">
        <f t="shared" si="51"/>
        <v>29</v>
      </c>
      <c r="F21" s="11">
        <f t="shared" si="4"/>
        <v>0.21</v>
      </c>
      <c r="G21" s="12">
        <f t="shared" si="5"/>
        <v>0.924</v>
      </c>
      <c r="H21" s="13">
        <f t="shared" ref="H21:I21" si="52"> 5% + (O21-5)/1000</f>
        <v>0.074</v>
      </c>
      <c r="I21" s="13">
        <f t="shared" si="52"/>
        <v>0.067</v>
      </c>
      <c r="J21" s="11">
        <f t="shared" si="7"/>
        <v>0.25</v>
      </c>
      <c r="K21" s="14">
        <f t="shared" si="8"/>
        <v>0.37</v>
      </c>
      <c r="L21" s="10">
        <f t="shared" si="13"/>
        <v>25</v>
      </c>
      <c r="M21" s="8">
        <f t="shared" si="14"/>
        <v>29</v>
      </c>
      <c r="N21" s="10">
        <f t="shared" si="15"/>
        <v>37</v>
      </c>
      <c r="O21" s="10">
        <f t="shared" si="16"/>
        <v>29</v>
      </c>
      <c r="P21" s="15">
        <f t="shared" si="17"/>
        <v>22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124</v>
      </c>
      <c r="C22" s="17">
        <f t="shared" si="10"/>
        <v>97</v>
      </c>
      <c r="D22" s="8">
        <f t="shared" ref="D22:E22" si="53"> L22</f>
        <v>25</v>
      </c>
      <c r="E22" s="8">
        <f t="shared" si="53"/>
        <v>30</v>
      </c>
      <c r="F22" s="11">
        <f t="shared" si="4"/>
        <v>0.22</v>
      </c>
      <c r="G22" s="12">
        <f t="shared" si="5"/>
        <v>0.925</v>
      </c>
      <c r="H22" s="13">
        <f t="shared" ref="H22:I22" si="54"> 5% + (O22-5)/1000</f>
        <v>0.075</v>
      </c>
      <c r="I22" s="13">
        <f t="shared" si="54"/>
        <v>0.068</v>
      </c>
      <c r="J22" s="11">
        <f t="shared" si="7"/>
        <v>0.25</v>
      </c>
      <c r="K22" s="14">
        <f t="shared" si="8"/>
        <v>0.39</v>
      </c>
      <c r="L22" s="10">
        <f t="shared" si="13"/>
        <v>25</v>
      </c>
      <c r="M22" s="8">
        <f t="shared" si="14"/>
        <v>30</v>
      </c>
      <c r="N22" s="10">
        <f t="shared" si="15"/>
        <v>39</v>
      </c>
      <c r="O22" s="10">
        <f t="shared" si="16"/>
        <v>30</v>
      </c>
      <c r="P22" s="15">
        <f t="shared" si="17"/>
        <v>23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128</v>
      </c>
      <c r="C23" s="17">
        <f t="shared" si="10"/>
        <v>101</v>
      </c>
      <c r="D23" s="8">
        <f t="shared" ref="D23:E23" si="55"> L23</f>
        <v>26</v>
      </c>
      <c r="E23" s="8">
        <f t="shared" si="55"/>
        <v>31</v>
      </c>
      <c r="F23" s="11">
        <f t="shared" si="4"/>
        <v>0.225</v>
      </c>
      <c r="G23" s="12">
        <f t="shared" si="5"/>
        <v>0.926</v>
      </c>
      <c r="H23" s="13">
        <f t="shared" ref="H23:I23" si="56"> 5% + (O23-5)/1000</f>
        <v>0.076</v>
      </c>
      <c r="I23" s="13">
        <f t="shared" si="56"/>
        <v>0.069</v>
      </c>
      <c r="J23" s="11">
        <f t="shared" si="7"/>
        <v>0.26</v>
      </c>
      <c r="K23" s="14">
        <f t="shared" si="8"/>
        <v>0.4</v>
      </c>
      <c r="L23" s="10">
        <f t="shared" si="13"/>
        <v>26</v>
      </c>
      <c r="M23" s="8">
        <f t="shared" si="14"/>
        <v>31</v>
      </c>
      <c r="N23" s="10">
        <f t="shared" si="15"/>
        <v>40</v>
      </c>
      <c r="O23" s="10">
        <f t="shared" si="16"/>
        <v>31</v>
      </c>
      <c r="P23" s="15">
        <f t="shared" si="17"/>
        <v>24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133</v>
      </c>
      <c r="C24" s="17">
        <f t="shared" si="10"/>
        <v>105</v>
      </c>
      <c r="D24" s="8">
        <f t="shared" ref="D24:E24" si="57"> L24</f>
        <v>27</v>
      </c>
      <c r="E24" s="8">
        <f t="shared" si="57"/>
        <v>32</v>
      </c>
      <c r="F24" s="11">
        <f t="shared" si="4"/>
        <v>0.23</v>
      </c>
      <c r="G24" s="12">
        <f t="shared" si="5"/>
        <v>0.927</v>
      </c>
      <c r="H24" s="13">
        <f t="shared" ref="H24:I24" si="58"> 5% + (O24-5)/1000</f>
        <v>0.077</v>
      </c>
      <c r="I24" s="13">
        <f t="shared" si="58"/>
        <v>0.07</v>
      </c>
      <c r="J24" s="11">
        <f t="shared" si="7"/>
        <v>0.27</v>
      </c>
      <c r="K24" s="14">
        <f t="shared" si="8"/>
        <v>0.41</v>
      </c>
      <c r="L24" s="10">
        <f t="shared" si="13"/>
        <v>27</v>
      </c>
      <c r="M24" s="8">
        <f t="shared" si="14"/>
        <v>32</v>
      </c>
      <c r="N24" s="10">
        <f t="shared" si="15"/>
        <v>41</v>
      </c>
      <c r="O24" s="10">
        <f t="shared" si="16"/>
        <v>32</v>
      </c>
      <c r="P24" s="15">
        <f t="shared" si="17"/>
        <v>25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138</v>
      </c>
      <c r="C25" s="17">
        <f t="shared" si="10"/>
        <v>109</v>
      </c>
      <c r="D25" s="8">
        <f t="shared" ref="D25:E25" si="59"> L25</f>
        <v>28</v>
      </c>
      <c r="E25" s="8">
        <f t="shared" si="59"/>
        <v>33</v>
      </c>
      <c r="F25" s="11">
        <f t="shared" si="4"/>
        <v>0.24</v>
      </c>
      <c r="G25" s="12">
        <f t="shared" si="5"/>
        <v>0.928</v>
      </c>
      <c r="H25" s="13">
        <f t="shared" ref="H25:I25" si="60"> 5% + (O25-5)/1000</f>
        <v>0.078</v>
      </c>
      <c r="I25" s="13">
        <f t="shared" si="60"/>
        <v>0.07</v>
      </c>
      <c r="J25" s="11">
        <f t="shared" si="7"/>
        <v>0.28</v>
      </c>
      <c r="K25" s="14">
        <f t="shared" si="8"/>
        <v>0.43</v>
      </c>
      <c r="L25" s="10">
        <f t="shared" si="13"/>
        <v>28</v>
      </c>
      <c r="M25" s="8">
        <f t="shared" si="14"/>
        <v>33</v>
      </c>
      <c r="N25" s="10">
        <f t="shared" si="15"/>
        <v>43</v>
      </c>
      <c r="O25" s="10">
        <f t="shared" si="16"/>
        <v>33</v>
      </c>
      <c r="P25" s="15">
        <f t="shared" si="17"/>
        <v>25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143</v>
      </c>
      <c r="C26" s="17">
        <f t="shared" si="10"/>
        <v>114</v>
      </c>
      <c r="D26" s="8">
        <f t="shared" ref="D26:E26" si="61"> L26</f>
        <v>28</v>
      </c>
      <c r="E26" s="8">
        <f t="shared" si="61"/>
        <v>34</v>
      </c>
      <c r="F26" s="11">
        <f t="shared" si="4"/>
        <v>0.245</v>
      </c>
      <c r="G26" s="12">
        <f t="shared" si="5"/>
        <v>0.929</v>
      </c>
      <c r="H26" s="13">
        <f t="shared" ref="H26:I26" si="62"> 5% + (O26-5)/1000</f>
        <v>0.079</v>
      </c>
      <c r="I26" s="13">
        <f t="shared" si="62"/>
        <v>0.071</v>
      </c>
      <c r="J26" s="11">
        <f t="shared" si="7"/>
        <v>0.28</v>
      </c>
      <c r="K26" s="14">
        <f t="shared" si="8"/>
        <v>0.44</v>
      </c>
      <c r="L26" s="10">
        <f t="shared" si="13"/>
        <v>28</v>
      </c>
      <c r="M26" s="8">
        <f t="shared" si="14"/>
        <v>34</v>
      </c>
      <c r="N26" s="10">
        <f t="shared" si="15"/>
        <v>44</v>
      </c>
      <c r="O26" s="10">
        <f t="shared" si="16"/>
        <v>34</v>
      </c>
      <c r="P26" s="15">
        <f t="shared" si="17"/>
        <v>26</v>
      </c>
      <c r="Q26" s="18">
        <f t="shared" si="18"/>
        <v>4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148</v>
      </c>
      <c r="C27" s="17">
        <f t="shared" si="10"/>
        <v>118</v>
      </c>
      <c r="D27" s="8">
        <f t="shared" ref="D27:E27" si="63"> L27</f>
        <v>29</v>
      </c>
      <c r="E27" s="8">
        <f t="shared" si="63"/>
        <v>35</v>
      </c>
      <c r="F27" s="11">
        <f t="shared" si="4"/>
        <v>0.25</v>
      </c>
      <c r="G27" s="12">
        <f t="shared" si="5"/>
        <v>0.93</v>
      </c>
      <c r="H27" s="13">
        <f t="shared" ref="H27:I27" si="64"> 5% + (O27-5)/1000</f>
        <v>0.08</v>
      </c>
      <c r="I27" s="13">
        <f t="shared" si="64"/>
        <v>0.072</v>
      </c>
      <c r="J27" s="11">
        <f t="shared" si="7"/>
        <v>0.29</v>
      </c>
      <c r="K27" s="14">
        <f t="shared" si="8"/>
        <v>0.45</v>
      </c>
      <c r="L27" s="10">
        <f t="shared" si="13"/>
        <v>29</v>
      </c>
      <c r="M27" s="8">
        <f t="shared" si="14"/>
        <v>35</v>
      </c>
      <c r="N27" s="10">
        <f t="shared" si="15"/>
        <v>45</v>
      </c>
      <c r="O27" s="10">
        <f t="shared" si="16"/>
        <v>35</v>
      </c>
      <c r="P27" s="15">
        <f t="shared" si="17"/>
        <v>27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152</v>
      </c>
      <c r="C28" s="17">
        <f t="shared" si="10"/>
        <v>122</v>
      </c>
      <c r="D28" s="8">
        <f t="shared" ref="D28:E28" si="65"> L28</f>
        <v>30</v>
      </c>
      <c r="E28" s="8">
        <f t="shared" si="65"/>
        <v>36</v>
      </c>
      <c r="F28" s="11">
        <f t="shared" si="4"/>
        <v>0.26</v>
      </c>
      <c r="G28" s="12">
        <f t="shared" si="5"/>
        <v>0.931</v>
      </c>
      <c r="H28" s="13">
        <f t="shared" ref="H28:I28" si="66"> 5% + (O28-5)/1000</f>
        <v>0.081</v>
      </c>
      <c r="I28" s="13">
        <f t="shared" si="66"/>
        <v>0.072</v>
      </c>
      <c r="J28" s="11">
        <f t="shared" si="7"/>
        <v>0.3</v>
      </c>
      <c r="K28" s="14">
        <f t="shared" si="8"/>
        <v>0.47</v>
      </c>
      <c r="L28" s="10">
        <f t="shared" si="13"/>
        <v>30</v>
      </c>
      <c r="M28" s="8">
        <f t="shared" si="14"/>
        <v>36</v>
      </c>
      <c r="N28" s="10">
        <f t="shared" si="15"/>
        <v>47</v>
      </c>
      <c r="O28" s="10">
        <f t="shared" si="16"/>
        <v>36</v>
      </c>
      <c r="P28" s="15">
        <f t="shared" si="17"/>
        <v>27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157</v>
      </c>
      <c r="C29" s="17">
        <f t="shared" si="10"/>
        <v>126</v>
      </c>
      <c r="D29" s="8">
        <f t="shared" ref="D29:E29" si="67"> L29</f>
        <v>31</v>
      </c>
      <c r="E29" s="8">
        <f t="shared" si="67"/>
        <v>37</v>
      </c>
      <c r="F29" s="11">
        <f t="shared" si="4"/>
        <v>0.265</v>
      </c>
      <c r="G29" s="12">
        <f t="shared" si="5"/>
        <v>0.932</v>
      </c>
      <c r="H29" s="13">
        <f t="shared" ref="H29:I29" si="68"> 5% + (O29-5)/1000</f>
        <v>0.082</v>
      </c>
      <c r="I29" s="13">
        <f t="shared" si="68"/>
        <v>0.073</v>
      </c>
      <c r="J29" s="11">
        <f t="shared" si="7"/>
        <v>0.31</v>
      </c>
      <c r="K29" s="14">
        <f t="shared" si="8"/>
        <v>0.48</v>
      </c>
      <c r="L29" s="10">
        <f t="shared" si="13"/>
        <v>31</v>
      </c>
      <c r="M29" s="8">
        <f t="shared" si="14"/>
        <v>37</v>
      </c>
      <c r="N29" s="10">
        <f t="shared" si="15"/>
        <v>48</v>
      </c>
      <c r="O29" s="10">
        <f t="shared" si="16"/>
        <v>37</v>
      </c>
      <c r="P29" s="15">
        <f t="shared" si="17"/>
        <v>28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162</v>
      </c>
      <c r="C30" s="17">
        <f t="shared" si="10"/>
        <v>130</v>
      </c>
      <c r="D30" s="8">
        <f t="shared" ref="D30:E30" si="69"> L30</f>
        <v>31</v>
      </c>
      <c r="E30" s="8">
        <f t="shared" si="69"/>
        <v>38</v>
      </c>
      <c r="F30" s="11">
        <f t="shared" si="4"/>
        <v>0.27</v>
      </c>
      <c r="G30" s="12">
        <f t="shared" si="5"/>
        <v>0.933</v>
      </c>
      <c r="H30" s="13">
        <f t="shared" ref="H30:I30" si="70"> 5% + (O30-5)/1000</f>
        <v>0.083</v>
      </c>
      <c r="I30" s="13">
        <f t="shared" si="70"/>
        <v>0.074</v>
      </c>
      <c r="J30" s="11">
        <f t="shared" si="7"/>
        <v>0.31</v>
      </c>
      <c r="K30" s="14">
        <f t="shared" si="8"/>
        <v>0.49</v>
      </c>
      <c r="L30" s="10">
        <f t="shared" si="13"/>
        <v>31</v>
      </c>
      <c r="M30" s="8">
        <f t="shared" si="14"/>
        <v>38</v>
      </c>
      <c r="N30" s="10">
        <f t="shared" si="15"/>
        <v>49</v>
      </c>
      <c r="O30" s="10">
        <f t="shared" si="16"/>
        <v>38</v>
      </c>
      <c r="P30" s="15">
        <f t="shared" si="17"/>
        <v>29</v>
      </c>
      <c r="Q30" s="18">
        <f t="shared" si="18"/>
        <v>4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167</v>
      </c>
      <c r="C31" s="17">
        <f t="shared" si="10"/>
        <v>135</v>
      </c>
      <c r="D31" s="8">
        <f t="shared" ref="D31:E31" si="71"> L31</f>
        <v>32</v>
      </c>
      <c r="E31" s="8">
        <f t="shared" si="71"/>
        <v>39</v>
      </c>
      <c r="F31" s="11">
        <f t="shared" si="4"/>
        <v>0.28</v>
      </c>
      <c r="G31" s="12">
        <f t="shared" si="5"/>
        <v>0.934</v>
      </c>
      <c r="H31" s="13">
        <f t="shared" ref="H31:I31" si="72"> 5% + (O31-5)/1000</f>
        <v>0.084</v>
      </c>
      <c r="I31" s="13">
        <f t="shared" si="72"/>
        <v>0.074</v>
      </c>
      <c r="J31" s="11">
        <f t="shared" si="7"/>
        <v>0.32</v>
      </c>
      <c r="K31" s="14">
        <f t="shared" si="8"/>
        <v>0.51</v>
      </c>
      <c r="L31" s="10">
        <f t="shared" si="13"/>
        <v>32</v>
      </c>
      <c r="M31" s="8">
        <f t="shared" si="14"/>
        <v>39</v>
      </c>
      <c r="N31" s="10">
        <f t="shared" si="15"/>
        <v>51</v>
      </c>
      <c r="O31" s="10">
        <f t="shared" si="16"/>
        <v>39</v>
      </c>
      <c r="P31" s="15">
        <f t="shared" si="17"/>
        <v>29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172</v>
      </c>
      <c r="C32" s="17">
        <f t="shared" si="10"/>
        <v>139</v>
      </c>
      <c r="D32" s="8">
        <f t="shared" ref="D32:E32" si="73"> L32</f>
        <v>33</v>
      </c>
      <c r="E32" s="8">
        <f t="shared" si="73"/>
        <v>40</v>
      </c>
      <c r="F32" s="11">
        <f t="shared" si="4"/>
        <v>0.285</v>
      </c>
      <c r="G32" s="12">
        <f t="shared" si="5"/>
        <v>0.935</v>
      </c>
      <c r="H32" s="13">
        <f t="shared" ref="H32:I32" si="74"> 5% + (O32-5)/1000</f>
        <v>0.085</v>
      </c>
      <c r="I32" s="13">
        <f t="shared" si="74"/>
        <v>0.075</v>
      </c>
      <c r="J32" s="11">
        <f t="shared" si="7"/>
        <v>0.33</v>
      </c>
      <c r="K32" s="14">
        <f t="shared" si="8"/>
        <v>0.52</v>
      </c>
      <c r="L32" s="10">
        <f t="shared" si="13"/>
        <v>33</v>
      </c>
      <c r="M32" s="8">
        <f t="shared" si="14"/>
        <v>40</v>
      </c>
      <c r="N32" s="10">
        <f t="shared" si="15"/>
        <v>52</v>
      </c>
      <c r="O32" s="10">
        <f t="shared" si="16"/>
        <v>40</v>
      </c>
      <c r="P32" s="15">
        <f t="shared" si="17"/>
        <v>30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176</v>
      </c>
      <c r="C33" s="17">
        <f t="shared" si="10"/>
        <v>143</v>
      </c>
      <c r="D33" s="8">
        <f t="shared" ref="D33:E33" si="75"> L33</f>
        <v>34</v>
      </c>
      <c r="E33" s="8">
        <f t="shared" si="75"/>
        <v>41</v>
      </c>
      <c r="F33" s="11">
        <f t="shared" si="4"/>
        <v>0.29</v>
      </c>
      <c r="G33" s="12">
        <f t="shared" si="5"/>
        <v>0.936</v>
      </c>
      <c r="H33" s="13">
        <f t="shared" ref="H33:I33" si="76"> 5% + (O33-5)/1000</f>
        <v>0.086</v>
      </c>
      <c r="I33" s="13">
        <f t="shared" si="76"/>
        <v>0.076</v>
      </c>
      <c r="J33" s="11">
        <f t="shared" si="7"/>
        <v>0.34</v>
      </c>
      <c r="K33" s="14">
        <f t="shared" si="8"/>
        <v>0.53</v>
      </c>
      <c r="L33" s="10">
        <f t="shared" si="13"/>
        <v>34</v>
      </c>
      <c r="M33" s="8">
        <f t="shared" si="14"/>
        <v>41</v>
      </c>
      <c r="N33" s="10">
        <f t="shared" si="15"/>
        <v>53</v>
      </c>
      <c r="O33" s="10">
        <f t="shared" si="16"/>
        <v>41</v>
      </c>
      <c r="P33" s="15">
        <f t="shared" si="17"/>
        <v>31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181</v>
      </c>
      <c r="C34" s="17">
        <f t="shared" si="10"/>
        <v>147</v>
      </c>
      <c r="D34" s="8">
        <f t="shared" ref="D34:E34" si="77"> L34</f>
        <v>34</v>
      </c>
      <c r="E34" s="8">
        <f t="shared" si="77"/>
        <v>42</v>
      </c>
      <c r="F34" s="11">
        <f t="shared" si="4"/>
        <v>0.3</v>
      </c>
      <c r="G34" s="12">
        <f t="shared" si="5"/>
        <v>0.937</v>
      </c>
      <c r="H34" s="13">
        <f t="shared" ref="H34:I34" si="78"> 5% + (O34-5)/1000</f>
        <v>0.087</v>
      </c>
      <c r="I34" s="13">
        <f t="shared" si="78"/>
        <v>0.076</v>
      </c>
      <c r="J34" s="11">
        <f t="shared" si="7"/>
        <v>0.34</v>
      </c>
      <c r="K34" s="14">
        <f t="shared" si="8"/>
        <v>0.55</v>
      </c>
      <c r="L34" s="10">
        <f t="shared" si="13"/>
        <v>34</v>
      </c>
      <c r="M34" s="8">
        <f t="shared" si="14"/>
        <v>42</v>
      </c>
      <c r="N34" s="10">
        <f t="shared" si="15"/>
        <v>55</v>
      </c>
      <c r="O34" s="10">
        <f t="shared" si="16"/>
        <v>42</v>
      </c>
      <c r="P34" s="15">
        <f t="shared" si="17"/>
        <v>31</v>
      </c>
      <c r="Q34" s="18">
        <f t="shared" si="18"/>
        <v>4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186</v>
      </c>
      <c r="C35" s="17">
        <f t="shared" si="10"/>
        <v>151</v>
      </c>
      <c r="D35" s="8">
        <f t="shared" ref="D35:E35" si="79"> L35</f>
        <v>35</v>
      </c>
      <c r="E35" s="8">
        <f t="shared" si="79"/>
        <v>43</v>
      </c>
      <c r="F35" s="11">
        <f t="shared" si="4"/>
        <v>0.305</v>
      </c>
      <c r="G35" s="12">
        <f t="shared" si="5"/>
        <v>0.938</v>
      </c>
      <c r="H35" s="13">
        <f t="shared" ref="H35:I35" si="80"> 5% + (O35-5)/1000</f>
        <v>0.088</v>
      </c>
      <c r="I35" s="13">
        <f t="shared" si="80"/>
        <v>0.077</v>
      </c>
      <c r="J35" s="11">
        <f t="shared" si="7"/>
        <v>0.35</v>
      </c>
      <c r="K35" s="14">
        <f t="shared" si="8"/>
        <v>0.56</v>
      </c>
      <c r="L35" s="10">
        <f t="shared" si="13"/>
        <v>35</v>
      </c>
      <c r="M35" s="8">
        <f t="shared" si="14"/>
        <v>43</v>
      </c>
      <c r="N35" s="10">
        <f t="shared" si="15"/>
        <v>56</v>
      </c>
      <c r="O35" s="10">
        <f t="shared" si="16"/>
        <v>43</v>
      </c>
      <c r="P35" s="15">
        <f t="shared" si="17"/>
        <v>32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191</v>
      </c>
      <c r="C36" s="17">
        <f t="shared" si="10"/>
        <v>156</v>
      </c>
      <c r="D36" s="8">
        <f t="shared" ref="D36:E36" si="81"> L36</f>
        <v>36</v>
      </c>
      <c r="E36" s="8">
        <f t="shared" si="81"/>
        <v>44</v>
      </c>
      <c r="F36" s="11">
        <f t="shared" si="4"/>
        <v>0.31</v>
      </c>
      <c r="G36" s="12">
        <f t="shared" si="5"/>
        <v>0.939</v>
      </c>
      <c r="H36" s="13">
        <f t="shared" ref="H36:I36" si="82"> 5% + (O36-5)/1000</f>
        <v>0.089</v>
      </c>
      <c r="I36" s="13">
        <f t="shared" si="82"/>
        <v>0.078</v>
      </c>
      <c r="J36" s="11">
        <f t="shared" si="7"/>
        <v>0.36</v>
      </c>
      <c r="K36" s="14">
        <f t="shared" si="8"/>
        <v>0.57</v>
      </c>
      <c r="L36" s="10">
        <f t="shared" si="13"/>
        <v>36</v>
      </c>
      <c r="M36" s="8">
        <f t="shared" si="14"/>
        <v>44</v>
      </c>
      <c r="N36" s="10">
        <f t="shared" si="15"/>
        <v>57</v>
      </c>
      <c r="O36" s="10">
        <f t="shared" si="16"/>
        <v>44</v>
      </c>
      <c r="P36" s="15">
        <f t="shared" si="17"/>
        <v>33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196</v>
      </c>
      <c r="C37" s="17">
        <f t="shared" si="10"/>
        <v>160</v>
      </c>
      <c r="D37" s="8">
        <f t="shared" ref="D37:E37" si="83"> L37</f>
        <v>37</v>
      </c>
      <c r="E37" s="8">
        <f t="shared" si="83"/>
        <v>45</v>
      </c>
      <c r="F37" s="11">
        <f t="shared" si="4"/>
        <v>0.32</v>
      </c>
      <c r="G37" s="12">
        <f t="shared" si="5"/>
        <v>0.94</v>
      </c>
      <c r="H37" s="13">
        <f t="shared" ref="H37:I37" si="84"> 5% + (O37-5)/1000</f>
        <v>0.09</v>
      </c>
      <c r="I37" s="13">
        <f t="shared" si="84"/>
        <v>0.079</v>
      </c>
      <c r="J37" s="11">
        <f t="shared" si="7"/>
        <v>0.37</v>
      </c>
      <c r="K37" s="14">
        <f t="shared" si="8"/>
        <v>0.59</v>
      </c>
      <c r="L37" s="10">
        <f t="shared" si="13"/>
        <v>37</v>
      </c>
      <c r="M37" s="8">
        <f t="shared" si="14"/>
        <v>45</v>
      </c>
      <c r="N37" s="10">
        <f t="shared" si="15"/>
        <v>59</v>
      </c>
      <c r="O37" s="10">
        <f t="shared" si="16"/>
        <v>45</v>
      </c>
      <c r="P37" s="15">
        <f t="shared" si="17"/>
        <v>34</v>
      </c>
      <c r="Q37" s="18">
        <f t="shared" si="18"/>
        <v>6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200</v>
      </c>
      <c r="C38" s="17">
        <f t="shared" si="10"/>
        <v>164</v>
      </c>
      <c r="D38" s="8">
        <f t="shared" ref="D38:E38" si="85"> L38</f>
        <v>37</v>
      </c>
      <c r="E38" s="8">
        <f t="shared" si="85"/>
        <v>46</v>
      </c>
      <c r="F38" s="11">
        <f t="shared" si="4"/>
        <v>0.325</v>
      </c>
      <c r="G38" s="12">
        <f t="shared" si="5"/>
        <v>0.941</v>
      </c>
      <c r="H38" s="13">
        <f t="shared" ref="H38:I38" si="86"> 5% + (O38-5)/1000</f>
        <v>0.091</v>
      </c>
      <c r="I38" s="13">
        <f t="shared" si="86"/>
        <v>0.08</v>
      </c>
      <c r="J38" s="11">
        <f t="shared" si="7"/>
        <v>0.37</v>
      </c>
      <c r="K38" s="14">
        <f t="shared" si="8"/>
        <v>0.6</v>
      </c>
      <c r="L38" s="10">
        <f t="shared" si="13"/>
        <v>37</v>
      </c>
      <c r="M38" s="8">
        <f t="shared" si="14"/>
        <v>46</v>
      </c>
      <c r="N38" s="10">
        <f t="shared" si="15"/>
        <v>60</v>
      </c>
      <c r="O38" s="10">
        <f t="shared" si="16"/>
        <v>46</v>
      </c>
      <c r="P38" s="15">
        <f t="shared" si="17"/>
        <v>35</v>
      </c>
      <c r="Q38" s="18">
        <f t="shared" si="18"/>
        <v>4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205</v>
      </c>
      <c r="C39" s="17">
        <f t="shared" si="10"/>
        <v>168</v>
      </c>
      <c r="D39" s="8">
        <f t="shared" ref="D39:E39" si="87"> L39</f>
        <v>38</v>
      </c>
      <c r="E39" s="8">
        <f t="shared" si="87"/>
        <v>47</v>
      </c>
      <c r="F39" s="11">
        <f t="shared" si="4"/>
        <v>0.33</v>
      </c>
      <c r="G39" s="12">
        <f t="shared" si="5"/>
        <v>0.942</v>
      </c>
      <c r="H39" s="13">
        <f t="shared" ref="H39:I39" si="88"> 5% + (O39-5)/1000</f>
        <v>0.092</v>
      </c>
      <c r="I39" s="13">
        <f t="shared" si="88"/>
        <v>0.081</v>
      </c>
      <c r="J39" s="11">
        <f t="shared" si="7"/>
        <v>0.38</v>
      </c>
      <c r="K39" s="14">
        <f t="shared" si="8"/>
        <v>0.61</v>
      </c>
      <c r="L39" s="10">
        <f t="shared" si="13"/>
        <v>38</v>
      </c>
      <c r="M39" s="8">
        <f t="shared" si="14"/>
        <v>47</v>
      </c>
      <c r="N39" s="10">
        <f t="shared" si="15"/>
        <v>61</v>
      </c>
      <c r="O39" s="10">
        <f t="shared" si="16"/>
        <v>47</v>
      </c>
      <c r="P39" s="15">
        <f t="shared" si="17"/>
        <v>36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210</v>
      </c>
      <c r="C40" s="17">
        <f t="shared" si="10"/>
        <v>172</v>
      </c>
      <c r="D40" s="8">
        <f t="shared" ref="D40:E40" si="89"> L40</f>
        <v>39</v>
      </c>
      <c r="E40" s="8">
        <f t="shared" si="89"/>
        <v>48</v>
      </c>
      <c r="F40" s="11">
        <f t="shared" si="4"/>
        <v>0.34</v>
      </c>
      <c r="G40" s="12">
        <f t="shared" si="5"/>
        <v>0.943</v>
      </c>
      <c r="H40" s="13">
        <f t="shared" ref="H40:I40" si="90"> 5% + (O40-5)/1000</f>
        <v>0.093</v>
      </c>
      <c r="I40" s="13">
        <f t="shared" si="90"/>
        <v>0.081</v>
      </c>
      <c r="J40" s="11">
        <f t="shared" si="7"/>
        <v>0.39</v>
      </c>
      <c r="K40" s="14">
        <f t="shared" si="8"/>
        <v>0.63</v>
      </c>
      <c r="L40" s="10">
        <f t="shared" si="13"/>
        <v>39</v>
      </c>
      <c r="M40" s="8">
        <f t="shared" si="14"/>
        <v>48</v>
      </c>
      <c r="N40" s="10">
        <f t="shared" si="15"/>
        <v>63</v>
      </c>
      <c r="O40" s="10">
        <f t="shared" si="16"/>
        <v>48</v>
      </c>
      <c r="P40" s="15">
        <f t="shared" si="17"/>
        <v>36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215</v>
      </c>
      <c r="C41" s="17">
        <f t="shared" si="10"/>
        <v>177</v>
      </c>
      <c r="D41" s="8">
        <f t="shared" ref="D41:E41" si="91"> L41</f>
        <v>40</v>
      </c>
      <c r="E41" s="8">
        <f t="shared" si="91"/>
        <v>49</v>
      </c>
      <c r="F41" s="11">
        <f t="shared" si="4"/>
        <v>0.345</v>
      </c>
      <c r="G41" s="12">
        <f t="shared" si="5"/>
        <v>0.944</v>
      </c>
      <c r="H41" s="13">
        <f t="shared" ref="H41:I41" si="92"> 5% + (O41-5)/1000</f>
        <v>0.094</v>
      </c>
      <c r="I41" s="13">
        <f t="shared" si="92"/>
        <v>0.082</v>
      </c>
      <c r="J41" s="11">
        <f t="shared" si="7"/>
        <v>0.4</v>
      </c>
      <c r="K41" s="14">
        <f t="shared" si="8"/>
        <v>0.64</v>
      </c>
      <c r="L41" s="10">
        <f t="shared" si="13"/>
        <v>40</v>
      </c>
      <c r="M41" s="8">
        <f t="shared" si="14"/>
        <v>49</v>
      </c>
      <c r="N41" s="10">
        <f t="shared" si="15"/>
        <v>64</v>
      </c>
      <c r="O41" s="10">
        <f t="shared" si="16"/>
        <v>49</v>
      </c>
      <c r="P41" s="15">
        <f t="shared" si="17"/>
        <v>37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220</v>
      </c>
      <c r="C42" s="17">
        <f t="shared" si="10"/>
        <v>181</v>
      </c>
      <c r="D42" s="8">
        <f t="shared" ref="D42:E42" si="93"> L42</f>
        <v>40</v>
      </c>
      <c r="E42" s="8">
        <f t="shared" si="93"/>
        <v>50</v>
      </c>
      <c r="F42" s="11">
        <f t="shared" si="4"/>
        <v>0.35</v>
      </c>
      <c r="G42" s="12">
        <f t="shared" si="5"/>
        <v>0.945</v>
      </c>
      <c r="H42" s="13">
        <f t="shared" ref="H42:I42" si="94"> 5% + (O42-5)/1000</f>
        <v>0.095</v>
      </c>
      <c r="I42" s="13">
        <f t="shared" si="94"/>
        <v>0.083</v>
      </c>
      <c r="J42" s="11">
        <f t="shared" si="7"/>
        <v>0.4</v>
      </c>
      <c r="K42" s="14">
        <f t="shared" si="8"/>
        <v>0.65</v>
      </c>
      <c r="L42" s="10">
        <f t="shared" si="13"/>
        <v>40</v>
      </c>
      <c r="M42" s="8">
        <f t="shared" si="14"/>
        <v>50</v>
      </c>
      <c r="N42" s="10">
        <f t="shared" si="15"/>
        <v>65</v>
      </c>
      <c r="O42" s="10">
        <f t="shared" si="16"/>
        <v>50</v>
      </c>
      <c r="P42" s="15">
        <f t="shared" si="17"/>
        <v>38</v>
      </c>
      <c r="Q42" s="18">
        <f t="shared" si="18"/>
        <v>4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224</v>
      </c>
      <c r="C43" s="17">
        <f t="shared" si="10"/>
        <v>185</v>
      </c>
      <c r="D43" s="8">
        <f t="shared" ref="D43:E43" si="95"> L43</f>
        <v>41</v>
      </c>
      <c r="E43" s="8">
        <f t="shared" si="95"/>
        <v>51</v>
      </c>
      <c r="F43" s="11">
        <f t="shared" si="4"/>
        <v>0.36</v>
      </c>
      <c r="G43" s="12">
        <f t="shared" si="5"/>
        <v>0.946</v>
      </c>
      <c r="H43" s="13">
        <f t="shared" ref="H43:I43" si="96"> 5% + (O43-5)/1000</f>
        <v>0.096</v>
      </c>
      <c r="I43" s="13">
        <f t="shared" si="96"/>
        <v>0.083</v>
      </c>
      <c r="J43" s="11">
        <f t="shared" si="7"/>
        <v>0.41</v>
      </c>
      <c r="K43" s="14">
        <f t="shared" si="8"/>
        <v>0.67</v>
      </c>
      <c r="L43" s="10">
        <f t="shared" si="13"/>
        <v>41</v>
      </c>
      <c r="M43" s="8">
        <f t="shared" si="14"/>
        <v>51</v>
      </c>
      <c r="N43" s="10">
        <f t="shared" si="15"/>
        <v>67</v>
      </c>
      <c r="O43" s="10">
        <f t="shared" si="16"/>
        <v>51</v>
      </c>
      <c r="P43" s="15">
        <f t="shared" si="17"/>
        <v>38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229</v>
      </c>
      <c r="C44" s="17">
        <f t="shared" si="10"/>
        <v>189</v>
      </c>
      <c r="D44" s="8">
        <f t="shared" ref="D44:E44" si="97"> L44</f>
        <v>42</v>
      </c>
      <c r="E44" s="8">
        <f t="shared" si="97"/>
        <v>52</v>
      </c>
      <c r="F44" s="11">
        <f t="shared" si="4"/>
        <v>0.365</v>
      </c>
      <c r="G44" s="12">
        <f t="shared" si="5"/>
        <v>0.947</v>
      </c>
      <c r="H44" s="13">
        <f t="shared" ref="H44:I44" si="98"> 5% + (O44-5)/1000</f>
        <v>0.097</v>
      </c>
      <c r="I44" s="13">
        <f t="shared" si="98"/>
        <v>0.084</v>
      </c>
      <c r="J44" s="11">
        <f t="shared" si="7"/>
        <v>0.42</v>
      </c>
      <c r="K44" s="14">
        <f t="shared" si="8"/>
        <v>0.68</v>
      </c>
      <c r="L44" s="10">
        <f t="shared" si="13"/>
        <v>42</v>
      </c>
      <c r="M44" s="8">
        <f t="shared" si="14"/>
        <v>52</v>
      </c>
      <c r="N44" s="10">
        <f t="shared" si="15"/>
        <v>68</v>
      </c>
      <c r="O44" s="10">
        <f t="shared" si="16"/>
        <v>52</v>
      </c>
      <c r="P44" s="15">
        <f t="shared" si="17"/>
        <v>39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234</v>
      </c>
      <c r="C45" s="17">
        <f t="shared" si="10"/>
        <v>193</v>
      </c>
      <c r="D45" s="8">
        <f t="shared" ref="D45:E45" si="99"> L45</f>
        <v>43</v>
      </c>
      <c r="E45" s="8">
        <f t="shared" si="99"/>
        <v>53</v>
      </c>
      <c r="F45" s="11">
        <f t="shared" si="4"/>
        <v>0.37</v>
      </c>
      <c r="G45" s="12">
        <f t="shared" si="5"/>
        <v>0.948</v>
      </c>
      <c r="H45" s="13">
        <f t="shared" ref="H45:I45" si="100"> 5% + (O45-5)/1000</f>
        <v>0.098</v>
      </c>
      <c r="I45" s="13">
        <f t="shared" si="100"/>
        <v>0.085</v>
      </c>
      <c r="J45" s="11">
        <f t="shared" si="7"/>
        <v>0.43</v>
      </c>
      <c r="K45" s="14">
        <f t="shared" si="8"/>
        <v>0.69</v>
      </c>
      <c r="L45" s="10">
        <f t="shared" si="13"/>
        <v>43</v>
      </c>
      <c r="M45" s="8">
        <f t="shared" si="14"/>
        <v>53</v>
      </c>
      <c r="N45" s="10">
        <f t="shared" si="15"/>
        <v>69</v>
      </c>
      <c r="O45" s="10">
        <f t="shared" si="16"/>
        <v>53</v>
      </c>
      <c r="P45" s="15">
        <f t="shared" si="17"/>
        <v>40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239</v>
      </c>
      <c r="C46" s="17">
        <f t="shared" si="10"/>
        <v>198</v>
      </c>
      <c r="D46" s="8">
        <f t="shared" ref="D46:E46" si="101"> L46</f>
        <v>43</v>
      </c>
      <c r="E46" s="8">
        <f t="shared" si="101"/>
        <v>54</v>
      </c>
      <c r="F46" s="11">
        <f t="shared" si="4"/>
        <v>0.38</v>
      </c>
      <c r="G46" s="12">
        <f t="shared" si="5"/>
        <v>0.949</v>
      </c>
      <c r="H46" s="13">
        <f t="shared" ref="H46:I46" si="102"> 5% + (O46-5)/1000</f>
        <v>0.099</v>
      </c>
      <c r="I46" s="13">
        <f t="shared" si="102"/>
        <v>0.085</v>
      </c>
      <c r="J46" s="11">
        <f t="shared" si="7"/>
        <v>0.43</v>
      </c>
      <c r="K46" s="14">
        <f t="shared" si="8"/>
        <v>0.71</v>
      </c>
      <c r="L46" s="10">
        <f t="shared" si="13"/>
        <v>43</v>
      </c>
      <c r="M46" s="8">
        <f t="shared" si="14"/>
        <v>54</v>
      </c>
      <c r="N46" s="10">
        <f t="shared" si="15"/>
        <v>71</v>
      </c>
      <c r="O46" s="10">
        <f t="shared" si="16"/>
        <v>54</v>
      </c>
      <c r="P46" s="15">
        <f t="shared" si="17"/>
        <v>40</v>
      </c>
      <c r="Q46" s="18">
        <f t="shared" si="18"/>
        <v>4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244</v>
      </c>
      <c r="C47" s="17">
        <f t="shared" si="10"/>
        <v>202</v>
      </c>
      <c r="D47" s="8">
        <f t="shared" ref="D47:E47" si="103"> L47</f>
        <v>44</v>
      </c>
      <c r="E47" s="8">
        <f t="shared" si="103"/>
        <v>55</v>
      </c>
      <c r="F47" s="11">
        <f t="shared" si="4"/>
        <v>0.385</v>
      </c>
      <c r="G47" s="12">
        <f t="shared" si="5"/>
        <v>0.95</v>
      </c>
      <c r="H47" s="13">
        <f t="shared" ref="H47:I47" si="104"> 5% + (O47-5)/1000</f>
        <v>0.1</v>
      </c>
      <c r="I47" s="13">
        <f t="shared" si="104"/>
        <v>0.086</v>
      </c>
      <c r="J47" s="11">
        <f t="shared" si="7"/>
        <v>0.44</v>
      </c>
      <c r="K47" s="14">
        <f t="shared" si="8"/>
        <v>0.72</v>
      </c>
      <c r="L47" s="10">
        <f t="shared" si="13"/>
        <v>44</v>
      </c>
      <c r="M47" s="8">
        <f t="shared" si="14"/>
        <v>55</v>
      </c>
      <c r="N47" s="10">
        <f t="shared" si="15"/>
        <v>72</v>
      </c>
      <c r="O47" s="10">
        <f t="shared" si="16"/>
        <v>55</v>
      </c>
      <c r="P47" s="15">
        <f t="shared" si="17"/>
        <v>41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248</v>
      </c>
      <c r="C48" s="17">
        <f t="shared" si="10"/>
        <v>206</v>
      </c>
      <c r="D48" s="8">
        <f t="shared" ref="D48:E48" si="105"> L48</f>
        <v>45</v>
      </c>
      <c r="E48" s="8">
        <f t="shared" si="105"/>
        <v>56</v>
      </c>
      <c r="F48" s="11">
        <f t="shared" si="4"/>
        <v>0.39</v>
      </c>
      <c r="G48" s="12">
        <f t="shared" si="5"/>
        <v>0.951</v>
      </c>
      <c r="H48" s="13">
        <f t="shared" ref="H48:I48" si="106"> 5% + (O48-5)/1000</f>
        <v>0.101</v>
      </c>
      <c r="I48" s="13">
        <f t="shared" si="106"/>
        <v>0.087</v>
      </c>
      <c r="J48" s="11">
        <f t="shared" si="7"/>
        <v>0.45</v>
      </c>
      <c r="K48" s="14">
        <f t="shared" si="8"/>
        <v>0.73</v>
      </c>
      <c r="L48" s="10">
        <f t="shared" si="13"/>
        <v>45</v>
      </c>
      <c r="M48" s="8">
        <f t="shared" si="14"/>
        <v>56</v>
      </c>
      <c r="N48" s="10">
        <f t="shared" si="15"/>
        <v>73</v>
      </c>
      <c r="O48" s="10">
        <f t="shared" si="16"/>
        <v>56</v>
      </c>
      <c r="P48" s="15">
        <f t="shared" si="17"/>
        <v>42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253</v>
      </c>
      <c r="C49" s="17">
        <f t="shared" si="10"/>
        <v>210</v>
      </c>
      <c r="D49" s="8">
        <f t="shared" ref="D49:E49" si="107"> L49</f>
        <v>46</v>
      </c>
      <c r="E49" s="8">
        <f t="shared" si="107"/>
        <v>57</v>
      </c>
      <c r="F49" s="11">
        <f t="shared" si="4"/>
        <v>0.4</v>
      </c>
      <c r="G49" s="12">
        <f t="shared" si="5"/>
        <v>0.952</v>
      </c>
      <c r="H49" s="13">
        <f t="shared" ref="H49:I49" si="108"> 5% + (O49-5)/1000</f>
        <v>0.102</v>
      </c>
      <c r="I49" s="13">
        <f t="shared" si="108"/>
        <v>0.087</v>
      </c>
      <c r="J49" s="11">
        <f t="shared" si="7"/>
        <v>0.46</v>
      </c>
      <c r="K49" s="14">
        <f t="shared" si="8"/>
        <v>0.75</v>
      </c>
      <c r="L49" s="10">
        <f t="shared" si="13"/>
        <v>46</v>
      </c>
      <c r="M49" s="8">
        <f t="shared" si="14"/>
        <v>57</v>
      </c>
      <c r="N49" s="10">
        <f t="shared" si="15"/>
        <v>75</v>
      </c>
      <c r="O49" s="10">
        <f t="shared" si="16"/>
        <v>57</v>
      </c>
      <c r="P49" s="15">
        <f t="shared" si="17"/>
        <v>42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258</v>
      </c>
      <c r="C50" s="17">
        <f t="shared" si="10"/>
        <v>214</v>
      </c>
      <c r="D50" s="8">
        <f t="shared" ref="D50:E50" si="109"> L50</f>
        <v>46</v>
      </c>
      <c r="E50" s="8">
        <f t="shared" si="109"/>
        <v>58</v>
      </c>
      <c r="F50" s="11">
        <f t="shared" si="4"/>
        <v>0.405</v>
      </c>
      <c r="G50" s="12">
        <f t="shared" si="5"/>
        <v>0.953</v>
      </c>
      <c r="H50" s="13">
        <f t="shared" ref="H50:I50" si="110"> 5% + (O50-5)/1000</f>
        <v>0.103</v>
      </c>
      <c r="I50" s="13">
        <f t="shared" si="110"/>
        <v>0.088</v>
      </c>
      <c r="J50" s="11">
        <f t="shared" si="7"/>
        <v>0.46</v>
      </c>
      <c r="K50" s="14">
        <f t="shared" si="8"/>
        <v>0.76</v>
      </c>
      <c r="L50" s="10">
        <f t="shared" si="13"/>
        <v>46</v>
      </c>
      <c r="M50" s="8">
        <f t="shared" si="14"/>
        <v>58</v>
      </c>
      <c r="N50" s="10">
        <f t="shared" si="15"/>
        <v>76</v>
      </c>
      <c r="O50" s="10">
        <f t="shared" si="16"/>
        <v>58</v>
      </c>
      <c r="P50" s="15">
        <f t="shared" si="17"/>
        <v>43</v>
      </c>
      <c r="Q50" s="18">
        <f t="shared" si="18"/>
        <v>4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78">
        <f t="shared" si="9"/>
        <v>263</v>
      </c>
      <c r="C51" s="21">
        <f t="shared" si="10"/>
        <v>219</v>
      </c>
      <c r="D51" s="2">
        <f t="shared" ref="D51:E51" si="111"> L51</f>
        <v>47</v>
      </c>
      <c r="E51" s="2">
        <f t="shared" si="111"/>
        <v>59</v>
      </c>
      <c r="F51" s="22">
        <f t="shared" si="4"/>
        <v>0.41</v>
      </c>
      <c r="G51" s="23">
        <f t="shared" si="5"/>
        <v>0.954</v>
      </c>
      <c r="H51" s="24">
        <f t="shared" ref="H51:I51" si="112"> 5% + (O51-5)/1000</f>
        <v>0.104</v>
      </c>
      <c r="I51" s="24">
        <f t="shared" si="112"/>
        <v>0.089</v>
      </c>
      <c r="J51" s="22">
        <f t="shared" si="7"/>
        <v>0.47</v>
      </c>
      <c r="K51" s="25">
        <f t="shared" si="8"/>
        <v>0.77</v>
      </c>
      <c r="L51" s="10">
        <f t="shared" si="13"/>
        <v>47</v>
      </c>
      <c r="M51" s="2">
        <f t="shared" si="14"/>
        <v>59</v>
      </c>
      <c r="N51" s="5">
        <f t="shared" si="15"/>
        <v>77</v>
      </c>
      <c r="O51" s="5">
        <f t="shared" si="16"/>
        <v>59</v>
      </c>
      <c r="P51" s="15">
        <f t="shared" si="17"/>
        <v>44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9.25"/>
    <col customWidth="1" min="8" max="31" width="7.63"/>
  </cols>
  <sheetData>
    <row r="1">
      <c r="A1" s="61" t="s">
        <v>76</v>
      </c>
      <c r="B1" s="61" t="s">
        <v>20</v>
      </c>
      <c r="C1" s="62" t="s">
        <v>21</v>
      </c>
      <c r="D1" s="63" t="s">
        <v>22</v>
      </c>
      <c r="E1" s="61" t="s">
        <v>23</v>
      </c>
      <c r="F1" s="61" t="s">
        <v>24</v>
      </c>
      <c r="G1" s="61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1" t="s">
        <v>49</v>
      </c>
    </row>
    <row r="2">
      <c r="A2" s="64" t="s">
        <v>17</v>
      </c>
      <c r="B2" s="64">
        <v>1.0</v>
      </c>
      <c r="C2" s="65" t="s">
        <v>26</v>
      </c>
      <c r="D2" s="66" t="s">
        <v>50</v>
      </c>
      <c r="E2" s="67"/>
      <c r="F2" s="67"/>
      <c r="G2" s="67"/>
      <c r="H2" s="34" t="b">
        <v>1</v>
      </c>
      <c r="I2" s="34" t="b">
        <v>0</v>
      </c>
      <c r="J2" s="34" t="b">
        <v>0</v>
      </c>
      <c r="K2" s="34" t="b">
        <v>0</v>
      </c>
      <c r="L2" s="34" t="b">
        <v>0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29" t="b">
        <v>0</v>
      </c>
    </row>
    <row r="3">
      <c r="A3" s="64" t="s">
        <v>17</v>
      </c>
      <c r="B3" s="64">
        <v>1.0</v>
      </c>
      <c r="C3" s="65" t="s">
        <v>26</v>
      </c>
      <c r="D3" s="66" t="s">
        <v>51</v>
      </c>
      <c r="E3" s="67"/>
      <c r="F3" s="67"/>
      <c r="G3" s="64"/>
      <c r="H3" s="34" t="b">
        <v>1</v>
      </c>
      <c r="I3" s="34" t="b">
        <v>0</v>
      </c>
      <c r="J3" s="34" t="b">
        <v>0</v>
      </c>
      <c r="K3" s="34" t="b">
        <v>0</v>
      </c>
      <c r="L3" s="34" t="b">
        <v>0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29" t="b">
        <v>0</v>
      </c>
    </row>
    <row r="4">
      <c r="A4" s="64" t="s">
        <v>17</v>
      </c>
      <c r="B4" s="64">
        <v>1.0</v>
      </c>
      <c r="C4" s="65" t="s">
        <v>26</v>
      </c>
      <c r="D4" s="66" t="s">
        <v>78</v>
      </c>
      <c r="E4" s="67"/>
      <c r="F4" s="67"/>
      <c r="G4" s="64"/>
      <c r="H4" s="34" t="b">
        <v>1</v>
      </c>
      <c r="I4" s="34" t="b">
        <v>0</v>
      </c>
      <c r="J4" s="34" t="b">
        <v>0</v>
      </c>
      <c r="K4" s="34" t="b">
        <v>0</v>
      </c>
      <c r="L4" s="34" t="b">
        <v>0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29" t="b">
        <v>0</v>
      </c>
    </row>
    <row r="5">
      <c r="A5" s="64" t="s">
        <v>17</v>
      </c>
      <c r="B5" s="64">
        <v>1.0</v>
      </c>
      <c r="C5" s="65" t="s">
        <v>26</v>
      </c>
      <c r="D5" s="66" t="s">
        <v>94</v>
      </c>
      <c r="E5" s="67"/>
      <c r="F5" s="67"/>
      <c r="G5" s="64"/>
      <c r="H5" s="34" t="b">
        <v>1</v>
      </c>
      <c r="I5" s="34" t="b">
        <v>0</v>
      </c>
      <c r="J5" s="34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29" t="b">
        <v>0</v>
      </c>
    </row>
    <row r="6">
      <c r="A6" s="68" t="s">
        <v>17</v>
      </c>
      <c r="B6" s="36">
        <v>2.0</v>
      </c>
      <c r="C6" s="38" t="s">
        <v>95</v>
      </c>
      <c r="D6" s="69" t="s">
        <v>96</v>
      </c>
      <c r="E6" s="37"/>
      <c r="F6" s="37"/>
      <c r="G6" s="37"/>
      <c r="H6" s="38" t="b">
        <v>0</v>
      </c>
      <c r="I6" s="38" t="b">
        <v>1</v>
      </c>
      <c r="J6" s="38" t="b">
        <v>0</v>
      </c>
      <c r="K6" s="38" t="b">
        <v>0</v>
      </c>
      <c r="L6" s="38" t="b">
        <v>0</v>
      </c>
      <c r="M6" s="38" t="b">
        <v>0</v>
      </c>
      <c r="N6" s="38" t="b">
        <v>0</v>
      </c>
      <c r="O6" s="38" t="b">
        <v>0</v>
      </c>
      <c r="P6" s="38" t="b">
        <v>0</v>
      </c>
      <c r="Q6" s="38" t="b">
        <v>0</v>
      </c>
      <c r="R6" s="38" t="b">
        <v>0</v>
      </c>
      <c r="S6" s="38" t="b">
        <v>0</v>
      </c>
      <c r="T6" s="38" t="b">
        <v>1</v>
      </c>
      <c r="U6" s="38" t="b">
        <v>0</v>
      </c>
      <c r="V6" s="38" t="b">
        <v>0</v>
      </c>
      <c r="W6" s="38" t="b">
        <v>0</v>
      </c>
      <c r="X6" s="38" t="b">
        <v>0</v>
      </c>
      <c r="Y6" s="38" t="b">
        <v>0</v>
      </c>
      <c r="Z6" s="38" t="b">
        <v>0</v>
      </c>
      <c r="AA6" s="38" t="b">
        <v>0</v>
      </c>
      <c r="AB6" s="38" t="b">
        <v>0</v>
      </c>
      <c r="AC6" s="38" t="b">
        <v>0</v>
      </c>
      <c r="AD6" s="38" t="b">
        <v>0</v>
      </c>
      <c r="AE6" s="36" t="b">
        <v>0</v>
      </c>
    </row>
    <row r="7">
      <c r="A7" s="29" t="s">
        <v>17</v>
      </c>
      <c r="B7" s="29">
        <v>2.0</v>
      </c>
      <c r="C7" s="34" t="s">
        <v>97</v>
      </c>
      <c r="D7" s="51" t="s">
        <v>98</v>
      </c>
      <c r="E7" s="70"/>
      <c r="F7" s="70"/>
      <c r="G7" s="70"/>
      <c r="H7" s="34" t="b">
        <v>0</v>
      </c>
      <c r="I7" s="34" t="b">
        <v>1</v>
      </c>
      <c r="J7" s="34" t="b">
        <v>0</v>
      </c>
      <c r="K7" s="34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1</v>
      </c>
      <c r="S7" s="34" t="b">
        <v>0</v>
      </c>
      <c r="T7" s="34" t="b">
        <v>0</v>
      </c>
      <c r="U7" s="34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29" t="b">
        <v>0</v>
      </c>
    </row>
    <row r="8">
      <c r="A8" s="71" t="s">
        <v>99</v>
      </c>
      <c r="B8" s="71">
        <v>1.0</v>
      </c>
      <c r="C8" s="72" t="s">
        <v>100</v>
      </c>
      <c r="D8" s="73" t="s">
        <v>101</v>
      </c>
      <c r="E8" s="74"/>
      <c r="F8" s="74"/>
      <c r="G8" s="71"/>
      <c r="H8" s="38" t="b">
        <v>0</v>
      </c>
      <c r="I8" s="38" t="b">
        <v>0</v>
      </c>
      <c r="J8" s="38" t="b">
        <v>0</v>
      </c>
      <c r="K8" s="38" t="b">
        <v>0</v>
      </c>
      <c r="L8" s="38" t="b">
        <v>0</v>
      </c>
      <c r="M8" s="38" t="b">
        <v>0</v>
      </c>
      <c r="N8" s="38" t="b">
        <v>1</v>
      </c>
      <c r="O8" s="38" t="b">
        <v>0</v>
      </c>
      <c r="P8" s="38" t="b">
        <v>0</v>
      </c>
      <c r="Q8" s="38" t="b">
        <v>0</v>
      </c>
      <c r="R8" s="38" t="b">
        <v>0</v>
      </c>
      <c r="S8" s="38" t="b">
        <v>0</v>
      </c>
      <c r="T8" s="38" t="b">
        <v>0</v>
      </c>
      <c r="U8" s="38" t="b">
        <v>0</v>
      </c>
      <c r="V8" s="38" t="b">
        <v>1</v>
      </c>
      <c r="W8" s="38" t="b">
        <v>0</v>
      </c>
      <c r="X8" s="38" t="b">
        <v>1</v>
      </c>
      <c r="Y8" s="38" t="b">
        <v>0</v>
      </c>
      <c r="Z8" s="38" t="b">
        <v>0</v>
      </c>
      <c r="AA8" s="38" t="b">
        <v>0</v>
      </c>
      <c r="AB8" s="38" t="b">
        <v>0</v>
      </c>
      <c r="AC8" s="38" t="b">
        <v>0</v>
      </c>
      <c r="AD8" s="38" t="b">
        <v>0</v>
      </c>
      <c r="AE8" s="36" t="b">
        <v>0</v>
      </c>
    </row>
    <row r="9">
      <c r="A9" s="64" t="s">
        <v>99</v>
      </c>
      <c r="B9" s="64">
        <v>3.0</v>
      </c>
      <c r="C9" s="65" t="s">
        <v>26</v>
      </c>
      <c r="D9" s="66" t="s">
        <v>102</v>
      </c>
      <c r="E9" s="67"/>
      <c r="F9" s="67"/>
      <c r="G9" s="67"/>
      <c r="H9" s="34" t="b">
        <v>1</v>
      </c>
      <c r="I9" s="34" t="b">
        <v>0</v>
      </c>
      <c r="J9" s="34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29" t="b">
        <v>0</v>
      </c>
    </row>
    <row r="10">
      <c r="A10" s="64" t="s">
        <v>99</v>
      </c>
      <c r="B10" s="64">
        <v>4.0</v>
      </c>
      <c r="C10" s="65" t="s">
        <v>103</v>
      </c>
      <c r="D10" s="66" t="s">
        <v>104</v>
      </c>
      <c r="E10" s="67"/>
      <c r="F10" s="67"/>
      <c r="G10" s="67"/>
      <c r="H10" s="34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1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1</v>
      </c>
      <c r="W10" s="34" t="b">
        <v>0</v>
      </c>
      <c r="X10" s="34" t="b">
        <v>1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29" t="b">
        <v>0</v>
      </c>
    </row>
    <row r="11">
      <c r="A11" s="61" t="s">
        <v>99</v>
      </c>
      <c r="B11" s="61">
        <v>5.0</v>
      </c>
      <c r="C11" s="62" t="s">
        <v>100</v>
      </c>
      <c r="D11" s="63" t="s">
        <v>105</v>
      </c>
      <c r="E11" s="75"/>
      <c r="F11" s="75"/>
      <c r="G11" s="75"/>
      <c r="H11" s="30" t="b">
        <v>0</v>
      </c>
      <c r="I11" s="30" t="b">
        <v>0</v>
      </c>
      <c r="J11" s="30" t="b">
        <v>0</v>
      </c>
      <c r="K11" s="30" t="b">
        <v>0</v>
      </c>
      <c r="L11" s="30" t="b">
        <v>0</v>
      </c>
      <c r="M11" s="30" t="b">
        <v>0</v>
      </c>
      <c r="N11" s="30" t="b">
        <v>1</v>
      </c>
      <c r="O11" s="30" t="b">
        <v>0</v>
      </c>
      <c r="P11" s="30" t="b">
        <v>0</v>
      </c>
      <c r="Q11" s="30" t="b">
        <v>0</v>
      </c>
      <c r="R11" s="30" t="b">
        <v>0</v>
      </c>
      <c r="S11" s="30" t="b">
        <v>0</v>
      </c>
      <c r="T11" s="30" t="b">
        <v>0</v>
      </c>
      <c r="U11" s="30" t="b">
        <v>0</v>
      </c>
      <c r="V11" s="30" t="b">
        <v>1</v>
      </c>
      <c r="W11" s="30" t="b">
        <v>0</v>
      </c>
      <c r="X11" s="30" t="b">
        <v>1</v>
      </c>
      <c r="Y11" s="30" t="b">
        <v>0</v>
      </c>
      <c r="Z11" s="30" t="b">
        <v>0</v>
      </c>
      <c r="AA11" s="30" t="b">
        <v>0</v>
      </c>
      <c r="AB11" s="30" t="b">
        <v>0</v>
      </c>
      <c r="AC11" s="30" t="b">
        <v>0</v>
      </c>
      <c r="AD11" s="30" t="b">
        <v>0</v>
      </c>
      <c r="AE11" s="31" t="b">
        <v>0</v>
      </c>
    </row>
    <row r="12">
      <c r="A12" s="64" t="s">
        <v>106</v>
      </c>
      <c r="B12" s="64">
        <v>1.0</v>
      </c>
      <c r="C12" s="65" t="s">
        <v>107</v>
      </c>
      <c r="D12" s="66" t="s">
        <v>108</v>
      </c>
      <c r="E12" s="67"/>
      <c r="F12" s="67"/>
      <c r="G12" s="67"/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1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1</v>
      </c>
      <c r="X12" s="34" t="b">
        <v>1</v>
      </c>
      <c r="Y12" s="34" t="b">
        <v>0</v>
      </c>
      <c r="Z12" s="34" t="b">
        <v>0</v>
      </c>
      <c r="AA12" s="34" t="b">
        <v>0</v>
      </c>
      <c r="AB12" s="34" t="b">
        <v>0</v>
      </c>
      <c r="AC12" s="34" t="b">
        <v>0</v>
      </c>
      <c r="AD12" s="34" t="b">
        <v>0</v>
      </c>
      <c r="AE12" s="29" t="b">
        <v>0</v>
      </c>
    </row>
    <row r="13">
      <c r="A13" s="64" t="s">
        <v>106</v>
      </c>
      <c r="B13" s="64">
        <v>2.0</v>
      </c>
      <c r="C13" s="65" t="s">
        <v>109</v>
      </c>
      <c r="D13" s="66" t="s">
        <v>110</v>
      </c>
      <c r="E13" s="33"/>
      <c r="F13" s="33"/>
      <c r="G13" s="33"/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1</v>
      </c>
      <c r="R13" s="34" t="b">
        <v>0</v>
      </c>
      <c r="S13" s="34" t="b">
        <v>1</v>
      </c>
      <c r="T13" s="34" t="b">
        <v>0</v>
      </c>
      <c r="U13" s="34" t="b">
        <v>0</v>
      </c>
      <c r="V13" s="34" t="b">
        <v>0</v>
      </c>
      <c r="W13" s="34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29" t="b">
        <v>0</v>
      </c>
    </row>
    <row r="14">
      <c r="A14" s="64" t="s">
        <v>106</v>
      </c>
      <c r="B14" s="64">
        <v>3.0</v>
      </c>
      <c r="C14" s="65" t="s">
        <v>72</v>
      </c>
      <c r="D14" s="66" t="s">
        <v>111</v>
      </c>
      <c r="E14" s="67"/>
      <c r="F14" s="67"/>
      <c r="G14" s="67"/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4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29" t="b">
        <v>0</v>
      </c>
    </row>
    <row r="15">
      <c r="A15" s="61" t="s">
        <v>106</v>
      </c>
      <c r="B15" s="61">
        <v>5.0</v>
      </c>
      <c r="C15" s="62" t="s">
        <v>112</v>
      </c>
      <c r="D15" s="63" t="s">
        <v>113</v>
      </c>
      <c r="E15" s="75"/>
      <c r="F15" s="75"/>
      <c r="G15" s="75"/>
      <c r="H15" s="30" t="b">
        <v>0</v>
      </c>
      <c r="I15" s="30" t="b">
        <v>0</v>
      </c>
      <c r="J15" s="30" t="b">
        <v>0</v>
      </c>
      <c r="K15" s="30" t="b">
        <v>0</v>
      </c>
      <c r="L15" s="30" t="b">
        <v>0</v>
      </c>
      <c r="M15" s="30" t="b">
        <v>0</v>
      </c>
      <c r="N15" s="30" t="b">
        <v>0</v>
      </c>
      <c r="O15" s="30" t="b">
        <v>0</v>
      </c>
      <c r="P15" s="30" t="b">
        <v>0</v>
      </c>
      <c r="Q15" s="30" t="b">
        <v>1</v>
      </c>
      <c r="R15" s="30" t="b">
        <v>0</v>
      </c>
      <c r="S15" s="30" t="b">
        <v>0</v>
      </c>
      <c r="T15" s="30" t="b">
        <v>0</v>
      </c>
      <c r="U15" s="30" t="b">
        <v>0</v>
      </c>
      <c r="V15" s="30" t="b">
        <v>0</v>
      </c>
      <c r="W15" s="30" t="b">
        <v>0</v>
      </c>
      <c r="X15" s="30" t="b">
        <v>1</v>
      </c>
      <c r="Y15" s="30" t="b">
        <v>0</v>
      </c>
      <c r="Z15" s="30" t="b">
        <v>0</v>
      </c>
      <c r="AA15" s="30" t="b">
        <v>0</v>
      </c>
      <c r="AB15" s="30" t="b">
        <v>0</v>
      </c>
      <c r="AC15" s="30" t="b">
        <v>0</v>
      </c>
      <c r="AD15" s="30" t="b">
        <v>0</v>
      </c>
      <c r="AE15" s="31" t="b">
        <v>0</v>
      </c>
    </row>
    <row r="16"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21.0</v>
      </c>
      <c r="C2" s="10">
        <v>16.0</v>
      </c>
      <c r="D2" s="8">
        <f t="shared" ref="D2:E2" si="1"> L2</f>
        <v>7</v>
      </c>
      <c r="E2" s="8">
        <f t="shared" si="1"/>
        <v>8</v>
      </c>
      <c r="F2" s="11">
        <f t="shared" ref="F2:F51" si="4"> 5%+($N2-5)/200</f>
        <v>0.095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0.056</v>
      </c>
      <c r="J2" s="11">
        <f t="shared" ref="J2:J51" si="7"> 0% + L2/100</f>
        <v>0.07</v>
      </c>
      <c r="K2" s="14">
        <f t="shared" ref="K2:K51" si="8"> 0% + N2/100</f>
        <v>0.14</v>
      </c>
      <c r="L2" s="10">
        <v>7.0</v>
      </c>
      <c r="M2" s="10">
        <v>8.0</v>
      </c>
      <c r="N2" s="10">
        <v>14.0</v>
      </c>
      <c r="O2" s="10">
        <v>10.0</v>
      </c>
      <c r="P2" s="15">
        <v>11.0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0, B2+5, B2+4)</f>
        <v>25</v>
      </c>
      <c r="C3" s="17">
        <f t="shared" ref="C3:C51" si="10"> if(MOD($A3,4) = 0, C2+4, C2+5)</f>
        <v>21</v>
      </c>
      <c r="D3" s="8">
        <f t="shared" ref="D3:E3" si="3"> L3</f>
        <v>8</v>
      </c>
      <c r="E3" s="8">
        <f t="shared" si="3"/>
        <v>9</v>
      </c>
      <c r="F3" s="11">
        <f t="shared" si="4"/>
        <v>0.1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0.057</v>
      </c>
      <c r="J3" s="11">
        <f t="shared" si="7"/>
        <v>0.08</v>
      </c>
      <c r="K3" s="14">
        <f t="shared" si="8"/>
        <v>0.15</v>
      </c>
      <c r="L3" s="10">
        <f t="shared" ref="L3:L51" si="13">if(MOD($A3,3) = 0,L2,L2+1)</f>
        <v>8</v>
      </c>
      <c r="M3" s="10">
        <f t="shared" ref="M3:M51" si="14">if(MOD($A2,4) = 0,M2,M2 + 1)</f>
        <v>9</v>
      </c>
      <c r="N3" s="10">
        <f t="shared" ref="N3:N51" si="15">if(MOD(A3,2) = 0,N2 + 1,N2 + 2)</f>
        <v>15</v>
      </c>
      <c r="O3" s="10">
        <f t="shared" ref="O3:O51" si="16"> O2 + 1</f>
        <v>11</v>
      </c>
      <c r="P3" s="15">
        <f t="shared" ref="P3:P51" si="17">if(or(MOD(A3,2) = 0, MOD(A3,3) = 0),P2 + 1,P2)</f>
        <v>12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29</v>
      </c>
      <c r="C4" s="17">
        <f t="shared" si="10"/>
        <v>26</v>
      </c>
      <c r="D4" s="8">
        <f t="shared" ref="D4:E4" si="11"> L4</f>
        <v>8</v>
      </c>
      <c r="E4" s="8">
        <f t="shared" si="11"/>
        <v>10</v>
      </c>
      <c r="F4" s="11">
        <f t="shared" si="4"/>
        <v>0.11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0.058</v>
      </c>
      <c r="J4" s="11">
        <f t="shared" si="7"/>
        <v>0.08</v>
      </c>
      <c r="K4" s="14">
        <f t="shared" si="8"/>
        <v>0.17</v>
      </c>
      <c r="L4" s="10">
        <f t="shared" si="13"/>
        <v>8</v>
      </c>
      <c r="M4" s="10">
        <f t="shared" si="14"/>
        <v>10</v>
      </c>
      <c r="N4" s="10">
        <f t="shared" si="15"/>
        <v>17</v>
      </c>
      <c r="O4" s="10">
        <f t="shared" si="16"/>
        <v>12</v>
      </c>
      <c r="P4" s="15">
        <f t="shared" si="17"/>
        <v>13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33</v>
      </c>
      <c r="C5" s="17">
        <f t="shared" si="10"/>
        <v>30</v>
      </c>
      <c r="D5" s="8">
        <f t="shared" ref="D5:E5" si="19"> L5</f>
        <v>9</v>
      </c>
      <c r="E5" s="8">
        <f t="shared" si="19"/>
        <v>11</v>
      </c>
      <c r="F5" s="11">
        <f t="shared" si="4"/>
        <v>0.115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0.059</v>
      </c>
      <c r="J5" s="11">
        <f t="shared" si="7"/>
        <v>0.09</v>
      </c>
      <c r="K5" s="14">
        <f t="shared" si="8"/>
        <v>0.18</v>
      </c>
      <c r="L5" s="10">
        <f t="shared" si="13"/>
        <v>9</v>
      </c>
      <c r="M5" s="10">
        <f t="shared" si="14"/>
        <v>11</v>
      </c>
      <c r="N5" s="10">
        <f t="shared" si="15"/>
        <v>18</v>
      </c>
      <c r="O5" s="10">
        <f t="shared" si="16"/>
        <v>13</v>
      </c>
      <c r="P5" s="15">
        <f t="shared" si="17"/>
        <v>14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38</v>
      </c>
      <c r="C6" s="17">
        <f t="shared" si="10"/>
        <v>35</v>
      </c>
      <c r="D6" s="8">
        <f t="shared" ref="D6:E6" si="21"> L6</f>
        <v>10</v>
      </c>
      <c r="E6" s="8">
        <f t="shared" si="21"/>
        <v>11</v>
      </c>
      <c r="F6" s="11">
        <f t="shared" si="4"/>
        <v>0.125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0.059</v>
      </c>
      <c r="J6" s="11">
        <f t="shared" si="7"/>
        <v>0.1</v>
      </c>
      <c r="K6" s="14">
        <f t="shared" si="8"/>
        <v>0.2</v>
      </c>
      <c r="L6" s="10">
        <f t="shared" si="13"/>
        <v>10</v>
      </c>
      <c r="M6" s="10">
        <f t="shared" si="14"/>
        <v>11</v>
      </c>
      <c r="N6" s="10">
        <f t="shared" si="15"/>
        <v>20</v>
      </c>
      <c r="O6" s="10">
        <f t="shared" si="16"/>
        <v>14</v>
      </c>
      <c r="P6" s="15">
        <f t="shared" si="17"/>
        <v>14</v>
      </c>
      <c r="Q6" s="18">
        <f t="shared" si="18"/>
        <v>4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42</v>
      </c>
      <c r="C7" s="17">
        <f t="shared" si="10"/>
        <v>40</v>
      </c>
      <c r="D7" s="8">
        <f t="shared" ref="D7:E7" si="23"> L7</f>
        <v>10</v>
      </c>
      <c r="E7" s="8">
        <f t="shared" si="23"/>
        <v>12</v>
      </c>
      <c r="F7" s="11">
        <f t="shared" si="4"/>
        <v>0.13</v>
      </c>
      <c r="G7" s="12">
        <f t="shared" si="5"/>
        <v>0.91</v>
      </c>
      <c r="H7" s="13">
        <f t="shared" ref="H7:I7" si="24"> 5% + (O7-5)/1000</f>
        <v>0.06</v>
      </c>
      <c r="I7" s="13">
        <f t="shared" si="24"/>
        <v>0.06</v>
      </c>
      <c r="J7" s="11">
        <f t="shared" si="7"/>
        <v>0.1</v>
      </c>
      <c r="K7" s="14">
        <f t="shared" si="8"/>
        <v>0.21</v>
      </c>
      <c r="L7" s="10">
        <f t="shared" si="13"/>
        <v>10</v>
      </c>
      <c r="M7" s="10">
        <f t="shared" si="14"/>
        <v>12</v>
      </c>
      <c r="N7" s="10">
        <f t="shared" si="15"/>
        <v>21</v>
      </c>
      <c r="O7" s="10">
        <f t="shared" si="16"/>
        <v>15</v>
      </c>
      <c r="P7" s="15">
        <f t="shared" si="17"/>
        <v>15</v>
      </c>
      <c r="Q7" s="18">
        <f t="shared" si="18"/>
        <v>4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46</v>
      </c>
      <c r="C8" s="17">
        <f t="shared" si="10"/>
        <v>45</v>
      </c>
      <c r="D8" s="8">
        <f t="shared" ref="D8:E8" si="25"> L8</f>
        <v>11</v>
      </c>
      <c r="E8" s="8">
        <f t="shared" si="25"/>
        <v>13</v>
      </c>
      <c r="F8" s="11">
        <f t="shared" si="4"/>
        <v>0.14</v>
      </c>
      <c r="G8" s="12">
        <f t="shared" si="5"/>
        <v>0.911</v>
      </c>
      <c r="H8" s="13">
        <f t="shared" ref="H8:I8" si="26"> 5% + (O8-5)/1000</f>
        <v>0.061</v>
      </c>
      <c r="I8" s="13">
        <f t="shared" si="26"/>
        <v>0.06</v>
      </c>
      <c r="J8" s="11">
        <f t="shared" si="7"/>
        <v>0.11</v>
      </c>
      <c r="K8" s="14">
        <f t="shared" si="8"/>
        <v>0.23</v>
      </c>
      <c r="L8" s="10">
        <f t="shared" si="13"/>
        <v>11</v>
      </c>
      <c r="M8" s="10">
        <f t="shared" si="14"/>
        <v>13</v>
      </c>
      <c r="N8" s="10">
        <f t="shared" si="15"/>
        <v>23</v>
      </c>
      <c r="O8" s="10">
        <f t="shared" si="16"/>
        <v>16</v>
      </c>
      <c r="P8" s="15">
        <f t="shared" si="17"/>
        <v>15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50</v>
      </c>
      <c r="C9" s="17">
        <f t="shared" si="10"/>
        <v>49</v>
      </c>
      <c r="D9" s="8">
        <f t="shared" ref="D9:E9" si="27"> L9</f>
        <v>12</v>
      </c>
      <c r="E9" s="8">
        <f t="shared" si="27"/>
        <v>14</v>
      </c>
      <c r="F9" s="11">
        <f t="shared" si="4"/>
        <v>0.145</v>
      </c>
      <c r="G9" s="12">
        <f t="shared" si="5"/>
        <v>0.912</v>
      </c>
      <c r="H9" s="13">
        <f t="shared" ref="H9:I9" si="28"> 5% + (O9-5)/1000</f>
        <v>0.062</v>
      </c>
      <c r="I9" s="13">
        <f t="shared" si="28"/>
        <v>0.061</v>
      </c>
      <c r="J9" s="11">
        <f t="shared" si="7"/>
        <v>0.12</v>
      </c>
      <c r="K9" s="14">
        <f t="shared" si="8"/>
        <v>0.24</v>
      </c>
      <c r="L9" s="10">
        <f t="shared" si="13"/>
        <v>12</v>
      </c>
      <c r="M9" s="10">
        <f t="shared" si="14"/>
        <v>14</v>
      </c>
      <c r="N9" s="10">
        <f t="shared" si="15"/>
        <v>24</v>
      </c>
      <c r="O9" s="10">
        <f t="shared" si="16"/>
        <v>17</v>
      </c>
      <c r="P9" s="15">
        <f t="shared" si="17"/>
        <v>16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54</v>
      </c>
      <c r="C10" s="17">
        <f t="shared" si="10"/>
        <v>54</v>
      </c>
      <c r="D10" s="8">
        <f t="shared" ref="D10:E10" si="29"> L10</f>
        <v>12</v>
      </c>
      <c r="E10" s="8">
        <f t="shared" si="29"/>
        <v>14</v>
      </c>
      <c r="F10" s="11">
        <f t="shared" si="4"/>
        <v>0.155</v>
      </c>
      <c r="G10" s="12">
        <f t="shared" si="5"/>
        <v>0.913</v>
      </c>
      <c r="H10" s="13">
        <f t="shared" ref="H10:I10" si="30"> 5% + (O10-5)/1000</f>
        <v>0.063</v>
      </c>
      <c r="I10" s="13">
        <f t="shared" si="30"/>
        <v>0.062</v>
      </c>
      <c r="J10" s="11">
        <f t="shared" si="7"/>
        <v>0.12</v>
      </c>
      <c r="K10" s="14">
        <f t="shared" si="8"/>
        <v>0.26</v>
      </c>
      <c r="L10" s="10">
        <f t="shared" si="13"/>
        <v>12</v>
      </c>
      <c r="M10" s="10">
        <f t="shared" si="14"/>
        <v>14</v>
      </c>
      <c r="N10" s="10">
        <f t="shared" si="15"/>
        <v>26</v>
      </c>
      <c r="O10" s="10">
        <f t="shared" si="16"/>
        <v>18</v>
      </c>
      <c r="P10" s="15">
        <f t="shared" si="17"/>
        <v>17</v>
      </c>
      <c r="Q10" s="18">
        <f t="shared" si="18"/>
        <v>4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59</v>
      </c>
      <c r="C11" s="17">
        <f t="shared" si="10"/>
        <v>59</v>
      </c>
      <c r="D11" s="8">
        <f t="shared" ref="D11:E11" si="31"> L11</f>
        <v>13</v>
      </c>
      <c r="E11" s="8">
        <f t="shared" si="31"/>
        <v>15</v>
      </c>
      <c r="F11" s="11">
        <f t="shared" si="4"/>
        <v>0.16</v>
      </c>
      <c r="G11" s="12">
        <f t="shared" si="5"/>
        <v>0.914</v>
      </c>
      <c r="H11" s="13">
        <f t="shared" ref="H11:I11" si="32"> 5% + (O11-5)/1000</f>
        <v>0.064</v>
      </c>
      <c r="I11" s="13">
        <f t="shared" si="32"/>
        <v>0.063</v>
      </c>
      <c r="J11" s="11">
        <f t="shared" si="7"/>
        <v>0.13</v>
      </c>
      <c r="K11" s="14">
        <f t="shared" si="8"/>
        <v>0.27</v>
      </c>
      <c r="L11" s="10">
        <f t="shared" si="13"/>
        <v>13</v>
      </c>
      <c r="M11" s="10">
        <f t="shared" si="14"/>
        <v>15</v>
      </c>
      <c r="N11" s="10">
        <f t="shared" si="15"/>
        <v>27</v>
      </c>
      <c r="O11" s="10">
        <f t="shared" si="16"/>
        <v>19</v>
      </c>
      <c r="P11" s="15">
        <f t="shared" si="17"/>
        <v>18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63</v>
      </c>
      <c r="C12" s="17">
        <f t="shared" si="10"/>
        <v>64</v>
      </c>
      <c r="D12" s="8">
        <f t="shared" ref="D12:E12" si="33"> L12</f>
        <v>14</v>
      </c>
      <c r="E12" s="8">
        <f t="shared" si="33"/>
        <v>16</v>
      </c>
      <c r="F12" s="11">
        <f t="shared" si="4"/>
        <v>0.17</v>
      </c>
      <c r="G12" s="12">
        <f t="shared" si="5"/>
        <v>0.915</v>
      </c>
      <c r="H12" s="13">
        <f t="shared" ref="H12:I12" si="34"> 5% + (O12-5)/1000</f>
        <v>0.065</v>
      </c>
      <c r="I12" s="13">
        <f t="shared" si="34"/>
        <v>0.063</v>
      </c>
      <c r="J12" s="11">
        <f t="shared" si="7"/>
        <v>0.14</v>
      </c>
      <c r="K12" s="14">
        <f t="shared" si="8"/>
        <v>0.29</v>
      </c>
      <c r="L12" s="10">
        <f t="shared" si="13"/>
        <v>14</v>
      </c>
      <c r="M12" s="10">
        <f t="shared" si="14"/>
        <v>16</v>
      </c>
      <c r="N12" s="10">
        <f t="shared" si="15"/>
        <v>29</v>
      </c>
      <c r="O12" s="10">
        <f t="shared" si="16"/>
        <v>20</v>
      </c>
      <c r="P12" s="15">
        <f t="shared" si="17"/>
        <v>18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67</v>
      </c>
      <c r="C13" s="17">
        <f t="shared" si="10"/>
        <v>68</v>
      </c>
      <c r="D13" s="8">
        <f t="shared" ref="D13:E13" si="35"> L13</f>
        <v>14</v>
      </c>
      <c r="E13" s="8">
        <f t="shared" si="35"/>
        <v>17</v>
      </c>
      <c r="F13" s="11">
        <f t="shared" si="4"/>
        <v>0.175</v>
      </c>
      <c r="G13" s="12">
        <f t="shared" si="5"/>
        <v>0.916</v>
      </c>
      <c r="H13" s="13">
        <f t="shared" ref="H13:I13" si="36"> 5% + (O13-5)/1000</f>
        <v>0.066</v>
      </c>
      <c r="I13" s="13">
        <f t="shared" si="36"/>
        <v>0.064</v>
      </c>
      <c r="J13" s="11">
        <f t="shared" si="7"/>
        <v>0.14</v>
      </c>
      <c r="K13" s="14">
        <f t="shared" si="8"/>
        <v>0.3</v>
      </c>
      <c r="L13" s="10">
        <f t="shared" si="13"/>
        <v>14</v>
      </c>
      <c r="M13" s="10">
        <f t="shared" si="14"/>
        <v>17</v>
      </c>
      <c r="N13" s="10">
        <f t="shared" si="15"/>
        <v>30</v>
      </c>
      <c r="O13" s="10">
        <f t="shared" si="16"/>
        <v>21</v>
      </c>
      <c r="P13" s="15">
        <f t="shared" si="17"/>
        <v>19</v>
      </c>
      <c r="Q13" s="18">
        <f t="shared" si="18"/>
        <v>4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71</v>
      </c>
      <c r="C14" s="17">
        <f t="shared" si="10"/>
        <v>73</v>
      </c>
      <c r="D14" s="8">
        <f t="shared" ref="D14:E14" si="37"> L14</f>
        <v>15</v>
      </c>
      <c r="E14" s="8">
        <f t="shared" si="37"/>
        <v>17</v>
      </c>
      <c r="F14" s="11">
        <f t="shared" si="4"/>
        <v>0.185</v>
      </c>
      <c r="G14" s="12">
        <f t="shared" si="5"/>
        <v>0.917</v>
      </c>
      <c r="H14" s="13">
        <f t="shared" ref="H14:I14" si="38"> 5% + (O14-5)/1000</f>
        <v>0.067</v>
      </c>
      <c r="I14" s="13">
        <f t="shared" si="38"/>
        <v>0.064</v>
      </c>
      <c r="J14" s="11">
        <f t="shared" si="7"/>
        <v>0.15</v>
      </c>
      <c r="K14" s="14">
        <f t="shared" si="8"/>
        <v>0.32</v>
      </c>
      <c r="L14" s="10">
        <f t="shared" si="13"/>
        <v>15</v>
      </c>
      <c r="M14" s="10">
        <f t="shared" si="14"/>
        <v>17</v>
      </c>
      <c r="N14" s="10">
        <f t="shared" si="15"/>
        <v>32</v>
      </c>
      <c r="O14" s="10">
        <f t="shared" si="16"/>
        <v>22</v>
      </c>
      <c r="P14" s="15">
        <f t="shared" si="17"/>
        <v>19</v>
      </c>
      <c r="Q14" s="18">
        <f t="shared" si="18"/>
        <v>4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75</v>
      </c>
      <c r="C15" s="17">
        <f t="shared" si="10"/>
        <v>78</v>
      </c>
      <c r="D15" s="8">
        <f t="shared" ref="D15:E15" si="39"> L15</f>
        <v>16</v>
      </c>
      <c r="E15" s="8">
        <f t="shared" si="39"/>
        <v>18</v>
      </c>
      <c r="F15" s="11">
        <f t="shared" si="4"/>
        <v>0.19</v>
      </c>
      <c r="G15" s="12">
        <f t="shared" si="5"/>
        <v>0.918</v>
      </c>
      <c r="H15" s="13">
        <f t="shared" ref="H15:I15" si="40"> 5% + (O15-5)/1000</f>
        <v>0.068</v>
      </c>
      <c r="I15" s="13">
        <f t="shared" si="40"/>
        <v>0.065</v>
      </c>
      <c r="J15" s="11">
        <f t="shared" si="7"/>
        <v>0.16</v>
      </c>
      <c r="K15" s="14">
        <f t="shared" si="8"/>
        <v>0.33</v>
      </c>
      <c r="L15" s="10">
        <f t="shared" si="13"/>
        <v>16</v>
      </c>
      <c r="M15" s="10">
        <f t="shared" si="14"/>
        <v>18</v>
      </c>
      <c r="N15" s="10">
        <f t="shared" si="15"/>
        <v>33</v>
      </c>
      <c r="O15" s="10">
        <f t="shared" si="16"/>
        <v>23</v>
      </c>
      <c r="P15" s="15">
        <f t="shared" si="17"/>
        <v>20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80</v>
      </c>
      <c r="C16" s="17">
        <f t="shared" si="10"/>
        <v>83</v>
      </c>
      <c r="D16" s="8">
        <f t="shared" ref="D16:E16" si="41"> L16</f>
        <v>16</v>
      </c>
      <c r="E16" s="8">
        <f t="shared" si="41"/>
        <v>19</v>
      </c>
      <c r="F16" s="11">
        <f t="shared" si="4"/>
        <v>0.2</v>
      </c>
      <c r="G16" s="12">
        <f t="shared" si="5"/>
        <v>0.919</v>
      </c>
      <c r="H16" s="13">
        <f t="shared" ref="H16:I16" si="42"> 5% + (O16-5)/1000</f>
        <v>0.069</v>
      </c>
      <c r="I16" s="13">
        <f t="shared" si="42"/>
        <v>0.066</v>
      </c>
      <c r="J16" s="11">
        <f t="shared" si="7"/>
        <v>0.16</v>
      </c>
      <c r="K16" s="14">
        <f t="shared" si="8"/>
        <v>0.35</v>
      </c>
      <c r="L16" s="10">
        <f t="shared" si="13"/>
        <v>16</v>
      </c>
      <c r="M16" s="10">
        <f t="shared" si="14"/>
        <v>19</v>
      </c>
      <c r="N16" s="10">
        <f t="shared" si="15"/>
        <v>35</v>
      </c>
      <c r="O16" s="10">
        <f t="shared" si="16"/>
        <v>24</v>
      </c>
      <c r="P16" s="15">
        <f t="shared" si="17"/>
        <v>21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84</v>
      </c>
      <c r="C17" s="17">
        <f t="shared" si="10"/>
        <v>87</v>
      </c>
      <c r="D17" s="8">
        <f t="shared" ref="D17:E17" si="43"> L17</f>
        <v>17</v>
      </c>
      <c r="E17" s="8">
        <f t="shared" si="43"/>
        <v>20</v>
      </c>
      <c r="F17" s="11">
        <f t="shared" si="4"/>
        <v>0.205</v>
      </c>
      <c r="G17" s="12">
        <f t="shared" si="5"/>
        <v>0.92</v>
      </c>
      <c r="H17" s="13">
        <f t="shared" ref="H17:I17" si="44"> 5% + (O17-5)/1000</f>
        <v>0.07</v>
      </c>
      <c r="I17" s="13">
        <f t="shared" si="44"/>
        <v>0.067</v>
      </c>
      <c r="J17" s="11">
        <f t="shared" si="7"/>
        <v>0.17</v>
      </c>
      <c r="K17" s="14">
        <f t="shared" si="8"/>
        <v>0.36</v>
      </c>
      <c r="L17" s="10">
        <f t="shared" si="13"/>
        <v>17</v>
      </c>
      <c r="M17" s="10">
        <f t="shared" si="14"/>
        <v>20</v>
      </c>
      <c r="N17" s="10">
        <f t="shared" si="15"/>
        <v>36</v>
      </c>
      <c r="O17" s="10">
        <f t="shared" si="16"/>
        <v>25</v>
      </c>
      <c r="P17" s="15">
        <f t="shared" si="17"/>
        <v>22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88</v>
      </c>
      <c r="C18" s="17">
        <f t="shared" si="10"/>
        <v>92</v>
      </c>
      <c r="D18" s="8">
        <f t="shared" ref="D18:E18" si="45"> L18</f>
        <v>18</v>
      </c>
      <c r="E18" s="8">
        <f t="shared" si="45"/>
        <v>20</v>
      </c>
      <c r="F18" s="11">
        <f t="shared" si="4"/>
        <v>0.215</v>
      </c>
      <c r="G18" s="12">
        <f t="shared" si="5"/>
        <v>0.921</v>
      </c>
      <c r="H18" s="13">
        <f t="shared" ref="H18:I18" si="46"> 5% + (O18-5)/1000</f>
        <v>0.071</v>
      </c>
      <c r="I18" s="13">
        <f t="shared" si="46"/>
        <v>0.067</v>
      </c>
      <c r="J18" s="11">
        <f t="shared" si="7"/>
        <v>0.18</v>
      </c>
      <c r="K18" s="14">
        <f t="shared" si="8"/>
        <v>0.38</v>
      </c>
      <c r="L18" s="10">
        <f t="shared" si="13"/>
        <v>18</v>
      </c>
      <c r="M18" s="10">
        <f t="shared" si="14"/>
        <v>20</v>
      </c>
      <c r="N18" s="10">
        <f t="shared" si="15"/>
        <v>38</v>
      </c>
      <c r="O18" s="10">
        <f t="shared" si="16"/>
        <v>26</v>
      </c>
      <c r="P18" s="15">
        <f t="shared" si="17"/>
        <v>22</v>
      </c>
      <c r="Q18" s="18">
        <f t="shared" si="18"/>
        <v>4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92</v>
      </c>
      <c r="C19" s="17">
        <f t="shared" si="10"/>
        <v>97</v>
      </c>
      <c r="D19" s="8">
        <f t="shared" ref="D19:E19" si="47"> L19</f>
        <v>18</v>
      </c>
      <c r="E19" s="8">
        <f t="shared" si="47"/>
        <v>21</v>
      </c>
      <c r="F19" s="11">
        <f t="shared" si="4"/>
        <v>0.22</v>
      </c>
      <c r="G19" s="12">
        <f t="shared" si="5"/>
        <v>0.922</v>
      </c>
      <c r="H19" s="13">
        <f t="shared" ref="H19:I19" si="48"> 5% + (O19-5)/1000</f>
        <v>0.072</v>
      </c>
      <c r="I19" s="13">
        <f t="shared" si="48"/>
        <v>0.068</v>
      </c>
      <c r="J19" s="11">
        <f t="shared" si="7"/>
        <v>0.18</v>
      </c>
      <c r="K19" s="14">
        <f t="shared" si="8"/>
        <v>0.39</v>
      </c>
      <c r="L19" s="10">
        <f t="shared" si="13"/>
        <v>18</v>
      </c>
      <c r="M19" s="10">
        <f t="shared" si="14"/>
        <v>21</v>
      </c>
      <c r="N19" s="10">
        <f t="shared" si="15"/>
        <v>39</v>
      </c>
      <c r="O19" s="10">
        <f t="shared" si="16"/>
        <v>27</v>
      </c>
      <c r="P19" s="15">
        <f t="shared" si="17"/>
        <v>23</v>
      </c>
      <c r="Q19" s="18">
        <f t="shared" si="18"/>
        <v>4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96</v>
      </c>
      <c r="C20" s="17">
        <f t="shared" si="10"/>
        <v>102</v>
      </c>
      <c r="D20" s="8">
        <f t="shared" ref="D20:E20" si="49"> L20</f>
        <v>19</v>
      </c>
      <c r="E20" s="8">
        <f t="shared" si="49"/>
        <v>22</v>
      </c>
      <c r="F20" s="11">
        <f t="shared" si="4"/>
        <v>0.23</v>
      </c>
      <c r="G20" s="12">
        <f t="shared" si="5"/>
        <v>0.923</v>
      </c>
      <c r="H20" s="13">
        <f t="shared" ref="H20:I20" si="50"> 5% + (O20-5)/1000</f>
        <v>0.073</v>
      </c>
      <c r="I20" s="13">
        <f t="shared" si="50"/>
        <v>0.068</v>
      </c>
      <c r="J20" s="11">
        <f t="shared" si="7"/>
        <v>0.19</v>
      </c>
      <c r="K20" s="14">
        <f t="shared" si="8"/>
        <v>0.41</v>
      </c>
      <c r="L20" s="10">
        <f t="shared" si="13"/>
        <v>19</v>
      </c>
      <c r="M20" s="10">
        <f t="shared" si="14"/>
        <v>22</v>
      </c>
      <c r="N20" s="10">
        <f t="shared" si="15"/>
        <v>41</v>
      </c>
      <c r="O20" s="10">
        <f t="shared" si="16"/>
        <v>28</v>
      </c>
      <c r="P20" s="15">
        <f t="shared" si="17"/>
        <v>23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101</v>
      </c>
      <c r="C21" s="17">
        <f t="shared" si="10"/>
        <v>106</v>
      </c>
      <c r="D21" s="8">
        <f t="shared" ref="D21:E21" si="51"> L21</f>
        <v>20</v>
      </c>
      <c r="E21" s="8">
        <f t="shared" si="51"/>
        <v>23</v>
      </c>
      <c r="F21" s="11">
        <f t="shared" si="4"/>
        <v>0.235</v>
      </c>
      <c r="G21" s="12">
        <f t="shared" si="5"/>
        <v>0.924</v>
      </c>
      <c r="H21" s="13">
        <f t="shared" ref="H21:I21" si="52"> 5% + (O21-5)/1000</f>
        <v>0.074</v>
      </c>
      <c r="I21" s="13">
        <f t="shared" si="52"/>
        <v>0.069</v>
      </c>
      <c r="J21" s="11">
        <f t="shared" si="7"/>
        <v>0.2</v>
      </c>
      <c r="K21" s="14">
        <f t="shared" si="8"/>
        <v>0.42</v>
      </c>
      <c r="L21" s="10">
        <f t="shared" si="13"/>
        <v>20</v>
      </c>
      <c r="M21" s="10">
        <f t="shared" si="14"/>
        <v>23</v>
      </c>
      <c r="N21" s="10">
        <f t="shared" si="15"/>
        <v>42</v>
      </c>
      <c r="O21" s="10">
        <f t="shared" si="16"/>
        <v>29</v>
      </c>
      <c r="P21" s="15">
        <f t="shared" si="17"/>
        <v>24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105</v>
      </c>
      <c r="C22" s="17">
        <f t="shared" si="10"/>
        <v>111</v>
      </c>
      <c r="D22" s="8">
        <f t="shared" ref="D22:E22" si="53"> L22</f>
        <v>20</v>
      </c>
      <c r="E22" s="8">
        <f t="shared" si="53"/>
        <v>23</v>
      </c>
      <c r="F22" s="11">
        <f t="shared" si="4"/>
        <v>0.245</v>
      </c>
      <c r="G22" s="12">
        <f t="shared" si="5"/>
        <v>0.925</v>
      </c>
      <c r="H22" s="13">
        <f t="shared" ref="H22:I22" si="54"> 5% + (O22-5)/1000</f>
        <v>0.075</v>
      </c>
      <c r="I22" s="13">
        <f t="shared" si="54"/>
        <v>0.07</v>
      </c>
      <c r="J22" s="11">
        <f t="shared" si="7"/>
        <v>0.2</v>
      </c>
      <c r="K22" s="14">
        <f t="shared" si="8"/>
        <v>0.44</v>
      </c>
      <c r="L22" s="10">
        <f t="shared" si="13"/>
        <v>20</v>
      </c>
      <c r="M22" s="10">
        <f t="shared" si="14"/>
        <v>23</v>
      </c>
      <c r="N22" s="10">
        <f t="shared" si="15"/>
        <v>44</v>
      </c>
      <c r="O22" s="10">
        <f t="shared" si="16"/>
        <v>30</v>
      </c>
      <c r="P22" s="15">
        <f t="shared" si="17"/>
        <v>25</v>
      </c>
      <c r="Q22" s="18">
        <f t="shared" si="18"/>
        <v>4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109</v>
      </c>
      <c r="C23" s="17">
        <f t="shared" si="10"/>
        <v>116</v>
      </c>
      <c r="D23" s="8">
        <f t="shared" ref="D23:E23" si="55"> L23</f>
        <v>21</v>
      </c>
      <c r="E23" s="8">
        <f t="shared" si="55"/>
        <v>24</v>
      </c>
      <c r="F23" s="11">
        <f t="shared" si="4"/>
        <v>0.25</v>
      </c>
      <c r="G23" s="12">
        <f t="shared" si="5"/>
        <v>0.926</v>
      </c>
      <c r="H23" s="13">
        <f t="shared" ref="H23:I23" si="56"> 5% + (O23-5)/1000</f>
        <v>0.076</v>
      </c>
      <c r="I23" s="13">
        <f t="shared" si="56"/>
        <v>0.071</v>
      </c>
      <c r="J23" s="11">
        <f t="shared" si="7"/>
        <v>0.21</v>
      </c>
      <c r="K23" s="14">
        <f t="shared" si="8"/>
        <v>0.45</v>
      </c>
      <c r="L23" s="10">
        <f t="shared" si="13"/>
        <v>21</v>
      </c>
      <c r="M23" s="10">
        <f t="shared" si="14"/>
        <v>24</v>
      </c>
      <c r="N23" s="10">
        <f t="shared" si="15"/>
        <v>45</v>
      </c>
      <c r="O23" s="10">
        <f t="shared" si="16"/>
        <v>31</v>
      </c>
      <c r="P23" s="15">
        <f t="shared" si="17"/>
        <v>26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113</v>
      </c>
      <c r="C24" s="17">
        <f t="shared" si="10"/>
        <v>121</v>
      </c>
      <c r="D24" s="8">
        <f t="shared" ref="D24:E24" si="57"> L24</f>
        <v>22</v>
      </c>
      <c r="E24" s="8">
        <f t="shared" si="57"/>
        <v>25</v>
      </c>
      <c r="F24" s="11">
        <f t="shared" si="4"/>
        <v>0.26</v>
      </c>
      <c r="G24" s="12">
        <f t="shared" si="5"/>
        <v>0.927</v>
      </c>
      <c r="H24" s="13">
        <f t="shared" ref="H24:I24" si="58"> 5% + (O24-5)/1000</f>
        <v>0.077</v>
      </c>
      <c r="I24" s="13">
        <f t="shared" si="58"/>
        <v>0.071</v>
      </c>
      <c r="J24" s="11">
        <f t="shared" si="7"/>
        <v>0.22</v>
      </c>
      <c r="K24" s="14">
        <f t="shared" si="8"/>
        <v>0.47</v>
      </c>
      <c r="L24" s="10">
        <f t="shared" si="13"/>
        <v>22</v>
      </c>
      <c r="M24" s="10">
        <f t="shared" si="14"/>
        <v>25</v>
      </c>
      <c r="N24" s="10">
        <f t="shared" si="15"/>
        <v>47</v>
      </c>
      <c r="O24" s="10">
        <f t="shared" si="16"/>
        <v>32</v>
      </c>
      <c r="P24" s="15">
        <f t="shared" si="17"/>
        <v>26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117</v>
      </c>
      <c r="C25" s="17">
        <f t="shared" si="10"/>
        <v>125</v>
      </c>
      <c r="D25" s="8">
        <f t="shared" ref="D25:E25" si="59"> L25</f>
        <v>22</v>
      </c>
      <c r="E25" s="8">
        <f t="shared" si="59"/>
        <v>26</v>
      </c>
      <c r="F25" s="11">
        <f t="shared" si="4"/>
        <v>0.265</v>
      </c>
      <c r="G25" s="12">
        <f t="shared" si="5"/>
        <v>0.928</v>
      </c>
      <c r="H25" s="13">
        <f t="shared" ref="H25:I25" si="60"> 5% + (O25-5)/1000</f>
        <v>0.078</v>
      </c>
      <c r="I25" s="13">
        <f t="shared" si="60"/>
        <v>0.072</v>
      </c>
      <c r="J25" s="11">
        <f t="shared" si="7"/>
        <v>0.22</v>
      </c>
      <c r="K25" s="14">
        <f t="shared" si="8"/>
        <v>0.48</v>
      </c>
      <c r="L25" s="10">
        <f t="shared" si="13"/>
        <v>22</v>
      </c>
      <c r="M25" s="10">
        <f t="shared" si="14"/>
        <v>26</v>
      </c>
      <c r="N25" s="10">
        <f t="shared" si="15"/>
        <v>48</v>
      </c>
      <c r="O25" s="10">
        <f t="shared" si="16"/>
        <v>33</v>
      </c>
      <c r="P25" s="15">
        <f t="shared" si="17"/>
        <v>27</v>
      </c>
      <c r="Q25" s="18">
        <f t="shared" si="18"/>
        <v>4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122</v>
      </c>
      <c r="C26" s="17">
        <f t="shared" si="10"/>
        <v>130</v>
      </c>
      <c r="D26" s="8">
        <f t="shared" ref="D26:E26" si="61"> L26</f>
        <v>23</v>
      </c>
      <c r="E26" s="8">
        <f t="shared" si="61"/>
        <v>26</v>
      </c>
      <c r="F26" s="11">
        <f t="shared" si="4"/>
        <v>0.275</v>
      </c>
      <c r="G26" s="12">
        <f t="shared" si="5"/>
        <v>0.929</v>
      </c>
      <c r="H26" s="13">
        <f t="shared" ref="H26:I26" si="62"> 5% + (O26-5)/1000</f>
        <v>0.079</v>
      </c>
      <c r="I26" s="13">
        <f t="shared" si="62"/>
        <v>0.072</v>
      </c>
      <c r="J26" s="11">
        <f t="shared" si="7"/>
        <v>0.23</v>
      </c>
      <c r="K26" s="14">
        <f t="shared" si="8"/>
        <v>0.5</v>
      </c>
      <c r="L26" s="10">
        <f t="shared" si="13"/>
        <v>23</v>
      </c>
      <c r="M26" s="10">
        <f t="shared" si="14"/>
        <v>26</v>
      </c>
      <c r="N26" s="10">
        <f t="shared" si="15"/>
        <v>50</v>
      </c>
      <c r="O26" s="10">
        <f t="shared" si="16"/>
        <v>34</v>
      </c>
      <c r="P26" s="15">
        <f t="shared" si="17"/>
        <v>27</v>
      </c>
      <c r="Q26" s="18">
        <f t="shared" si="18"/>
        <v>4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126</v>
      </c>
      <c r="C27" s="17">
        <f t="shared" si="10"/>
        <v>135</v>
      </c>
      <c r="D27" s="8">
        <f t="shared" ref="D27:E27" si="63"> L27</f>
        <v>24</v>
      </c>
      <c r="E27" s="8">
        <f t="shared" si="63"/>
        <v>27</v>
      </c>
      <c r="F27" s="11">
        <f t="shared" si="4"/>
        <v>0.28</v>
      </c>
      <c r="G27" s="12">
        <f t="shared" si="5"/>
        <v>0.93</v>
      </c>
      <c r="H27" s="13">
        <f t="shared" ref="H27:I27" si="64"> 5% + (O27-5)/1000</f>
        <v>0.08</v>
      </c>
      <c r="I27" s="13">
        <f t="shared" si="64"/>
        <v>0.073</v>
      </c>
      <c r="J27" s="11">
        <f t="shared" si="7"/>
        <v>0.24</v>
      </c>
      <c r="K27" s="14">
        <f t="shared" si="8"/>
        <v>0.51</v>
      </c>
      <c r="L27" s="10">
        <f t="shared" si="13"/>
        <v>24</v>
      </c>
      <c r="M27" s="10">
        <f t="shared" si="14"/>
        <v>27</v>
      </c>
      <c r="N27" s="10">
        <f t="shared" si="15"/>
        <v>51</v>
      </c>
      <c r="O27" s="10">
        <f t="shared" si="16"/>
        <v>35</v>
      </c>
      <c r="P27" s="15">
        <f t="shared" si="17"/>
        <v>28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130</v>
      </c>
      <c r="C28" s="17">
        <f t="shared" si="10"/>
        <v>140</v>
      </c>
      <c r="D28" s="8">
        <f t="shared" ref="D28:E28" si="65"> L28</f>
        <v>24</v>
      </c>
      <c r="E28" s="8">
        <f t="shared" si="65"/>
        <v>28</v>
      </c>
      <c r="F28" s="11">
        <f t="shared" si="4"/>
        <v>0.29</v>
      </c>
      <c r="G28" s="12">
        <f t="shared" si="5"/>
        <v>0.931</v>
      </c>
      <c r="H28" s="13">
        <f t="shared" ref="H28:I28" si="66"> 5% + (O28-5)/1000</f>
        <v>0.081</v>
      </c>
      <c r="I28" s="13">
        <f t="shared" si="66"/>
        <v>0.074</v>
      </c>
      <c r="J28" s="11">
        <f t="shared" si="7"/>
        <v>0.24</v>
      </c>
      <c r="K28" s="14">
        <f t="shared" si="8"/>
        <v>0.53</v>
      </c>
      <c r="L28" s="10">
        <f t="shared" si="13"/>
        <v>24</v>
      </c>
      <c r="M28" s="10">
        <f t="shared" si="14"/>
        <v>28</v>
      </c>
      <c r="N28" s="10">
        <f t="shared" si="15"/>
        <v>53</v>
      </c>
      <c r="O28" s="10">
        <f t="shared" si="16"/>
        <v>36</v>
      </c>
      <c r="P28" s="15">
        <f t="shared" si="17"/>
        <v>29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134</v>
      </c>
      <c r="C29" s="17">
        <f t="shared" si="10"/>
        <v>144</v>
      </c>
      <c r="D29" s="8">
        <f t="shared" ref="D29:E29" si="67"> L29</f>
        <v>25</v>
      </c>
      <c r="E29" s="8">
        <f t="shared" si="67"/>
        <v>29</v>
      </c>
      <c r="F29" s="11">
        <f t="shared" si="4"/>
        <v>0.295</v>
      </c>
      <c r="G29" s="12">
        <f t="shared" si="5"/>
        <v>0.932</v>
      </c>
      <c r="H29" s="13">
        <f t="shared" ref="H29:I29" si="68"> 5% + (O29-5)/1000</f>
        <v>0.082</v>
      </c>
      <c r="I29" s="13">
        <f t="shared" si="68"/>
        <v>0.075</v>
      </c>
      <c r="J29" s="11">
        <f t="shared" si="7"/>
        <v>0.25</v>
      </c>
      <c r="K29" s="14">
        <f t="shared" si="8"/>
        <v>0.54</v>
      </c>
      <c r="L29" s="10">
        <f t="shared" si="13"/>
        <v>25</v>
      </c>
      <c r="M29" s="10">
        <f t="shared" si="14"/>
        <v>29</v>
      </c>
      <c r="N29" s="10">
        <f t="shared" si="15"/>
        <v>54</v>
      </c>
      <c r="O29" s="10">
        <f t="shared" si="16"/>
        <v>37</v>
      </c>
      <c r="P29" s="15">
        <f t="shared" si="17"/>
        <v>30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138</v>
      </c>
      <c r="C30" s="17">
        <f t="shared" si="10"/>
        <v>149</v>
      </c>
      <c r="D30" s="8">
        <f t="shared" ref="D30:E30" si="69"> L30</f>
        <v>26</v>
      </c>
      <c r="E30" s="8">
        <f t="shared" si="69"/>
        <v>29</v>
      </c>
      <c r="F30" s="11">
        <f t="shared" si="4"/>
        <v>0.305</v>
      </c>
      <c r="G30" s="12">
        <f t="shared" si="5"/>
        <v>0.933</v>
      </c>
      <c r="H30" s="13">
        <f t="shared" ref="H30:I30" si="70"> 5% + (O30-5)/1000</f>
        <v>0.083</v>
      </c>
      <c r="I30" s="13">
        <f t="shared" si="70"/>
        <v>0.075</v>
      </c>
      <c r="J30" s="11">
        <f t="shared" si="7"/>
        <v>0.26</v>
      </c>
      <c r="K30" s="14">
        <f t="shared" si="8"/>
        <v>0.56</v>
      </c>
      <c r="L30" s="10">
        <f t="shared" si="13"/>
        <v>26</v>
      </c>
      <c r="M30" s="10">
        <f t="shared" si="14"/>
        <v>29</v>
      </c>
      <c r="N30" s="10">
        <f t="shared" si="15"/>
        <v>56</v>
      </c>
      <c r="O30" s="10">
        <f t="shared" si="16"/>
        <v>38</v>
      </c>
      <c r="P30" s="15">
        <f t="shared" si="17"/>
        <v>30</v>
      </c>
      <c r="Q30" s="18">
        <f t="shared" si="18"/>
        <v>4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143</v>
      </c>
      <c r="C31" s="17">
        <f t="shared" si="10"/>
        <v>154</v>
      </c>
      <c r="D31" s="8">
        <f t="shared" ref="D31:E31" si="71"> L31</f>
        <v>26</v>
      </c>
      <c r="E31" s="8">
        <f t="shared" si="71"/>
        <v>30</v>
      </c>
      <c r="F31" s="11">
        <f t="shared" si="4"/>
        <v>0.31</v>
      </c>
      <c r="G31" s="12">
        <f t="shared" si="5"/>
        <v>0.934</v>
      </c>
      <c r="H31" s="13">
        <f t="shared" ref="H31:I31" si="72"> 5% + (O31-5)/1000</f>
        <v>0.084</v>
      </c>
      <c r="I31" s="13">
        <f t="shared" si="72"/>
        <v>0.076</v>
      </c>
      <c r="J31" s="11">
        <f t="shared" si="7"/>
        <v>0.26</v>
      </c>
      <c r="K31" s="14">
        <f t="shared" si="8"/>
        <v>0.57</v>
      </c>
      <c r="L31" s="10">
        <f t="shared" si="13"/>
        <v>26</v>
      </c>
      <c r="M31" s="10">
        <f t="shared" si="14"/>
        <v>30</v>
      </c>
      <c r="N31" s="10">
        <f t="shared" si="15"/>
        <v>57</v>
      </c>
      <c r="O31" s="10">
        <f t="shared" si="16"/>
        <v>39</v>
      </c>
      <c r="P31" s="15">
        <f t="shared" si="17"/>
        <v>31</v>
      </c>
      <c r="Q31" s="18">
        <f t="shared" si="18"/>
        <v>4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147</v>
      </c>
      <c r="C32" s="17">
        <f t="shared" si="10"/>
        <v>159</v>
      </c>
      <c r="D32" s="8">
        <f t="shared" ref="D32:E32" si="73"> L32</f>
        <v>27</v>
      </c>
      <c r="E32" s="8">
        <f t="shared" si="73"/>
        <v>31</v>
      </c>
      <c r="F32" s="11">
        <f t="shared" si="4"/>
        <v>0.32</v>
      </c>
      <c r="G32" s="12">
        <f t="shared" si="5"/>
        <v>0.935</v>
      </c>
      <c r="H32" s="13">
        <f t="shared" ref="H32:I32" si="74"> 5% + (O32-5)/1000</f>
        <v>0.085</v>
      </c>
      <c r="I32" s="13">
        <f t="shared" si="74"/>
        <v>0.076</v>
      </c>
      <c r="J32" s="11">
        <f t="shared" si="7"/>
        <v>0.27</v>
      </c>
      <c r="K32" s="14">
        <f t="shared" si="8"/>
        <v>0.59</v>
      </c>
      <c r="L32" s="10">
        <f t="shared" si="13"/>
        <v>27</v>
      </c>
      <c r="M32" s="10">
        <f t="shared" si="14"/>
        <v>31</v>
      </c>
      <c r="N32" s="10">
        <f t="shared" si="15"/>
        <v>59</v>
      </c>
      <c r="O32" s="10">
        <f t="shared" si="16"/>
        <v>40</v>
      </c>
      <c r="P32" s="15">
        <f t="shared" si="17"/>
        <v>31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151</v>
      </c>
      <c r="C33" s="17">
        <f t="shared" si="10"/>
        <v>163</v>
      </c>
      <c r="D33" s="8">
        <f t="shared" ref="D33:E33" si="75"> L33</f>
        <v>28</v>
      </c>
      <c r="E33" s="8">
        <f t="shared" si="75"/>
        <v>32</v>
      </c>
      <c r="F33" s="11">
        <f t="shared" si="4"/>
        <v>0.325</v>
      </c>
      <c r="G33" s="12">
        <f t="shared" si="5"/>
        <v>0.936</v>
      </c>
      <c r="H33" s="13">
        <f t="shared" ref="H33:I33" si="76"> 5% + (O33-5)/1000</f>
        <v>0.086</v>
      </c>
      <c r="I33" s="13">
        <f t="shared" si="76"/>
        <v>0.077</v>
      </c>
      <c r="J33" s="11">
        <f t="shared" si="7"/>
        <v>0.28</v>
      </c>
      <c r="K33" s="14">
        <f t="shared" si="8"/>
        <v>0.6</v>
      </c>
      <c r="L33" s="10">
        <f t="shared" si="13"/>
        <v>28</v>
      </c>
      <c r="M33" s="10">
        <f t="shared" si="14"/>
        <v>32</v>
      </c>
      <c r="N33" s="10">
        <f t="shared" si="15"/>
        <v>60</v>
      </c>
      <c r="O33" s="10">
        <f t="shared" si="16"/>
        <v>41</v>
      </c>
      <c r="P33" s="15">
        <f t="shared" si="17"/>
        <v>32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155</v>
      </c>
      <c r="C34" s="17">
        <f t="shared" si="10"/>
        <v>168</v>
      </c>
      <c r="D34" s="8">
        <f t="shared" ref="D34:E34" si="77"> L34</f>
        <v>28</v>
      </c>
      <c r="E34" s="8">
        <f t="shared" si="77"/>
        <v>32</v>
      </c>
      <c r="F34" s="11">
        <f t="shared" si="4"/>
        <v>0.335</v>
      </c>
      <c r="G34" s="12">
        <f t="shared" si="5"/>
        <v>0.937</v>
      </c>
      <c r="H34" s="13">
        <f t="shared" ref="H34:I34" si="78"> 5% + (O34-5)/1000</f>
        <v>0.087</v>
      </c>
      <c r="I34" s="13">
        <f t="shared" si="78"/>
        <v>0.078</v>
      </c>
      <c r="J34" s="11">
        <f t="shared" si="7"/>
        <v>0.28</v>
      </c>
      <c r="K34" s="14">
        <f t="shared" si="8"/>
        <v>0.62</v>
      </c>
      <c r="L34" s="10">
        <f t="shared" si="13"/>
        <v>28</v>
      </c>
      <c r="M34" s="10">
        <f t="shared" si="14"/>
        <v>32</v>
      </c>
      <c r="N34" s="10">
        <f t="shared" si="15"/>
        <v>62</v>
      </c>
      <c r="O34" s="10">
        <f t="shared" si="16"/>
        <v>42</v>
      </c>
      <c r="P34" s="15">
        <f t="shared" si="17"/>
        <v>33</v>
      </c>
      <c r="Q34" s="18">
        <f t="shared" si="18"/>
        <v>4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159</v>
      </c>
      <c r="C35" s="17">
        <f t="shared" si="10"/>
        <v>173</v>
      </c>
      <c r="D35" s="8">
        <f t="shared" ref="D35:E35" si="79"> L35</f>
        <v>29</v>
      </c>
      <c r="E35" s="8">
        <f t="shared" si="79"/>
        <v>33</v>
      </c>
      <c r="F35" s="11">
        <f t="shared" si="4"/>
        <v>0.34</v>
      </c>
      <c r="G35" s="12">
        <f t="shared" si="5"/>
        <v>0.938</v>
      </c>
      <c r="H35" s="13">
        <f t="shared" ref="H35:I35" si="80"> 5% + (O35-5)/1000</f>
        <v>0.088</v>
      </c>
      <c r="I35" s="13">
        <f t="shared" si="80"/>
        <v>0.079</v>
      </c>
      <c r="J35" s="11">
        <f t="shared" si="7"/>
        <v>0.29</v>
      </c>
      <c r="K35" s="14">
        <f t="shared" si="8"/>
        <v>0.63</v>
      </c>
      <c r="L35" s="10">
        <f t="shared" si="13"/>
        <v>29</v>
      </c>
      <c r="M35" s="10">
        <f t="shared" si="14"/>
        <v>33</v>
      </c>
      <c r="N35" s="10">
        <f t="shared" si="15"/>
        <v>63</v>
      </c>
      <c r="O35" s="10">
        <f t="shared" si="16"/>
        <v>43</v>
      </c>
      <c r="P35" s="15">
        <f t="shared" si="17"/>
        <v>34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164</v>
      </c>
      <c r="C36" s="17">
        <f t="shared" si="10"/>
        <v>178</v>
      </c>
      <c r="D36" s="8">
        <f t="shared" ref="D36:E36" si="81"> L36</f>
        <v>30</v>
      </c>
      <c r="E36" s="8">
        <f t="shared" si="81"/>
        <v>34</v>
      </c>
      <c r="F36" s="11">
        <f t="shared" si="4"/>
        <v>0.35</v>
      </c>
      <c r="G36" s="12">
        <f t="shared" si="5"/>
        <v>0.939</v>
      </c>
      <c r="H36" s="13">
        <f t="shared" ref="H36:I36" si="82"> 5% + (O36-5)/1000</f>
        <v>0.089</v>
      </c>
      <c r="I36" s="13">
        <f t="shared" si="82"/>
        <v>0.079</v>
      </c>
      <c r="J36" s="11">
        <f t="shared" si="7"/>
        <v>0.3</v>
      </c>
      <c r="K36" s="14">
        <f t="shared" si="8"/>
        <v>0.65</v>
      </c>
      <c r="L36" s="10">
        <f t="shared" si="13"/>
        <v>30</v>
      </c>
      <c r="M36" s="10">
        <f t="shared" si="14"/>
        <v>34</v>
      </c>
      <c r="N36" s="10">
        <f t="shared" si="15"/>
        <v>65</v>
      </c>
      <c r="O36" s="10">
        <f t="shared" si="16"/>
        <v>44</v>
      </c>
      <c r="P36" s="15">
        <f t="shared" si="17"/>
        <v>34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168</v>
      </c>
      <c r="C37" s="17">
        <f t="shared" si="10"/>
        <v>182</v>
      </c>
      <c r="D37" s="8">
        <f t="shared" ref="D37:E37" si="83"> L37</f>
        <v>30</v>
      </c>
      <c r="E37" s="8">
        <f t="shared" si="83"/>
        <v>35</v>
      </c>
      <c r="F37" s="11">
        <f t="shared" si="4"/>
        <v>0.355</v>
      </c>
      <c r="G37" s="12">
        <f t="shared" si="5"/>
        <v>0.94</v>
      </c>
      <c r="H37" s="13">
        <f t="shared" ref="H37:I37" si="84"> 5% + (O37-5)/1000</f>
        <v>0.09</v>
      </c>
      <c r="I37" s="13">
        <f t="shared" si="84"/>
        <v>0.08</v>
      </c>
      <c r="J37" s="11">
        <f t="shared" si="7"/>
        <v>0.3</v>
      </c>
      <c r="K37" s="14">
        <f t="shared" si="8"/>
        <v>0.66</v>
      </c>
      <c r="L37" s="10">
        <f t="shared" si="13"/>
        <v>30</v>
      </c>
      <c r="M37" s="10">
        <f t="shared" si="14"/>
        <v>35</v>
      </c>
      <c r="N37" s="10">
        <f t="shared" si="15"/>
        <v>66</v>
      </c>
      <c r="O37" s="10">
        <f t="shared" si="16"/>
        <v>45</v>
      </c>
      <c r="P37" s="15">
        <f t="shared" si="17"/>
        <v>35</v>
      </c>
      <c r="Q37" s="18">
        <f t="shared" si="18"/>
        <v>4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172</v>
      </c>
      <c r="C38" s="17">
        <f t="shared" si="10"/>
        <v>187</v>
      </c>
      <c r="D38" s="8">
        <f t="shared" ref="D38:E38" si="85"> L38</f>
        <v>31</v>
      </c>
      <c r="E38" s="8">
        <f t="shared" si="85"/>
        <v>35</v>
      </c>
      <c r="F38" s="11">
        <f t="shared" si="4"/>
        <v>0.365</v>
      </c>
      <c r="G38" s="12">
        <f t="shared" si="5"/>
        <v>0.941</v>
      </c>
      <c r="H38" s="13">
        <f t="shared" ref="H38:I38" si="86"> 5% + (O38-5)/1000</f>
        <v>0.091</v>
      </c>
      <c r="I38" s="13">
        <f t="shared" si="86"/>
        <v>0.08</v>
      </c>
      <c r="J38" s="11">
        <f t="shared" si="7"/>
        <v>0.31</v>
      </c>
      <c r="K38" s="14">
        <f t="shared" si="8"/>
        <v>0.68</v>
      </c>
      <c r="L38" s="10">
        <f t="shared" si="13"/>
        <v>31</v>
      </c>
      <c r="M38" s="10">
        <f t="shared" si="14"/>
        <v>35</v>
      </c>
      <c r="N38" s="10">
        <f t="shared" si="15"/>
        <v>68</v>
      </c>
      <c r="O38" s="10">
        <f t="shared" si="16"/>
        <v>46</v>
      </c>
      <c r="P38" s="15">
        <f t="shared" si="17"/>
        <v>35</v>
      </c>
      <c r="Q38" s="18">
        <f t="shared" si="18"/>
        <v>4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176</v>
      </c>
      <c r="C39" s="17">
        <f t="shared" si="10"/>
        <v>192</v>
      </c>
      <c r="D39" s="8">
        <f t="shared" ref="D39:E39" si="87"> L39</f>
        <v>32</v>
      </c>
      <c r="E39" s="8">
        <f t="shared" si="87"/>
        <v>36</v>
      </c>
      <c r="F39" s="11">
        <f t="shared" si="4"/>
        <v>0.37</v>
      </c>
      <c r="G39" s="12">
        <f t="shared" si="5"/>
        <v>0.942</v>
      </c>
      <c r="H39" s="13">
        <f t="shared" ref="H39:I39" si="88"> 5% + (O39-5)/1000</f>
        <v>0.092</v>
      </c>
      <c r="I39" s="13">
        <f t="shared" si="88"/>
        <v>0.081</v>
      </c>
      <c r="J39" s="11">
        <f t="shared" si="7"/>
        <v>0.32</v>
      </c>
      <c r="K39" s="14">
        <f t="shared" si="8"/>
        <v>0.69</v>
      </c>
      <c r="L39" s="10">
        <f t="shared" si="13"/>
        <v>32</v>
      </c>
      <c r="M39" s="10">
        <f t="shared" si="14"/>
        <v>36</v>
      </c>
      <c r="N39" s="10">
        <f t="shared" si="15"/>
        <v>69</v>
      </c>
      <c r="O39" s="10">
        <f t="shared" si="16"/>
        <v>47</v>
      </c>
      <c r="P39" s="15">
        <f t="shared" si="17"/>
        <v>36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180</v>
      </c>
      <c r="C40" s="17">
        <f t="shared" si="10"/>
        <v>197</v>
      </c>
      <c r="D40" s="8">
        <f t="shared" ref="D40:E40" si="89"> L40</f>
        <v>32</v>
      </c>
      <c r="E40" s="8">
        <f t="shared" si="89"/>
        <v>37</v>
      </c>
      <c r="F40" s="11">
        <f t="shared" si="4"/>
        <v>0.38</v>
      </c>
      <c r="G40" s="12">
        <f t="shared" si="5"/>
        <v>0.943</v>
      </c>
      <c r="H40" s="13">
        <f t="shared" ref="H40:I40" si="90"> 5% + (O40-5)/1000</f>
        <v>0.093</v>
      </c>
      <c r="I40" s="13">
        <f t="shared" si="90"/>
        <v>0.082</v>
      </c>
      <c r="J40" s="11">
        <f t="shared" si="7"/>
        <v>0.32</v>
      </c>
      <c r="K40" s="14">
        <f t="shared" si="8"/>
        <v>0.71</v>
      </c>
      <c r="L40" s="10">
        <f t="shared" si="13"/>
        <v>32</v>
      </c>
      <c r="M40" s="10">
        <f t="shared" si="14"/>
        <v>37</v>
      </c>
      <c r="N40" s="10">
        <f t="shared" si="15"/>
        <v>71</v>
      </c>
      <c r="O40" s="10">
        <f t="shared" si="16"/>
        <v>48</v>
      </c>
      <c r="P40" s="15">
        <f t="shared" si="17"/>
        <v>37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185</v>
      </c>
      <c r="C41" s="17">
        <f t="shared" si="10"/>
        <v>201</v>
      </c>
      <c r="D41" s="8">
        <f t="shared" ref="D41:E41" si="91"> L41</f>
        <v>33</v>
      </c>
      <c r="E41" s="8">
        <f t="shared" si="91"/>
        <v>38</v>
      </c>
      <c r="F41" s="11">
        <f t="shared" si="4"/>
        <v>0.385</v>
      </c>
      <c r="G41" s="12">
        <f t="shared" si="5"/>
        <v>0.944</v>
      </c>
      <c r="H41" s="13">
        <f t="shared" ref="H41:I41" si="92"> 5% + (O41-5)/1000</f>
        <v>0.094</v>
      </c>
      <c r="I41" s="13">
        <f t="shared" si="92"/>
        <v>0.083</v>
      </c>
      <c r="J41" s="11">
        <f t="shared" si="7"/>
        <v>0.33</v>
      </c>
      <c r="K41" s="14">
        <f t="shared" si="8"/>
        <v>0.72</v>
      </c>
      <c r="L41" s="10">
        <f t="shared" si="13"/>
        <v>33</v>
      </c>
      <c r="M41" s="10">
        <f t="shared" si="14"/>
        <v>38</v>
      </c>
      <c r="N41" s="10">
        <f t="shared" si="15"/>
        <v>72</v>
      </c>
      <c r="O41" s="10">
        <f t="shared" si="16"/>
        <v>49</v>
      </c>
      <c r="P41" s="15">
        <f t="shared" si="17"/>
        <v>38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189</v>
      </c>
      <c r="C42" s="17">
        <f t="shared" si="10"/>
        <v>206</v>
      </c>
      <c r="D42" s="8">
        <f t="shared" ref="D42:E42" si="93"> L42</f>
        <v>34</v>
      </c>
      <c r="E42" s="8">
        <f t="shared" si="93"/>
        <v>38</v>
      </c>
      <c r="F42" s="11">
        <f t="shared" si="4"/>
        <v>0.395</v>
      </c>
      <c r="G42" s="12">
        <f t="shared" si="5"/>
        <v>0.945</v>
      </c>
      <c r="H42" s="13">
        <f t="shared" ref="H42:I42" si="94"> 5% + (O42-5)/1000</f>
        <v>0.095</v>
      </c>
      <c r="I42" s="13">
        <f t="shared" si="94"/>
        <v>0.083</v>
      </c>
      <c r="J42" s="11">
        <f t="shared" si="7"/>
        <v>0.34</v>
      </c>
      <c r="K42" s="14">
        <f t="shared" si="8"/>
        <v>0.74</v>
      </c>
      <c r="L42" s="10">
        <f t="shared" si="13"/>
        <v>34</v>
      </c>
      <c r="M42" s="10">
        <f t="shared" si="14"/>
        <v>38</v>
      </c>
      <c r="N42" s="10">
        <f t="shared" si="15"/>
        <v>74</v>
      </c>
      <c r="O42" s="10">
        <f t="shared" si="16"/>
        <v>50</v>
      </c>
      <c r="P42" s="15">
        <f t="shared" si="17"/>
        <v>38</v>
      </c>
      <c r="Q42" s="18">
        <f t="shared" si="18"/>
        <v>4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193</v>
      </c>
      <c r="C43" s="17">
        <f t="shared" si="10"/>
        <v>211</v>
      </c>
      <c r="D43" s="8">
        <f t="shared" ref="D43:E43" si="95"> L43</f>
        <v>34</v>
      </c>
      <c r="E43" s="8">
        <f t="shared" si="95"/>
        <v>39</v>
      </c>
      <c r="F43" s="11">
        <f t="shared" si="4"/>
        <v>0.4</v>
      </c>
      <c r="G43" s="12">
        <f t="shared" si="5"/>
        <v>0.946</v>
      </c>
      <c r="H43" s="13">
        <f t="shared" ref="H43:I43" si="96"> 5% + (O43-5)/1000</f>
        <v>0.096</v>
      </c>
      <c r="I43" s="13">
        <f t="shared" si="96"/>
        <v>0.084</v>
      </c>
      <c r="J43" s="11">
        <f t="shared" si="7"/>
        <v>0.34</v>
      </c>
      <c r="K43" s="14">
        <f t="shared" si="8"/>
        <v>0.75</v>
      </c>
      <c r="L43" s="10">
        <f t="shared" si="13"/>
        <v>34</v>
      </c>
      <c r="M43" s="10">
        <f t="shared" si="14"/>
        <v>39</v>
      </c>
      <c r="N43" s="10">
        <f t="shared" si="15"/>
        <v>75</v>
      </c>
      <c r="O43" s="10">
        <f t="shared" si="16"/>
        <v>51</v>
      </c>
      <c r="P43" s="15">
        <f t="shared" si="17"/>
        <v>39</v>
      </c>
      <c r="Q43" s="18">
        <f t="shared" si="18"/>
        <v>4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197</v>
      </c>
      <c r="C44" s="17">
        <f t="shared" si="10"/>
        <v>216</v>
      </c>
      <c r="D44" s="8">
        <f t="shared" ref="D44:E44" si="97"> L44</f>
        <v>35</v>
      </c>
      <c r="E44" s="8">
        <f t="shared" si="97"/>
        <v>40</v>
      </c>
      <c r="F44" s="11">
        <f t="shared" si="4"/>
        <v>0.41</v>
      </c>
      <c r="G44" s="12">
        <f t="shared" si="5"/>
        <v>0.947</v>
      </c>
      <c r="H44" s="13">
        <f t="shared" ref="H44:I44" si="98"> 5% + (O44-5)/1000</f>
        <v>0.097</v>
      </c>
      <c r="I44" s="13">
        <f t="shared" si="98"/>
        <v>0.084</v>
      </c>
      <c r="J44" s="11">
        <f t="shared" si="7"/>
        <v>0.35</v>
      </c>
      <c r="K44" s="14">
        <f t="shared" si="8"/>
        <v>0.77</v>
      </c>
      <c r="L44" s="10">
        <f t="shared" si="13"/>
        <v>35</v>
      </c>
      <c r="M44" s="10">
        <f t="shared" si="14"/>
        <v>40</v>
      </c>
      <c r="N44" s="10">
        <f t="shared" si="15"/>
        <v>77</v>
      </c>
      <c r="O44" s="10">
        <f t="shared" si="16"/>
        <v>52</v>
      </c>
      <c r="P44" s="15">
        <f t="shared" si="17"/>
        <v>39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201</v>
      </c>
      <c r="C45" s="17">
        <f t="shared" si="10"/>
        <v>220</v>
      </c>
      <c r="D45" s="8">
        <f t="shared" ref="D45:E45" si="99"> L45</f>
        <v>36</v>
      </c>
      <c r="E45" s="8">
        <f t="shared" si="99"/>
        <v>41</v>
      </c>
      <c r="F45" s="11">
        <f t="shared" si="4"/>
        <v>0.415</v>
      </c>
      <c r="G45" s="12">
        <f t="shared" si="5"/>
        <v>0.948</v>
      </c>
      <c r="H45" s="13">
        <f t="shared" ref="H45:I45" si="100"> 5% + (O45-5)/1000</f>
        <v>0.098</v>
      </c>
      <c r="I45" s="13">
        <f t="shared" si="100"/>
        <v>0.085</v>
      </c>
      <c r="J45" s="11">
        <f t="shared" si="7"/>
        <v>0.36</v>
      </c>
      <c r="K45" s="14">
        <f t="shared" si="8"/>
        <v>0.78</v>
      </c>
      <c r="L45" s="10">
        <f t="shared" si="13"/>
        <v>36</v>
      </c>
      <c r="M45" s="10">
        <f t="shared" si="14"/>
        <v>41</v>
      </c>
      <c r="N45" s="10">
        <f t="shared" si="15"/>
        <v>78</v>
      </c>
      <c r="O45" s="10">
        <f t="shared" si="16"/>
        <v>53</v>
      </c>
      <c r="P45" s="15">
        <f t="shared" si="17"/>
        <v>40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206</v>
      </c>
      <c r="C46" s="17">
        <f t="shared" si="10"/>
        <v>225</v>
      </c>
      <c r="D46" s="8">
        <f t="shared" ref="D46:E46" si="101"> L46</f>
        <v>36</v>
      </c>
      <c r="E46" s="8">
        <f t="shared" si="101"/>
        <v>41</v>
      </c>
      <c r="F46" s="11">
        <f t="shared" si="4"/>
        <v>0.425</v>
      </c>
      <c r="G46" s="12">
        <f t="shared" si="5"/>
        <v>0.949</v>
      </c>
      <c r="H46" s="13">
        <f t="shared" ref="H46:I46" si="102"> 5% + (O46-5)/1000</f>
        <v>0.099</v>
      </c>
      <c r="I46" s="13">
        <f t="shared" si="102"/>
        <v>0.086</v>
      </c>
      <c r="J46" s="11">
        <f t="shared" si="7"/>
        <v>0.36</v>
      </c>
      <c r="K46" s="14">
        <f t="shared" si="8"/>
        <v>0.8</v>
      </c>
      <c r="L46" s="10">
        <f t="shared" si="13"/>
        <v>36</v>
      </c>
      <c r="M46" s="10">
        <f t="shared" si="14"/>
        <v>41</v>
      </c>
      <c r="N46" s="10">
        <f t="shared" si="15"/>
        <v>80</v>
      </c>
      <c r="O46" s="10">
        <f t="shared" si="16"/>
        <v>54</v>
      </c>
      <c r="P46" s="15">
        <f t="shared" si="17"/>
        <v>41</v>
      </c>
      <c r="Q46" s="18">
        <f t="shared" si="18"/>
        <v>4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210</v>
      </c>
      <c r="C47" s="17">
        <f t="shared" si="10"/>
        <v>230</v>
      </c>
      <c r="D47" s="8">
        <f t="shared" ref="D47:E47" si="103"> L47</f>
        <v>37</v>
      </c>
      <c r="E47" s="8">
        <f t="shared" si="103"/>
        <v>42</v>
      </c>
      <c r="F47" s="11">
        <f t="shared" si="4"/>
        <v>0.43</v>
      </c>
      <c r="G47" s="12">
        <f t="shared" si="5"/>
        <v>0.95</v>
      </c>
      <c r="H47" s="13">
        <f t="shared" ref="H47:I47" si="104"> 5% + (O47-5)/1000</f>
        <v>0.1</v>
      </c>
      <c r="I47" s="13">
        <f t="shared" si="104"/>
        <v>0.087</v>
      </c>
      <c r="J47" s="11">
        <f t="shared" si="7"/>
        <v>0.37</v>
      </c>
      <c r="K47" s="14">
        <f t="shared" si="8"/>
        <v>0.81</v>
      </c>
      <c r="L47" s="10">
        <f t="shared" si="13"/>
        <v>37</v>
      </c>
      <c r="M47" s="10">
        <f t="shared" si="14"/>
        <v>42</v>
      </c>
      <c r="N47" s="10">
        <f t="shared" si="15"/>
        <v>81</v>
      </c>
      <c r="O47" s="10">
        <f t="shared" si="16"/>
        <v>55</v>
      </c>
      <c r="P47" s="15">
        <f t="shared" si="17"/>
        <v>42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214</v>
      </c>
      <c r="C48" s="17">
        <f t="shared" si="10"/>
        <v>235</v>
      </c>
      <c r="D48" s="8">
        <f t="shared" ref="D48:E48" si="105"> L48</f>
        <v>38</v>
      </c>
      <c r="E48" s="8">
        <f t="shared" si="105"/>
        <v>43</v>
      </c>
      <c r="F48" s="11">
        <f t="shared" si="4"/>
        <v>0.44</v>
      </c>
      <c r="G48" s="12">
        <f t="shared" si="5"/>
        <v>0.951</v>
      </c>
      <c r="H48" s="13">
        <f t="shared" ref="H48:I48" si="106"> 5% + (O48-5)/1000</f>
        <v>0.101</v>
      </c>
      <c r="I48" s="13">
        <f t="shared" si="106"/>
        <v>0.087</v>
      </c>
      <c r="J48" s="11">
        <f t="shared" si="7"/>
        <v>0.38</v>
      </c>
      <c r="K48" s="14">
        <f t="shared" si="8"/>
        <v>0.83</v>
      </c>
      <c r="L48" s="10">
        <f t="shared" si="13"/>
        <v>38</v>
      </c>
      <c r="M48" s="10">
        <f t="shared" si="14"/>
        <v>43</v>
      </c>
      <c r="N48" s="10">
        <f t="shared" si="15"/>
        <v>83</v>
      </c>
      <c r="O48" s="10">
        <f t="shared" si="16"/>
        <v>56</v>
      </c>
      <c r="P48" s="15">
        <f t="shared" si="17"/>
        <v>42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218</v>
      </c>
      <c r="C49" s="17">
        <f t="shared" si="10"/>
        <v>239</v>
      </c>
      <c r="D49" s="8">
        <f t="shared" ref="D49:E49" si="107"> L49</f>
        <v>38</v>
      </c>
      <c r="E49" s="8">
        <f t="shared" si="107"/>
        <v>44</v>
      </c>
      <c r="F49" s="11">
        <f t="shared" si="4"/>
        <v>0.445</v>
      </c>
      <c r="G49" s="12">
        <f t="shared" si="5"/>
        <v>0.952</v>
      </c>
      <c r="H49" s="13">
        <f t="shared" ref="H49:I49" si="108"> 5% + (O49-5)/1000</f>
        <v>0.102</v>
      </c>
      <c r="I49" s="13">
        <f t="shared" si="108"/>
        <v>0.088</v>
      </c>
      <c r="J49" s="11">
        <f t="shared" si="7"/>
        <v>0.38</v>
      </c>
      <c r="K49" s="14">
        <f t="shared" si="8"/>
        <v>0.84</v>
      </c>
      <c r="L49" s="10">
        <f t="shared" si="13"/>
        <v>38</v>
      </c>
      <c r="M49" s="10">
        <f t="shared" si="14"/>
        <v>44</v>
      </c>
      <c r="N49" s="10">
        <f t="shared" si="15"/>
        <v>84</v>
      </c>
      <c r="O49" s="10">
        <f t="shared" si="16"/>
        <v>57</v>
      </c>
      <c r="P49" s="15">
        <f t="shared" si="17"/>
        <v>43</v>
      </c>
      <c r="Q49" s="18">
        <f t="shared" si="18"/>
        <v>4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222</v>
      </c>
      <c r="C50" s="17">
        <f t="shared" si="10"/>
        <v>244</v>
      </c>
      <c r="D50" s="8">
        <f t="shared" ref="D50:E50" si="109"> L50</f>
        <v>39</v>
      </c>
      <c r="E50" s="8">
        <f t="shared" si="109"/>
        <v>44</v>
      </c>
      <c r="F50" s="11">
        <f t="shared" si="4"/>
        <v>0.455</v>
      </c>
      <c r="G50" s="12">
        <f t="shared" si="5"/>
        <v>0.953</v>
      </c>
      <c r="H50" s="13">
        <f t="shared" ref="H50:I50" si="110"> 5% + (O50-5)/1000</f>
        <v>0.103</v>
      </c>
      <c r="I50" s="13">
        <f t="shared" si="110"/>
        <v>0.088</v>
      </c>
      <c r="J50" s="11">
        <f t="shared" si="7"/>
        <v>0.39</v>
      </c>
      <c r="K50" s="14">
        <f t="shared" si="8"/>
        <v>0.86</v>
      </c>
      <c r="L50" s="10">
        <f t="shared" si="13"/>
        <v>39</v>
      </c>
      <c r="M50" s="10">
        <f t="shared" si="14"/>
        <v>44</v>
      </c>
      <c r="N50" s="10">
        <f t="shared" si="15"/>
        <v>86</v>
      </c>
      <c r="O50" s="10">
        <f t="shared" si="16"/>
        <v>58</v>
      </c>
      <c r="P50" s="15">
        <f t="shared" si="17"/>
        <v>43</v>
      </c>
      <c r="Q50" s="18">
        <f t="shared" si="18"/>
        <v>4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227</v>
      </c>
      <c r="C51" s="21">
        <f t="shared" si="10"/>
        <v>249</v>
      </c>
      <c r="D51" s="2">
        <f t="shared" ref="D51:E51" si="111"> L51</f>
        <v>40</v>
      </c>
      <c r="E51" s="2">
        <f t="shared" si="111"/>
        <v>45</v>
      </c>
      <c r="F51" s="22">
        <f t="shared" si="4"/>
        <v>0.46</v>
      </c>
      <c r="G51" s="23">
        <f t="shared" si="5"/>
        <v>0.954</v>
      </c>
      <c r="H51" s="24">
        <f t="shared" ref="H51:I51" si="112"> 5% + (O51-5)/1000</f>
        <v>0.104</v>
      </c>
      <c r="I51" s="24">
        <f t="shared" si="112"/>
        <v>0.089</v>
      </c>
      <c r="J51" s="22">
        <f t="shared" si="7"/>
        <v>0.4</v>
      </c>
      <c r="K51" s="25">
        <f t="shared" si="8"/>
        <v>0.87</v>
      </c>
      <c r="L51" s="10">
        <f t="shared" si="13"/>
        <v>40</v>
      </c>
      <c r="M51" s="10">
        <f t="shared" si="14"/>
        <v>45</v>
      </c>
      <c r="N51" s="5">
        <f t="shared" si="15"/>
        <v>87</v>
      </c>
      <c r="O51" s="5">
        <f t="shared" si="16"/>
        <v>59</v>
      </c>
      <c r="P51" s="15">
        <f t="shared" si="17"/>
        <v>44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7.88"/>
    <col customWidth="1" min="8" max="31" width="7.63"/>
  </cols>
  <sheetData>
    <row r="1">
      <c r="A1" s="31" t="s">
        <v>76</v>
      </c>
      <c r="B1" s="30" t="s">
        <v>20</v>
      </c>
      <c r="C1" s="30" t="s">
        <v>21</v>
      </c>
      <c r="D1" s="31" t="s">
        <v>22</v>
      </c>
      <c r="E1" s="31" t="s">
        <v>23</v>
      </c>
      <c r="F1" s="31" t="s">
        <v>24</v>
      </c>
      <c r="G1" s="31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1" t="s">
        <v>49</v>
      </c>
    </row>
    <row r="2">
      <c r="A2" s="29" t="s">
        <v>17</v>
      </c>
      <c r="B2" s="34">
        <v>1.0</v>
      </c>
      <c r="C2" s="34" t="s">
        <v>26</v>
      </c>
      <c r="D2" s="29" t="s">
        <v>51</v>
      </c>
      <c r="E2" s="33"/>
      <c r="F2" s="33"/>
      <c r="G2" s="33"/>
      <c r="H2" s="34" t="b">
        <v>1</v>
      </c>
      <c r="I2" s="34" t="b">
        <v>0</v>
      </c>
      <c r="J2" s="34" t="b">
        <v>0</v>
      </c>
      <c r="K2" s="34" t="b">
        <v>0</v>
      </c>
      <c r="L2" s="34" t="b">
        <v>0</v>
      </c>
      <c r="M2" s="34" t="b">
        <v>0</v>
      </c>
      <c r="N2" s="34" t="b">
        <v>0</v>
      </c>
      <c r="O2" s="34" t="b">
        <v>0</v>
      </c>
      <c r="P2" s="34" t="b">
        <v>0</v>
      </c>
      <c r="Q2" s="34" t="b">
        <v>0</v>
      </c>
      <c r="R2" s="34" t="b">
        <v>0</v>
      </c>
      <c r="S2" s="34" t="b">
        <v>0</v>
      </c>
      <c r="T2" s="34" t="b">
        <v>0</v>
      </c>
      <c r="U2" s="34" t="b">
        <v>0</v>
      </c>
      <c r="V2" s="34" t="b">
        <v>0</v>
      </c>
      <c r="W2" s="34" t="b">
        <v>0</v>
      </c>
      <c r="X2" s="34" t="b">
        <v>0</v>
      </c>
      <c r="Y2" s="34" t="b">
        <v>0</v>
      </c>
      <c r="Z2" s="34" t="b">
        <v>0</v>
      </c>
      <c r="AA2" s="34" t="b">
        <v>0</v>
      </c>
      <c r="AB2" s="34" t="b">
        <v>0</v>
      </c>
      <c r="AC2" s="34" t="b">
        <v>0</v>
      </c>
      <c r="AD2" s="34" t="b">
        <v>0</v>
      </c>
      <c r="AE2" s="29" t="b">
        <v>0</v>
      </c>
    </row>
    <row r="3">
      <c r="A3" s="29" t="s">
        <v>17</v>
      </c>
      <c r="B3" s="34">
        <v>1.0</v>
      </c>
      <c r="C3" s="34" t="s">
        <v>26</v>
      </c>
      <c r="D3" s="29" t="s">
        <v>53</v>
      </c>
      <c r="E3" s="33"/>
      <c r="F3" s="33"/>
      <c r="G3" s="29"/>
      <c r="H3" s="34" t="b">
        <v>1</v>
      </c>
      <c r="I3" s="34" t="b">
        <v>0</v>
      </c>
      <c r="J3" s="34" t="b">
        <v>0</v>
      </c>
      <c r="K3" s="34" t="b">
        <v>0</v>
      </c>
      <c r="L3" s="34" t="b">
        <v>0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29" t="b">
        <v>0</v>
      </c>
    </row>
    <row r="4">
      <c r="A4" s="29" t="s">
        <v>17</v>
      </c>
      <c r="B4" s="34">
        <v>1.0</v>
      </c>
      <c r="C4" s="34" t="s">
        <v>26</v>
      </c>
      <c r="D4" s="29" t="s">
        <v>78</v>
      </c>
      <c r="E4" s="33"/>
      <c r="F4" s="33"/>
      <c r="G4" s="29"/>
      <c r="H4" s="34" t="b">
        <v>1</v>
      </c>
      <c r="I4" s="34" t="b">
        <v>0</v>
      </c>
      <c r="J4" s="34" t="b">
        <v>0</v>
      </c>
      <c r="K4" s="34" t="b">
        <v>0</v>
      </c>
      <c r="L4" s="34" t="b">
        <v>0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29" t="b">
        <v>0</v>
      </c>
    </row>
    <row r="5">
      <c r="A5" s="79" t="s">
        <v>114</v>
      </c>
      <c r="B5" s="80">
        <v>1.0</v>
      </c>
      <c r="C5" s="80" t="s">
        <v>26</v>
      </c>
      <c r="D5" s="79" t="s">
        <v>115</v>
      </c>
      <c r="E5" s="81"/>
      <c r="F5" s="81"/>
      <c r="G5" s="81"/>
      <c r="H5" s="80" t="b">
        <v>1</v>
      </c>
      <c r="I5" s="80" t="b">
        <v>0</v>
      </c>
      <c r="J5" s="80" t="b">
        <v>0</v>
      </c>
      <c r="K5" s="80" t="b">
        <v>0</v>
      </c>
      <c r="L5" s="80" t="b">
        <v>0</v>
      </c>
      <c r="M5" s="80" t="b">
        <v>0</v>
      </c>
      <c r="N5" s="80" t="b">
        <v>0</v>
      </c>
      <c r="O5" s="80" t="b">
        <v>0</v>
      </c>
      <c r="P5" s="80" t="b">
        <v>0</v>
      </c>
      <c r="Q5" s="80" t="b">
        <v>0</v>
      </c>
      <c r="R5" s="80" t="b">
        <v>0</v>
      </c>
      <c r="S5" s="80" t="b">
        <v>0</v>
      </c>
      <c r="T5" s="80" t="b">
        <v>0</v>
      </c>
      <c r="U5" s="80" t="b">
        <v>0</v>
      </c>
      <c r="V5" s="80" t="b">
        <v>0</v>
      </c>
      <c r="W5" s="80" t="b">
        <v>0</v>
      </c>
      <c r="X5" s="80" t="b">
        <v>0</v>
      </c>
      <c r="Y5" s="80" t="b">
        <v>0</v>
      </c>
      <c r="Z5" s="80" t="b">
        <v>0</v>
      </c>
      <c r="AA5" s="80" t="b">
        <v>0</v>
      </c>
      <c r="AB5" s="80" t="b">
        <v>0</v>
      </c>
      <c r="AC5" s="80" t="b">
        <v>0</v>
      </c>
      <c r="AD5" s="80" t="b">
        <v>0</v>
      </c>
      <c r="AE5" s="79" t="b">
        <v>0</v>
      </c>
    </row>
    <row r="6">
      <c r="A6" s="29" t="s">
        <v>114</v>
      </c>
      <c r="B6" s="34">
        <v>1.0</v>
      </c>
      <c r="C6" s="34" t="s">
        <v>116</v>
      </c>
      <c r="D6" s="29" t="s">
        <v>117</v>
      </c>
      <c r="E6" s="33"/>
      <c r="F6" s="33"/>
      <c r="G6" s="33"/>
      <c r="H6" s="34" t="b">
        <v>0</v>
      </c>
      <c r="I6" s="34" t="b">
        <v>0</v>
      </c>
      <c r="J6" s="34" t="b">
        <v>0</v>
      </c>
      <c r="K6" s="34" t="b">
        <v>0</v>
      </c>
      <c r="L6" s="34" t="b">
        <v>0</v>
      </c>
      <c r="M6" s="34" t="b">
        <v>0</v>
      </c>
      <c r="N6" s="34" t="b">
        <v>1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1</v>
      </c>
      <c r="W6" s="34" t="b">
        <v>0</v>
      </c>
      <c r="X6" s="34" t="b">
        <v>0</v>
      </c>
      <c r="Y6" s="34" t="b">
        <v>0</v>
      </c>
      <c r="Z6" s="34" t="b">
        <v>1</v>
      </c>
      <c r="AA6" s="34" t="b">
        <v>0</v>
      </c>
      <c r="AB6" s="34" t="b">
        <v>0</v>
      </c>
      <c r="AC6" s="34" t="b">
        <v>0</v>
      </c>
      <c r="AD6" s="34" t="b">
        <v>0</v>
      </c>
      <c r="AE6" s="29" t="b">
        <v>0</v>
      </c>
    </row>
    <row r="7">
      <c r="A7" s="29" t="s">
        <v>114</v>
      </c>
      <c r="B7" s="34">
        <v>1.0</v>
      </c>
      <c r="C7" s="34" t="s">
        <v>118</v>
      </c>
      <c r="D7" s="29" t="s">
        <v>119</v>
      </c>
      <c r="E7" s="33"/>
      <c r="F7" s="33"/>
      <c r="G7" s="33"/>
      <c r="H7" s="34" t="b">
        <v>0</v>
      </c>
      <c r="I7" s="34" t="b">
        <v>0</v>
      </c>
      <c r="J7" s="34" t="b">
        <v>0</v>
      </c>
      <c r="K7" s="34" t="b">
        <v>0</v>
      </c>
      <c r="L7" s="34" t="b">
        <v>0</v>
      </c>
      <c r="M7" s="34" t="b">
        <v>0</v>
      </c>
      <c r="N7" s="34" t="b">
        <v>1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4" t="b">
        <v>0</v>
      </c>
      <c r="V7" s="34" t="b">
        <v>1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1</v>
      </c>
      <c r="AB7" s="34" t="b">
        <v>0</v>
      </c>
      <c r="AC7" s="34" t="b">
        <v>0</v>
      </c>
      <c r="AD7" s="34" t="b">
        <v>0</v>
      </c>
      <c r="AE7" s="29" t="b">
        <v>0</v>
      </c>
    </row>
    <row r="8">
      <c r="A8" s="29" t="s">
        <v>114</v>
      </c>
      <c r="B8" s="34">
        <v>1.0</v>
      </c>
      <c r="C8" s="34" t="s">
        <v>120</v>
      </c>
      <c r="D8" s="29" t="s">
        <v>121</v>
      </c>
      <c r="E8" s="33"/>
      <c r="F8" s="33"/>
      <c r="G8" s="33"/>
      <c r="H8" s="34" t="b">
        <v>0</v>
      </c>
      <c r="I8" s="34" t="b">
        <v>0</v>
      </c>
      <c r="J8" s="34" t="b">
        <v>0</v>
      </c>
      <c r="K8" s="34" t="b">
        <v>0</v>
      </c>
      <c r="L8" s="34" t="b">
        <v>0</v>
      </c>
      <c r="M8" s="34" t="b">
        <v>0</v>
      </c>
      <c r="N8" s="34" t="b">
        <v>1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1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1</v>
      </c>
      <c r="AC8" s="34" t="b">
        <v>0</v>
      </c>
      <c r="AD8" s="34" t="b">
        <v>0</v>
      </c>
      <c r="AE8" s="29" t="b">
        <v>0</v>
      </c>
    </row>
    <row r="9">
      <c r="A9" s="29" t="s">
        <v>114</v>
      </c>
      <c r="B9" s="34">
        <v>1.0</v>
      </c>
      <c r="C9" s="34" t="s">
        <v>122</v>
      </c>
      <c r="D9" s="29" t="s">
        <v>123</v>
      </c>
      <c r="E9" s="33"/>
      <c r="F9" s="33"/>
      <c r="G9" s="33"/>
      <c r="H9" s="34" t="b">
        <v>0</v>
      </c>
      <c r="I9" s="34" t="b">
        <v>0</v>
      </c>
      <c r="J9" s="34" t="b">
        <v>0</v>
      </c>
      <c r="K9" s="34" t="b">
        <v>0</v>
      </c>
      <c r="L9" s="34" t="b">
        <v>0</v>
      </c>
      <c r="M9" s="34" t="b">
        <v>0</v>
      </c>
      <c r="N9" s="34" t="b">
        <v>1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1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1</v>
      </c>
      <c r="AD9" s="34" t="b">
        <v>0</v>
      </c>
      <c r="AE9" s="29" t="b">
        <v>0</v>
      </c>
    </row>
    <row r="10">
      <c r="A10" s="29" t="s">
        <v>114</v>
      </c>
      <c r="B10" s="34">
        <v>1.0</v>
      </c>
      <c r="C10" s="34" t="s">
        <v>124</v>
      </c>
      <c r="D10" s="29" t="s">
        <v>125</v>
      </c>
      <c r="E10" s="33"/>
      <c r="F10" s="33"/>
      <c r="G10" s="33"/>
      <c r="H10" s="34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1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1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1</v>
      </c>
      <c r="AE10" s="29" t="b">
        <v>0</v>
      </c>
    </row>
    <row r="11">
      <c r="A11" s="29" t="s">
        <v>114</v>
      </c>
      <c r="B11" s="34">
        <v>1.0</v>
      </c>
      <c r="C11" s="34" t="s">
        <v>126</v>
      </c>
      <c r="D11" s="29" t="s">
        <v>127</v>
      </c>
      <c r="E11" s="33"/>
      <c r="F11" s="33"/>
      <c r="G11" s="33"/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1</v>
      </c>
      <c r="O11" s="34" t="b">
        <v>0</v>
      </c>
      <c r="P11" s="34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1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29" t="b">
        <v>1</v>
      </c>
    </row>
    <row r="12">
      <c r="A12" s="79" t="s">
        <v>114</v>
      </c>
      <c r="B12" s="80">
        <v>2.0</v>
      </c>
      <c r="C12" s="80" t="s">
        <v>26</v>
      </c>
      <c r="D12" s="79" t="s">
        <v>128</v>
      </c>
      <c r="E12" s="81"/>
      <c r="F12" s="81"/>
      <c r="G12" s="81"/>
      <c r="H12" s="80" t="b">
        <v>1</v>
      </c>
      <c r="I12" s="80" t="b">
        <v>0</v>
      </c>
      <c r="J12" s="80" t="b">
        <v>0</v>
      </c>
      <c r="K12" s="80" t="b">
        <v>0</v>
      </c>
      <c r="L12" s="80" t="b">
        <v>0</v>
      </c>
      <c r="M12" s="80" t="b">
        <v>0</v>
      </c>
      <c r="N12" s="80" t="b">
        <v>0</v>
      </c>
      <c r="O12" s="80" t="b">
        <v>0</v>
      </c>
      <c r="P12" s="80" t="b">
        <v>0</v>
      </c>
      <c r="Q12" s="80" t="b">
        <v>0</v>
      </c>
      <c r="R12" s="80" t="b">
        <v>0</v>
      </c>
      <c r="S12" s="80" t="b">
        <v>0</v>
      </c>
      <c r="T12" s="80" t="b">
        <v>0</v>
      </c>
      <c r="U12" s="80" t="b">
        <v>0</v>
      </c>
      <c r="V12" s="80" t="b">
        <v>0</v>
      </c>
      <c r="W12" s="80" t="b">
        <v>0</v>
      </c>
      <c r="X12" s="80" t="b">
        <v>0</v>
      </c>
      <c r="Y12" s="80" t="b">
        <v>0</v>
      </c>
      <c r="Z12" s="80" t="b">
        <v>0</v>
      </c>
      <c r="AA12" s="80" t="b">
        <v>0</v>
      </c>
      <c r="AB12" s="80" t="b">
        <v>0</v>
      </c>
      <c r="AC12" s="80" t="b">
        <v>0</v>
      </c>
      <c r="AD12" s="80" t="b">
        <v>0</v>
      </c>
      <c r="AE12" s="79" t="b">
        <v>0</v>
      </c>
    </row>
    <row r="13">
      <c r="A13" s="29" t="s">
        <v>114</v>
      </c>
      <c r="B13" s="34">
        <v>2.0</v>
      </c>
      <c r="C13" s="34" t="s">
        <v>129</v>
      </c>
      <c r="D13" s="29" t="s">
        <v>130</v>
      </c>
      <c r="E13" s="33"/>
      <c r="F13" s="33"/>
      <c r="G13" s="33"/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1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1</v>
      </c>
      <c r="W13" s="34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29" t="b">
        <v>0</v>
      </c>
    </row>
    <row r="14">
      <c r="A14" s="29" t="s">
        <v>114</v>
      </c>
      <c r="B14" s="34">
        <v>2.0</v>
      </c>
      <c r="C14" s="34" t="s">
        <v>131</v>
      </c>
      <c r="D14" s="29" t="s">
        <v>132</v>
      </c>
      <c r="E14" s="33"/>
      <c r="F14" s="33"/>
      <c r="G14" s="33"/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4" t="b">
        <v>0</v>
      </c>
      <c r="P14" s="34" t="b">
        <v>0</v>
      </c>
      <c r="Q14" s="34" t="b">
        <v>1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1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29" t="b">
        <v>0</v>
      </c>
    </row>
    <row r="15">
      <c r="A15" s="29" t="s">
        <v>114</v>
      </c>
      <c r="B15" s="34">
        <v>2.0</v>
      </c>
      <c r="C15" s="34" t="s">
        <v>133</v>
      </c>
      <c r="D15" s="29" t="s">
        <v>134</v>
      </c>
      <c r="E15" s="33"/>
      <c r="F15" s="33"/>
      <c r="G15" s="33"/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1</v>
      </c>
      <c r="R15" s="34" t="b">
        <v>0</v>
      </c>
      <c r="S15" s="34" t="b">
        <v>0</v>
      </c>
      <c r="T15" s="34" t="b">
        <v>0</v>
      </c>
      <c r="U15" s="34" t="b">
        <v>0</v>
      </c>
      <c r="V15" s="34" t="b">
        <v>1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29" t="b">
        <v>0</v>
      </c>
    </row>
    <row r="16">
      <c r="A16" s="29" t="s">
        <v>114</v>
      </c>
      <c r="B16" s="34">
        <v>2.0</v>
      </c>
      <c r="C16" s="34" t="s">
        <v>135</v>
      </c>
      <c r="D16" s="29" t="s">
        <v>136</v>
      </c>
      <c r="E16" s="33"/>
      <c r="F16" s="33"/>
      <c r="G16" s="33"/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1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1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29" t="b">
        <v>0</v>
      </c>
    </row>
    <row r="17">
      <c r="A17" s="29" t="s">
        <v>114</v>
      </c>
      <c r="B17" s="34">
        <v>2.0</v>
      </c>
      <c r="C17" s="34" t="s">
        <v>137</v>
      </c>
      <c r="D17" s="29" t="s">
        <v>138</v>
      </c>
      <c r="E17" s="33"/>
      <c r="F17" s="33"/>
      <c r="G17" s="33"/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1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1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29" t="b">
        <v>0</v>
      </c>
    </row>
    <row r="18">
      <c r="A18" s="29" t="s">
        <v>114</v>
      </c>
      <c r="B18" s="34">
        <v>2.0</v>
      </c>
      <c r="C18" s="34" t="s">
        <v>139</v>
      </c>
      <c r="D18" s="29" t="s">
        <v>140</v>
      </c>
      <c r="E18" s="33"/>
      <c r="F18" s="33"/>
      <c r="G18" s="33"/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1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1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29" t="b">
        <v>0</v>
      </c>
    </row>
    <row r="19">
      <c r="A19" s="79" t="s">
        <v>114</v>
      </c>
      <c r="B19" s="80">
        <v>3.0</v>
      </c>
      <c r="C19" s="80" t="s">
        <v>26</v>
      </c>
      <c r="D19" s="79" t="s">
        <v>141</v>
      </c>
      <c r="E19" s="81"/>
      <c r="F19" s="81"/>
      <c r="G19" s="81"/>
      <c r="H19" s="80" t="b">
        <v>1</v>
      </c>
      <c r="I19" s="80" t="b">
        <v>0</v>
      </c>
      <c r="J19" s="80" t="b">
        <v>0</v>
      </c>
      <c r="K19" s="80" t="b">
        <v>0</v>
      </c>
      <c r="L19" s="80" t="b">
        <v>0</v>
      </c>
      <c r="M19" s="80" t="b">
        <v>0</v>
      </c>
      <c r="N19" s="80" t="b">
        <v>0</v>
      </c>
      <c r="O19" s="80" t="b">
        <v>0</v>
      </c>
      <c r="P19" s="80" t="b">
        <v>0</v>
      </c>
      <c r="Q19" s="80" t="b">
        <v>0</v>
      </c>
      <c r="R19" s="80" t="b">
        <v>0</v>
      </c>
      <c r="S19" s="80" t="b">
        <v>0</v>
      </c>
      <c r="T19" s="80" t="b">
        <v>0</v>
      </c>
      <c r="U19" s="80" t="b">
        <v>0</v>
      </c>
      <c r="V19" s="80" t="b">
        <v>0</v>
      </c>
      <c r="W19" s="80" t="b">
        <v>0</v>
      </c>
      <c r="X19" s="80" t="b">
        <v>0</v>
      </c>
      <c r="Y19" s="80" t="b">
        <v>0</v>
      </c>
      <c r="Z19" s="80" t="b">
        <v>0</v>
      </c>
      <c r="AA19" s="80" t="b">
        <v>0</v>
      </c>
      <c r="AB19" s="80" t="b">
        <v>0</v>
      </c>
      <c r="AC19" s="80" t="b">
        <v>0</v>
      </c>
      <c r="AD19" s="80" t="b">
        <v>0</v>
      </c>
      <c r="AE19" s="79" t="b">
        <v>0</v>
      </c>
    </row>
    <row r="20">
      <c r="A20" s="29" t="s">
        <v>114</v>
      </c>
      <c r="B20" s="34">
        <v>3.0</v>
      </c>
      <c r="C20" s="34" t="s">
        <v>142</v>
      </c>
      <c r="D20" s="29" t="s">
        <v>143</v>
      </c>
      <c r="E20" s="33"/>
      <c r="F20" s="33"/>
      <c r="G20" s="33"/>
      <c r="H20" s="34" t="b">
        <v>0</v>
      </c>
      <c r="I20" s="34" t="b">
        <v>0</v>
      </c>
      <c r="J20" s="34" t="b">
        <v>0</v>
      </c>
      <c r="K20" s="34" t="b">
        <v>0</v>
      </c>
      <c r="L20" s="34" t="b">
        <v>0</v>
      </c>
      <c r="M20" s="34" t="b">
        <v>0</v>
      </c>
      <c r="N20" s="34" t="b">
        <v>1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1</v>
      </c>
      <c r="T20" s="34" t="b">
        <v>0</v>
      </c>
      <c r="U20" s="34" t="b">
        <v>0</v>
      </c>
      <c r="V20" s="34" t="b">
        <v>0</v>
      </c>
      <c r="W20" s="34" t="b">
        <v>0</v>
      </c>
      <c r="X20" s="34" t="b">
        <v>0</v>
      </c>
      <c r="Y20" s="34" t="b">
        <v>0</v>
      </c>
      <c r="Z20" s="34" t="b">
        <v>0</v>
      </c>
      <c r="AA20" s="34" t="b">
        <v>0</v>
      </c>
      <c r="AB20" s="34" t="b">
        <v>0</v>
      </c>
      <c r="AC20" s="34" t="b">
        <v>0</v>
      </c>
      <c r="AD20" s="34" t="b">
        <v>0</v>
      </c>
      <c r="AE20" s="29" t="b">
        <v>0</v>
      </c>
    </row>
    <row r="21">
      <c r="A21" s="29" t="s">
        <v>114</v>
      </c>
      <c r="B21" s="34">
        <v>3.0</v>
      </c>
      <c r="C21" s="34" t="s">
        <v>142</v>
      </c>
      <c r="D21" s="29" t="s">
        <v>144</v>
      </c>
      <c r="E21" s="33"/>
      <c r="F21" s="33"/>
      <c r="G21" s="33"/>
      <c r="H21" s="34" t="b">
        <v>0</v>
      </c>
      <c r="I21" s="34" t="b">
        <v>0</v>
      </c>
      <c r="J21" s="34" t="b">
        <v>0</v>
      </c>
      <c r="K21" s="34" t="b">
        <v>0</v>
      </c>
      <c r="L21" s="34" t="b">
        <v>0</v>
      </c>
      <c r="M21" s="34" t="b">
        <v>0</v>
      </c>
      <c r="N21" s="34" t="b">
        <v>1</v>
      </c>
      <c r="O21" s="34" t="b">
        <v>0</v>
      </c>
      <c r="P21" s="34" t="b">
        <v>0</v>
      </c>
      <c r="Q21" s="34" t="b">
        <v>0</v>
      </c>
      <c r="R21" s="34" t="b">
        <v>0</v>
      </c>
      <c r="S21" s="34" t="b">
        <v>1</v>
      </c>
      <c r="T21" s="34" t="b">
        <v>0</v>
      </c>
      <c r="U21" s="34" t="b">
        <v>0</v>
      </c>
      <c r="V21" s="34" t="b">
        <v>0</v>
      </c>
      <c r="W21" s="34" t="b">
        <v>0</v>
      </c>
      <c r="X21" s="34" t="b">
        <v>0</v>
      </c>
      <c r="Y21" s="34" t="b">
        <v>0</v>
      </c>
      <c r="Z21" s="34" t="b">
        <v>0</v>
      </c>
      <c r="AA21" s="34" t="b">
        <v>0</v>
      </c>
      <c r="AB21" s="34" t="b">
        <v>0</v>
      </c>
      <c r="AC21" s="34" t="b">
        <v>0</v>
      </c>
      <c r="AD21" s="34" t="b">
        <v>0</v>
      </c>
      <c r="AE21" s="29" t="b">
        <v>0</v>
      </c>
    </row>
    <row r="22">
      <c r="A22" s="29" t="s">
        <v>114</v>
      </c>
      <c r="B22" s="34">
        <v>3.0</v>
      </c>
      <c r="C22" s="34" t="s">
        <v>142</v>
      </c>
      <c r="D22" s="29" t="s">
        <v>145</v>
      </c>
      <c r="E22" s="33"/>
      <c r="F22" s="33"/>
      <c r="G22" s="33"/>
      <c r="H22" s="34" t="b">
        <v>0</v>
      </c>
      <c r="I22" s="34" t="b">
        <v>0</v>
      </c>
      <c r="J22" s="34" t="b">
        <v>0</v>
      </c>
      <c r="K22" s="34" t="b">
        <v>0</v>
      </c>
      <c r="L22" s="34" t="b">
        <v>0</v>
      </c>
      <c r="M22" s="34" t="b">
        <v>0</v>
      </c>
      <c r="N22" s="34" t="b">
        <v>1</v>
      </c>
      <c r="O22" s="34" t="b">
        <v>0</v>
      </c>
      <c r="P22" s="34" t="b">
        <v>0</v>
      </c>
      <c r="Q22" s="34" t="b">
        <v>0</v>
      </c>
      <c r="R22" s="34" t="b">
        <v>0</v>
      </c>
      <c r="S22" s="34" t="b">
        <v>1</v>
      </c>
      <c r="T22" s="34" t="b">
        <v>0</v>
      </c>
      <c r="U22" s="34" t="b">
        <v>0</v>
      </c>
      <c r="V22" s="34" t="b">
        <v>0</v>
      </c>
      <c r="W22" s="34" t="b">
        <v>0</v>
      </c>
      <c r="X22" s="34" t="b">
        <v>0</v>
      </c>
      <c r="Y22" s="34" t="b">
        <v>0</v>
      </c>
      <c r="Z22" s="34" t="b">
        <v>0</v>
      </c>
      <c r="AA22" s="34" t="b">
        <v>0</v>
      </c>
      <c r="AB22" s="34" t="b">
        <v>0</v>
      </c>
      <c r="AC22" s="34" t="b">
        <v>0</v>
      </c>
      <c r="AD22" s="34" t="b">
        <v>0</v>
      </c>
      <c r="AE22" s="29" t="b">
        <v>0</v>
      </c>
    </row>
    <row r="23">
      <c r="A23" s="29" t="s">
        <v>114</v>
      </c>
      <c r="B23" s="34">
        <v>3.0</v>
      </c>
      <c r="C23" s="34" t="s">
        <v>142</v>
      </c>
      <c r="D23" s="29" t="s">
        <v>146</v>
      </c>
      <c r="E23" s="33"/>
      <c r="F23" s="33"/>
      <c r="G23" s="33"/>
      <c r="H23" s="34" t="b">
        <v>0</v>
      </c>
      <c r="I23" s="34" t="b">
        <v>0</v>
      </c>
      <c r="J23" s="34" t="b">
        <v>0</v>
      </c>
      <c r="K23" s="34" t="b">
        <v>0</v>
      </c>
      <c r="L23" s="34" t="b">
        <v>0</v>
      </c>
      <c r="M23" s="34" t="b">
        <v>0</v>
      </c>
      <c r="N23" s="34" t="b">
        <v>1</v>
      </c>
      <c r="O23" s="34" t="b">
        <v>0</v>
      </c>
      <c r="P23" s="34" t="b">
        <v>0</v>
      </c>
      <c r="Q23" s="34" t="b">
        <v>0</v>
      </c>
      <c r="R23" s="34" t="b">
        <v>0</v>
      </c>
      <c r="S23" s="34" t="b">
        <v>1</v>
      </c>
      <c r="T23" s="34" t="b">
        <v>0</v>
      </c>
      <c r="U23" s="34" t="b">
        <v>0</v>
      </c>
      <c r="V23" s="34" t="b">
        <v>0</v>
      </c>
      <c r="W23" s="34" t="b">
        <v>0</v>
      </c>
      <c r="X23" s="34" t="b">
        <v>0</v>
      </c>
      <c r="Y23" s="34" t="b">
        <v>0</v>
      </c>
      <c r="Z23" s="34" t="b">
        <v>0</v>
      </c>
      <c r="AA23" s="34" t="b">
        <v>0</v>
      </c>
      <c r="AB23" s="34" t="b">
        <v>0</v>
      </c>
      <c r="AC23" s="34" t="b">
        <v>0</v>
      </c>
      <c r="AD23" s="34" t="b">
        <v>0</v>
      </c>
      <c r="AE23" s="29" t="b">
        <v>0</v>
      </c>
    </row>
    <row r="24">
      <c r="A24" s="29" t="s">
        <v>114</v>
      </c>
      <c r="B24" s="34">
        <v>3.0</v>
      </c>
      <c r="C24" s="34" t="s">
        <v>142</v>
      </c>
      <c r="D24" s="29" t="s">
        <v>147</v>
      </c>
      <c r="E24" s="33"/>
      <c r="F24" s="33"/>
      <c r="G24" s="33"/>
      <c r="H24" s="34" t="b">
        <v>0</v>
      </c>
      <c r="I24" s="34" t="b">
        <v>0</v>
      </c>
      <c r="J24" s="34" t="b">
        <v>0</v>
      </c>
      <c r="K24" s="34" t="b">
        <v>0</v>
      </c>
      <c r="L24" s="34" t="b">
        <v>0</v>
      </c>
      <c r="M24" s="34" t="b">
        <v>0</v>
      </c>
      <c r="N24" s="34" t="b">
        <v>1</v>
      </c>
      <c r="O24" s="34" t="b">
        <v>0</v>
      </c>
      <c r="P24" s="34" t="b">
        <v>0</v>
      </c>
      <c r="Q24" s="34" t="b">
        <v>0</v>
      </c>
      <c r="R24" s="34" t="b">
        <v>0</v>
      </c>
      <c r="S24" s="34" t="b">
        <v>1</v>
      </c>
      <c r="T24" s="34" t="b">
        <v>0</v>
      </c>
      <c r="U24" s="34" t="b">
        <v>0</v>
      </c>
      <c r="V24" s="34" t="b">
        <v>0</v>
      </c>
      <c r="W24" s="34" t="b">
        <v>0</v>
      </c>
      <c r="X24" s="34" t="b">
        <v>0</v>
      </c>
      <c r="Y24" s="34" t="b">
        <v>0</v>
      </c>
      <c r="Z24" s="34" t="b">
        <v>0</v>
      </c>
      <c r="AA24" s="34" t="b">
        <v>0</v>
      </c>
      <c r="AB24" s="34" t="b">
        <v>0</v>
      </c>
      <c r="AC24" s="34" t="b">
        <v>0</v>
      </c>
      <c r="AD24" s="34" t="b">
        <v>0</v>
      </c>
      <c r="AE24" s="29" t="b">
        <v>0</v>
      </c>
    </row>
    <row r="25">
      <c r="A25" s="31" t="s">
        <v>114</v>
      </c>
      <c r="B25" s="30">
        <v>3.0</v>
      </c>
      <c r="C25" s="30" t="s">
        <v>142</v>
      </c>
      <c r="D25" s="31" t="s">
        <v>148</v>
      </c>
      <c r="E25" s="33"/>
      <c r="F25" s="33"/>
      <c r="G25" s="33"/>
      <c r="H25" s="34" t="b">
        <v>0</v>
      </c>
      <c r="I25" s="34" t="b">
        <v>0</v>
      </c>
      <c r="J25" s="34" t="b">
        <v>0</v>
      </c>
      <c r="K25" s="34" t="b">
        <v>0</v>
      </c>
      <c r="L25" s="34" t="b">
        <v>0</v>
      </c>
      <c r="M25" s="34" t="b">
        <v>0</v>
      </c>
      <c r="N25" s="34" t="b">
        <v>1</v>
      </c>
      <c r="O25" s="34" t="b">
        <v>0</v>
      </c>
      <c r="P25" s="34" t="b">
        <v>0</v>
      </c>
      <c r="Q25" s="34" t="b">
        <v>0</v>
      </c>
      <c r="R25" s="34" t="b">
        <v>0</v>
      </c>
      <c r="S25" s="34" t="b">
        <v>1</v>
      </c>
      <c r="T25" s="34" t="b">
        <v>0</v>
      </c>
      <c r="U25" s="34" t="b">
        <v>0</v>
      </c>
      <c r="V25" s="34" t="b">
        <v>0</v>
      </c>
      <c r="W25" s="34" t="b">
        <v>0</v>
      </c>
      <c r="X25" s="34" t="b">
        <v>0</v>
      </c>
      <c r="Y25" s="34" t="b">
        <v>0</v>
      </c>
      <c r="Z25" s="34" t="b">
        <v>0</v>
      </c>
      <c r="AA25" s="34" t="b">
        <v>0</v>
      </c>
      <c r="AB25" s="34" t="b">
        <v>0</v>
      </c>
      <c r="AC25" s="34" t="b">
        <v>0</v>
      </c>
      <c r="AD25" s="34" t="b">
        <v>0</v>
      </c>
      <c r="AE25" s="29" t="b">
        <v>0</v>
      </c>
    </row>
    <row r="26">
      <c r="A26" s="29" t="s">
        <v>114</v>
      </c>
      <c r="B26" s="34">
        <v>4.0</v>
      </c>
      <c r="C26" s="34" t="s">
        <v>97</v>
      </c>
      <c r="D26" s="29" t="s">
        <v>149</v>
      </c>
      <c r="E26" s="81"/>
      <c r="F26" s="81"/>
      <c r="G26" s="81"/>
      <c r="H26" s="80" t="b">
        <v>0</v>
      </c>
      <c r="I26" s="80" t="b">
        <v>1</v>
      </c>
      <c r="J26" s="80" t="b">
        <v>0</v>
      </c>
      <c r="K26" s="80" t="b">
        <v>0</v>
      </c>
      <c r="L26" s="80" t="b">
        <v>0</v>
      </c>
      <c r="M26" s="80" t="b">
        <v>0</v>
      </c>
      <c r="N26" s="80" t="b">
        <v>0</v>
      </c>
      <c r="O26" s="80" t="b">
        <v>0</v>
      </c>
      <c r="P26" s="80" t="b">
        <v>0</v>
      </c>
      <c r="Q26" s="80" t="b">
        <v>0</v>
      </c>
      <c r="R26" s="80" t="b">
        <v>1</v>
      </c>
      <c r="S26" s="80" t="b">
        <v>0</v>
      </c>
      <c r="T26" s="80" t="b">
        <v>0</v>
      </c>
      <c r="U26" s="80" t="b">
        <v>0</v>
      </c>
      <c r="V26" s="80" t="b">
        <v>0</v>
      </c>
      <c r="W26" s="80" t="b">
        <v>0</v>
      </c>
      <c r="X26" s="80" t="b">
        <v>0</v>
      </c>
      <c r="Y26" s="80" t="b">
        <v>0</v>
      </c>
      <c r="Z26" s="80" t="b">
        <v>0</v>
      </c>
      <c r="AA26" s="80" t="b">
        <v>0</v>
      </c>
      <c r="AB26" s="80" t="b">
        <v>0</v>
      </c>
      <c r="AC26" s="80" t="b">
        <v>0</v>
      </c>
      <c r="AD26" s="80" t="b">
        <v>0</v>
      </c>
      <c r="AE26" s="79" t="b">
        <v>0</v>
      </c>
    </row>
    <row r="27">
      <c r="A27" s="79" t="s">
        <v>114</v>
      </c>
      <c r="B27" s="80">
        <v>5.0</v>
      </c>
      <c r="C27" s="80" t="s">
        <v>26</v>
      </c>
      <c r="D27" s="79" t="s">
        <v>150</v>
      </c>
      <c r="E27" s="43"/>
      <c r="F27" s="43"/>
      <c r="G27" s="43"/>
      <c r="H27" s="30" t="b">
        <v>1</v>
      </c>
      <c r="I27" s="30" t="b">
        <v>0</v>
      </c>
      <c r="J27" s="30" t="b">
        <v>0</v>
      </c>
      <c r="K27" s="30" t="b">
        <v>0</v>
      </c>
      <c r="L27" s="30" t="b">
        <v>0</v>
      </c>
      <c r="M27" s="30" t="b">
        <v>0</v>
      </c>
      <c r="N27" s="30" t="b">
        <v>0</v>
      </c>
      <c r="O27" s="30" t="b">
        <v>0</v>
      </c>
      <c r="P27" s="30" t="b">
        <v>0</v>
      </c>
      <c r="Q27" s="30" t="b">
        <v>0</v>
      </c>
      <c r="R27" s="30" t="b">
        <v>0</v>
      </c>
      <c r="S27" s="30" t="b">
        <v>0</v>
      </c>
      <c r="T27" s="30" t="b">
        <v>0</v>
      </c>
      <c r="U27" s="30" t="b">
        <v>0</v>
      </c>
      <c r="V27" s="30" t="b">
        <v>0</v>
      </c>
      <c r="W27" s="30" t="b">
        <v>0</v>
      </c>
      <c r="X27" s="30" t="b">
        <v>0</v>
      </c>
      <c r="Y27" s="30" t="b">
        <v>0</v>
      </c>
      <c r="Z27" s="30" t="b">
        <v>0</v>
      </c>
      <c r="AA27" s="30" t="b">
        <v>0</v>
      </c>
      <c r="AB27" s="30" t="b">
        <v>0</v>
      </c>
      <c r="AC27" s="30" t="b">
        <v>0</v>
      </c>
      <c r="AD27" s="30" t="b">
        <v>0</v>
      </c>
      <c r="AE27" s="31" t="b">
        <v>0</v>
      </c>
    </row>
    <row r="28">
      <c r="A28" s="29" t="s">
        <v>114</v>
      </c>
      <c r="B28" s="34">
        <v>5.0</v>
      </c>
      <c r="C28" s="34" t="s">
        <v>116</v>
      </c>
      <c r="D28" s="29" t="s">
        <v>151</v>
      </c>
      <c r="E28" s="33"/>
      <c r="F28" s="33"/>
      <c r="G28" s="33"/>
      <c r="H28" s="34" t="b">
        <v>0</v>
      </c>
      <c r="I28" s="34" t="b">
        <v>0</v>
      </c>
      <c r="J28" s="34" t="b">
        <v>0</v>
      </c>
      <c r="K28" s="34" t="b">
        <v>0</v>
      </c>
      <c r="L28" s="34" t="b">
        <v>0</v>
      </c>
      <c r="M28" s="34" t="b">
        <v>0</v>
      </c>
      <c r="N28" s="34" t="b">
        <v>1</v>
      </c>
      <c r="O28" s="34" t="b">
        <v>0</v>
      </c>
      <c r="P28" s="34" t="b">
        <v>0</v>
      </c>
      <c r="Q28" s="34" t="b">
        <v>0</v>
      </c>
      <c r="R28" s="34" t="b">
        <v>0</v>
      </c>
      <c r="S28" s="34" t="b">
        <v>0</v>
      </c>
      <c r="T28" s="34" t="b">
        <v>0</v>
      </c>
      <c r="U28" s="34" t="b">
        <v>0</v>
      </c>
      <c r="V28" s="34" t="b">
        <v>1</v>
      </c>
      <c r="W28" s="34" t="b">
        <v>0</v>
      </c>
      <c r="X28" s="34" t="b">
        <v>0</v>
      </c>
      <c r="Y28" s="34" t="b">
        <v>0</v>
      </c>
      <c r="Z28" s="34" t="b">
        <v>1</v>
      </c>
      <c r="AA28" s="34" t="b">
        <v>0</v>
      </c>
      <c r="AB28" s="34" t="b">
        <v>0</v>
      </c>
      <c r="AC28" s="34" t="b">
        <v>0</v>
      </c>
      <c r="AD28" s="34" t="b">
        <v>0</v>
      </c>
      <c r="AE28" s="29" t="b">
        <v>0</v>
      </c>
    </row>
    <row r="29">
      <c r="A29" s="29" t="s">
        <v>114</v>
      </c>
      <c r="B29" s="34">
        <v>5.0</v>
      </c>
      <c r="C29" s="34" t="s">
        <v>118</v>
      </c>
      <c r="D29" s="29" t="s">
        <v>152</v>
      </c>
      <c r="E29" s="33"/>
      <c r="F29" s="33"/>
      <c r="G29" s="33"/>
      <c r="H29" s="34" t="b">
        <v>0</v>
      </c>
      <c r="I29" s="34" t="b">
        <v>0</v>
      </c>
      <c r="J29" s="34" t="b">
        <v>0</v>
      </c>
      <c r="K29" s="34" t="b">
        <v>0</v>
      </c>
      <c r="L29" s="34" t="b">
        <v>0</v>
      </c>
      <c r="M29" s="34" t="b">
        <v>0</v>
      </c>
      <c r="N29" s="34" t="b">
        <v>1</v>
      </c>
      <c r="O29" s="34" t="b">
        <v>0</v>
      </c>
      <c r="P29" s="34" t="b">
        <v>0</v>
      </c>
      <c r="Q29" s="34" t="b">
        <v>0</v>
      </c>
      <c r="R29" s="34" t="b">
        <v>0</v>
      </c>
      <c r="S29" s="34" t="b">
        <v>0</v>
      </c>
      <c r="T29" s="34" t="b">
        <v>0</v>
      </c>
      <c r="U29" s="34" t="b">
        <v>0</v>
      </c>
      <c r="V29" s="34" t="b">
        <v>1</v>
      </c>
      <c r="W29" s="34" t="b">
        <v>0</v>
      </c>
      <c r="X29" s="34" t="b">
        <v>0</v>
      </c>
      <c r="Y29" s="34" t="b">
        <v>0</v>
      </c>
      <c r="Z29" s="34" t="b">
        <v>0</v>
      </c>
      <c r="AA29" s="34" t="b">
        <v>1</v>
      </c>
      <c r="AB29" s="34" t="b">
        <v>0</v>
      </c>
      <c r="AC29" s="34" t="b">
        <v>0</v>
      </c>
      <c r="AD29" s="34" t="b">
        <v>0</v>
      </c>
      <c r="AE29" s="29" t="b">
        <v>0</v>
      </c>
    </row>
    <row r="30">
      <c r="A30" s="29" t="s">
        <v>114</v>
      </c>
      <c r="B30" s="34">
        <v>5.0</v>
      </c>
      <c r="C30" s="34" t="s">
        <v>120</v>
      </c>
      <c r="D30" s="29" t="s">
        <v>153</v>
      </c>
      <c r="E30" s="33"/>
      <c r="F30" s="33"/>
      <c r="G30" s="33"/>
      <c r="H30" s="34" t="b">
        <v>0</v>
      </c>
      <c r="I30" s="34" t="b">
        <v>0</v>
      </c>
      <c r="J30" s="34" t="b">
        <v>0</v>
      </c>
      <c r="K30" s="34" t="b">
        <v>0</v>
      </c>
      <c r="L30" s="34" t="b">
        <v>0</v>
      </c>
      <c r="M30" s="34" t="b">
        <v>0</v>
      </c>
      <c r="N30" s="34" t="b">
        <v>1</v>
      </c>
      <c r="O30" s="34" t="b">
        <v>0</v>
      </c>
      <c r="P30" s="34" t="b">
        <v>0</v>
      </c>
      <c r="Q30" s="34" t="b">
        <v>0</v>
      </c>
      <c r="R30" s="34" t="b">
        <v>0</v>
      </c>
      <c r="S30" s="34" t="b">
        <v>0</v>
      </c>
      <c r="T30" s="34" t="b">
        <v>0</v>
      </c>
      <c r="U30" s="34" t="b">
        <v>0</v>
      </c>
      <c r="V30" s="34" t="b">
        <v>1</v>
      </c>
      <c r="W30" s="34" t="b">
        <v>0</v>
      </c>
      <c r="X30" s="34" t="b">
        <v>0</v>
      </c>
      <c r="Y30" s="34" t="b">
        <v>0</v>
      </c>
      <c r="Z30" s="34" t="b">
        <v>0</v>
      </c>
      <c r="AA30" s="34" t="b">
        <v>0</v>
      </c>
      <c r="AB30" s="34" t="b">
        <v>1</v>
      </c>
      <c r="AC30" s="34" t="b">
        <v>0</v>
      </c>
      <c r="AD30" s="34" t="b">
        <v>0</v>
      </c>
      <c r="AE30" s="29" t="b">
        <v>0</v>
      </c>
    </row>
    <row r="31">
      <c r="A31" s="29" t="s">
        <v>114</v>
      </c>
      <c r="B31" s="34">
        <v>5.0</v>
      </c>
      <c r="C31" s="34" t="s">
        <v>122</v>
      </c>
      <c r="D31" s="29" t="s">
        <v>154</v>
      </c>
      <c r="E31" s="33"/>
      <c r="F31" s="33"/>
      <c r="G31" s="33"/>
      <c r="H31" s="34" t="b">
        <v>0</v>
      </c>
      <c r="I31" s="34" t="b">
        <v>0</v>
      </c>
      <c r="J31" s="34" t="b">
        <v>0</v>
      </c>
      <c r="K31" s="34" t="b">
        <v>0</v>
      </c>
      <c r="L31" s="34" t="b">
        <v>0</v>
      </c>
      <c r="M31" s="34" t="b">
        <v>0</v>
      </c>
      <c r="N31" s="34" t="b">
        <v>1</v>
      </c>
      <c r="O31" s="34" t="b">
        <v>0</v>
      </c>
      <c r="P31" s="34" t="b">
        <v>0</v>
      </c>
      <c r="Q31" s="34" t="b">
        <v>0</v>
      </c>
      <c r="R31" s="34" t="b">
        <v>0</v>
      </c>
      <c r="S31" s="34" t="b">
        <v>0</v>
      </c>
      <c r="T31" s="34" t="b">
        <v>0</v>
      </c>
      <c r="U31" s="34" t="b">
        <v>0</v>
      </c>
      <c r="V31" s="34" t="b">
        <v>1</v>
      </c>
      <c r="W31" s="34" t="b">
        <v>0</v>
      </c>
      <c r="X31" s="34" t="b">
        <v>0</v>
      </c>
      <c r="Y31" s="34" t="b">
        <v>0</v>
      </c>
      <c r="Z31" s="34" t="b">
        <v>0</v>
      </c>
      <c r="AA31" s="34" t="b">
        <v>0</v>
      </c>
      <c r="AB31" s="34" t="b">
        <v>0</v>
      </c>
      <c r="AC31" s="34" t="b">
        <v>1</v>
      </c>
      <c r="AD31" s="34" t="b">
        <v>0</v>
      </c>
      <c r="AE31" s="29" t="b">
        <v>0</v>
      </c>
    </row>
    <row r="32">
      <c r="A32" s="29" t="s">
        <v>114</v>
      </c>
      <c r="B32" s="34">
        <v>5.0</v>
      </c>
      <c r="C32" s="34" t="s">
        <v>124</v>
      </c>
      <c r="D32" s="29" t="s">
        <v>155</v>
      </c>
      <c r="E32" s="33"/>
      <c r="F32" s="33"/>
      <c r="G32" s="33"/>
      <c r="H32" s="34" t="b">
        <v>0</v>
      </c>
      <c r="I32" s="34" t="b">
        <v>0</v>
      </c>
      <c r="J32" s="34" t="b">
        <v>0</v>
      </c>
      <c r="K32" s="34" t="b">
        <v>0</v>
      </c>
      <c r="L32" s="34" t="b">
        <v>0</v>
      </c>
      <c r="M32" s="34" t="b">
        <v>0</v>
      </c>
      <c r="N32" s="34" t="b">
        <v>1</v>
      </c>
      <c r="O32" s="34" t="b">
        <v>0</v>
      </c>
      <c r="P32" s="34" t="b">
        <v>0</v>
      </c>
      <c r="Q32" s="34" t="b">
        <v>0</v>
      </c>
      <c r="R32" s="34" t="b">
        <v>0</v>
      </c>
      <c r="S32" s="34" t="b">
        <v>0</v>
      </c>
      <c r="T32" s="34" t="b">
        <v>0</v>
      </c>
      <c r="U32" s="34" t="b">
        <v>0</v>
      </c>
      <c r="V32" s="34" t="b">
        <v>1</v>
      </c>
      <c r="W32" s="34" t="b">
        <v>0</v>
      </c>
      <c r="X32" s="34" t="b">
        <v>0</v>
      </c>
      <c r="Y32" s="34" t="b">
        <v>0</v>
      </c>
      <c r="Z32" s="34" t="b">
        <v>0</v>
      </c>
      <c r="AA32" s="34" t="b">
        <v>0</v>
      </c>
      <c r="AB32" s="34" t="b">
        <v>0</v>
      </c>
      <c r="AC32" s="34" t="b">
        <v>0</v>
      </c>
      <c r="AD32" s="34" t="b">
        <v>1</v>
      </c>
      <c r="AE32" s="29" t="b">
        <v>0</v>
      </c>
    </row>
    <row r="33">
      <c r="A33" s="29" t="s">
        <v>114</v>
      </c>
      <c r="B33" s="34">
        <v>5.0</v>
      </c>
      <c r="C33" s="34" t="s">
        <v>126</v>
      </c>
      <c r="D33" s="29" t="s">
        <v>156</v>
      </c>
      <c r="E33" s="33"/>
      <c r="F33" s="33"/>
      <c r="G33" s="33"/>
      <c r="H33" s="34" t="b">
        <v>0</v>
      </c>
      <c r="I33" s="34" t="b">
        <v>0</v>
      </c>
      <c r="J33" s="34" t="b">
        <v>0</v>
      </c>
      <c r="K33" s="34" t="b">
        <v>0</v>
      </c>
      <c r="L33" s="34" t="b">
        <v>0</v>
      </c>
      <c r="M33" s="34" t="b">
        <v>0</v>
      </c>
      <c r="N33" s="34" t="b">
        <v>1</v>
      </c>
      <c r="O33" s="34" t="b">
        <v>0</v>
      </c>
      <c r="P33" s="34" t="b">
        <v>0</v>
      </c>
      <c r="Q33" s="34" t="b">
        <v>0</v>
      </c>
      <c r="R33" s="34" t="b">
        <v>0</v>
      </c>
      <c r="S33" s="34" t="b">
        <v>0</v>
      </c>
      <c r="T33" s="34" t="b">
        <v>0</v>
      </c>
      <c r="U33" s="34" t="b">
        <v>0</v>
      </c>
      <c r="V33" s="34" t="b">
        <v>1</v>
      </c>
      <c r="W33" s="34" t="b">
        <v>0</v>
      </c>
      <c r="X33" s="34" t="b">
        <v>0</v>
      </c>
      <c r="Y33" s="34" t="b">
        <v>0</v>
      </c>
      <c r="Z33" s="34" t="b">
        <v>0</v>
      </c>
      <c r="AA33" s="34" t="b">
        <v>0</v>
      </c>
      <c r="AB33" s="34" t="b">
        <v>0</v>
      </c>
      <c r="AC33" s="34" t="b">
        <v>0</v>
      </c>
      <c r="AD33" s="34" t="b">
        <v>0</v>
      </c>
      <c r="AE33" s="29" t="b">
        <v>1</v>
      </c>
    </row>
    <row r="34">
      <c r="A34" s="79" t="s">
        <v>157</v>
      </c>
      <c r="B34" s="80">
        <v>1.0</v>
      </c>
      <c r="C34" s="80" t="s">
        <v>26</v>
      </c>
      <c r="D34" s="79" t="s">
        <v>158</v>
      </c>
      <c r="E34" s="82"/>
      <c r="F34" s="82"/>
      <c r="G34" s="79"/>
      <c r="H34" s="80" t="b">
        <v>1</v>
      </c>
      <c r="I34" s="80" t="b">
        <v>0</v>
      </c>
      <c r="J34" s="80" t="b">
        <v>0</v>
      </c>
      <c r="K34" s="80" t="b">
        <v>0</v>
      </c>
      <c r="L34" s="80" t="b">
        <v>0</v>
      </c>
      <c r="M34" s="80" t="b">
        <v>0</v>
      </c>
      <c r="N34" s="80" t="b">
        <v>0</v>
      </c>
      <c r="O34" s="80" t="b">
        <v>0</v>
      </c>
      <c r="P34" s="80" t="b">
        <v>0</v>
      </c>
      <c r="Q34" s="80" t="b">
        <v>0</v>
      </c>
      <c r="R34" s="80" t="b">
        <v>0</v>
      </c>
      <c r="S34" s="80" t="b">
        <v>0</v>
      </c>
      <c r="T34" s="80" t="b">
        <v>0</v>
      </c>
      <c r="U34" s="80" t="b">
        <v>0</v>
      </c>
      <c r="V34" s="80" t="b">
        <v>0</v>
      </c>
      <c r="W34" s="80" t="b">
        <v>0</v>
      </c>
      <c r="X34" s="80" t="b">
        <v>0</v>
      </c>
      <c r="Y34" s="80" t="b">
        <v>0</v>
      </c>
      <c r="Z34" s="80" t="b">
        <v>0</v>
      </c>
      <c r="AA34" s="80" t="b">
        <v>0</v>
      </c>
      <c r="AB34" s="80" t="b">
        <v>0</v>
      </c>
      <c r="AC34" s="80" t="b">
        <v>0</v>
      </c>
      <c r="AD34" s="80" t="b">
        <v>0</v>
      </c>
      <c r="AE34" s="79" t="b">
        <v>0</v>
      </c>
    </row>
    <row r="35">
      <c r="A35" s="29" t="s">
        <v>157</v>
      </c>
      <c r="B35" s="34">
        <v>1.0</v>
      </c>
      <c r="C35" s="34" t="s">
        <v>116</v>
      </c>
      <c r="D35" s="29" t="s">
        <v>159</v>
      </c>
      <c r="E35" s="33"/>
      <c r="F35" s="33"/>
      <c r="G35" s="33"/>
      <c r="H35" s="34" t="b">
        <v>0</v>
      </c>
      <c r="I35" s="34" t="b">
        <v>0</v>
      </c>
      <c r="J35" s="34" t="b">
        <v>0</v>
      </c>
      <c r="K35" s="34" t="b">
        <v>0</v>
      </c>
      <c r="L35" s="34" t="b">
        <v>0</v>
      </c>
      <c r="M35" s="34" t="b">
        <v>0</v>
      </c>
      <c r="N35" s="34" t="b">
        <v>1</v>
      </c>
      <c r="O35" s="34" t="b">
        <v>0</v>
      </c>
      <c r="P35" s="34" t="b">
        <v>0</v>
      </c>
      <c r="Q35" s="34" t="b">
        <v>0</v>
      </c>
      <c r="R35" s="34" t="b">
        <v>0</v>
      </c>
      <c r="S35" s="34" t="b">
        <v>0</v>
      </c>
      <c r="T35" s="34" t="b">
        <v>0</v>
      </c>
      <c r="U35" s="34" t="b">
        <v>0</v>
      </c>
      <c r="V35" s="34" t="b">
        <v>1</v>
      </c>
      <c r="W35" s="34" t="b">
        <v>0</v>
      </c>
      <c r="X35" s="34" t="b">
        <v>0</v>
      </c>
      <c r="Y35" s="34" t="b">
        <v>0</v>
      </c>
      <c r="Z35" s="34" t="b">
        <v>1</v>
      </c>
      <c r="AA35" s="34" t="b">
        <v>0</v>
      </c>
      <c r="AB35" s="34" t="b">
        <v>0</v>
      </c>
      <c r="AC35" s="34" t="b">
        <v>0</v>
      </c>
      <c r="AD35" s="34" t="b">
        <v>0</v>
      </c>
      <c r="AE35" s="29" t="b">
        <v>0</v>
      </c>
    </row>
    <row r="36">
      <c r="A36" s="29" t="s">
        <v>157</v>
      </c>
      <c r="B36" s="34">
        <v>1.0</v>
      </c>
      <c r="C36" s="34" t="s">
        <v>57</v>
      </c>
      <c r="D36" s="29" t="s">
        <v>160</v>
      </c>
      <c r="E36" s="33"/>
      <c r="F36" s="33"/>
      <c r="G36" s="33"/>
      <c r="H36" s="34" t="b">
        <v>0</v>
      </c>
      <c r="I36" s="34" t="b">
        <v>0</v>
      </c>
      <c r="J36" s="34" t="b">
        <v>1</v>
      </c>
      <c r="K36" s="34" t="b">
        <v>0</v>
      </c>
      <c r="L36" s="34" t="b">
        <v>0</v>
      </c>
      <c r="M36" s="34" t="b">
        <v>0</v>
      </c>
      <c r="N36" s="34" t="b">
        <v>0</v>
      </c>
      <c r="O36" s="34" t="b">
        <v>0</v>
      </c>
      <c r="P36" s="34" t="b">
        <v>0</v>
      </c>
      <c r="Q36" s="34" t="b">
        <v>0</v>
      </c>
      <c r="R36" s="34" t="b">
        <v>1</v>
      </c>
      <c r="S36" s="34" t="b">
        <v>0</v>
      </c>
      <c r="T36" s="34" t="b">
        <v>0</v>
      </c>
      <c r="U36" s="34" t="b">
        <v>0</v>
      </c>
      <c r="V36" s="34" t="b">
        <v>0</v>
      </c>
      <c r="W36" s="34" t="b">
        <v>0</v>
      </c>
      <c r="X36" s="34" t="b">
        <v>0</v>
      </c>
      <c r="Y36" s="34" t="b">
        <v>0</v>
      </c>
      <c r="Z36" s="34" t="b">
        <v>0</v>
      </c>
      <c r="AA36" s="34" t="b">
        <v>0</v>
      </c>
      <c r="AB36" s="34" t="b">
        <v>0</v>
      </c>
      <c r="AC36" s="34" t="b">
        <v>0</v>
      </c>
      <c r="AD36" s="34" t="b">
        <v>0</v>
      </c>
      <c r="AE36" s="29" t="b">
        <v>0</v>
      </c>
    </row>
    <row r="37" ht="15.75" customHeight="1">
      <c r="A37" s="29" t="s">
        <v>157</v>
      </c>
      <c r="B37" s="34">
        <v>1.0</v>
      </c>
      <c r="C37" s="34" t="s">
        <v>64</v>
      </c>
      <c r="D37" s="29" t="s">
        <v>161</v>
      </c>
      <c r="E37" s="33"/>
      <c r="F37" s="33"/>
      <c r="G37" s="33"/>
      <c r="H37" s="34" t="b">
        <v>0</v>
      </c>
      <c r="I37" s="34" t="b">
        <v>1</v>
      </c>
      <c r="J37" s="34" t="b">
        <v>0</v>
      </c>
      <c r="K37" s="34" t="b">
        <v>0</v>
      </c>
      <c r="L37" s="34" t="b">
        <v>0</v>
      </c>
      <c r="M37" s="34" t="b">
        <v>0</v>
      </c>
      <c r="N37" s="34" t="b">
        <v>0</v>
      </c>
      <c r="O37" s="34" t="b">
        <v>0</v>
      </c>
      <c r="P37" s="34" t="b">
        <v>0</v>
      </c>
      <c r="Q37" s="34" t="b">
        <v>0</v>
      </c>
      <c r="R37" s="34" t="b">
        <v>1</v>
      </c>
      <c r="S37" s="34" t="b">
        <v>0</v>
      </c>
      <c r="T37" s="34" t="b">
        <v>0</v>
      </c>
      <c r="U37" s="34" t="b">
        <v>0</v>
      </c>
      <c r="V37" s="34" t="b">
        <v>0</v>
      </c>
      <c r="W37" s="34" t="b">
        <v>0</v>
      </c>
      <c r="X37" s="34" t="b">
        <v>0</v>
      </c>
      <c r="Y37" s="34" t="b">
        <v>0</v>
      </c>
      <c r="Z37" s="34" t="b">
        <v>0</v>
      </c>
      <c r="AA37" s="34" t="b">
        <v>0</v>
      </c>
      <c r="AB37" s="34" t="b">
        <v>0</v>
      </c>
      <c r="AC37" s="34" t="b">
        <v>0</v>
      </c>
      <c r="AD37" s="34" t="b">
        <v>0</v>
      </c>
      <c r="AE37" s="29" t="b">
        <v>0</v>
      </c>
    </row>
    <row r="38">
      <c r="A38" s="29" t="s">
        <v>157</v>
      </c>
      <c r="B38" s="34">
        <v>1.0</v>
      </c>
      <c r="C38" s="34" t="s">
        <v>57</v>
      </c>
      <c r="D38" s="29" t="s">
        <v>162</v>
      </c>
      <c r="E38" s="70"/>
      <c r="F38" s="70"/>
      <c r="G38" s="70"/>
      <c r="H38" s="34" t="b">
        <v>0</v>
      </c>
      <c r="I38" s="34" t="b">
        <v>0</v>
      </c>
      <c r="J38" s="34" t="b">
        <v>1</v>
      </c>
      <c r="K38" s="34" t="b">
        <v>0</v>
      </c>
      <c r="L38" s="34" t="b">
        <v>0</v>
      </c>
      <c r="M38" s="34" t="b">
        <v>0</v>
      </c>
      <c r="N38" s="34" t="b">
        <v>0</v>
      </c>
      <c r="O38" s="34" t="b">
        <v>0</v>
      </c>
      <c r="P38" s="34" t="b">
        <v>0</v>
      </c>
      <c r="Q38" s="34" t="b">
        <v>0</v>
      </c>
      <c r="R38" s="34" t="b">
        <v>1</v>
      </c>
      <c r="S38" s="34" t="b">
        <v>0</v>
      </c>
      <c r="T38" s="34" t="b">
        <v>0</v>
      </c>
      <c r="U38" s="34" t="b">
        <v>0</v>
      </c>
      <c r="V38" s="34" t="b">
        <v>0</v>
      </c>
      <c r="W38" s="34" t="b">
        <v>0</v>
      </c>
      <c r="X38" s="34" t="b">
        <v>0</v>
      </c>
      <c r="Y38" s="34" t="b">
        <v>0</v>
      </c>
      <c r="Z38" s="34" t="b">
        <v>0</v>
      </c>
      <c r="AA38" s="34" t="b">
        <v>0</v>
      </c>
      <c r="AB38" s="34" t="b">
        <v>0</v>
      </c>
      <c r="AC38" s="34" t="b">
        <v>0</v>
      </c>
      <c r="AD38" s="34" t="b">
        <v>0</v>
      </c>
      <c r="AE38" s="29" t="b">
        <v>0</v>
      </c>
    </row>
    <row r="39">
      <c r="A39" s="29" t="s">
        <v>157</v>
      </c>
      <c r="B39" s="34">
        <v>1.0</v>
      </c>
      <c r="C39" s="34" t="s">
        <v>163</v>
      </c>
      <c r="D39" s="29" t="s">
        <v>164</v>
      </c>
      <c r="E39" s="70"/>
      <c r="F39" s="70"/>
      <c r="G39" s="70"/>
      <c r="H39" s="34" t="b">
        <v>0</v>
      </c>
      <c r="I39" s="34" t="b">
        <v>0</v>
      </c>
      <c r="J39" s="34" t="b">
        <v>0</v>
      </c>
      <c r="K39" s="34" t="b">
        <v>0</v>
      </c>
      <c r="L39" s="34" t="b">
        <v>0</v>
      </c>
      <c r="M39" s="34" t="b">
        <v>0</v>
      </c>
      <c r="N39" s="34" t="b">
        <v>1</v>
      </c>
      <c r="O39" s="34" t="b">
        <v>0</v>
      </c>
      <c r="P39" s="34" t="b">
        <v>0</v>
      </c>
      <c r="Q39" s="34" t="b">
        <v>0</v>
      </c>
      <c r="R39" s="34" t="b">
        <v>0</v>
      </c>
      <c r="S39" s="34" t="b">
        <v>1</v>
      </c>
      <c r="T39" s="34" t="b">
        <v>0</v>
      </c>
      <c r="U39" s="34" t="b">
        <v>0</v>
      </c>
      <c r="V39" s="34" t="b">
        <v>0</v>
      </c>
      <c r="W39" s="34" t="b">
        <v>0</v>
      </c>
      <c r="X39" s="34" t="b">
        <v>0</v>
      </c>
      <c r="Y39" s="34" t="b">
        <v>0</v>
      </c>
      <c r="Z39" s="34" t="b">
        <v>0</v>
      </c>
      <c r="AA39" s="34" t="b">
        <v>0</v>
      </c>
      <c r="AB39" s="34" t="b">
        <v>0</v>
      </c>
      <c r="AC39" s="34" t="b">
        <v>0</v>
      </c>
      <c r="AD39" s="34" t="b">
        <v>0</v>
      </c>
      <c r="AE39" s="29" t="b">
        <v>0</v>
      </c>
    </row>
    <row r="40">
      <c r="A40" s="29" t="s">
        <v>157</v>
      </c>
      <c r="B40" s="34">
        <v>1.0</v>
      </c>
      <c r="C40" s="34" t="s">
        <v>57</v>
      </c>
      <c r="D40" s="29" t="s">
        <v>165</v>
      </c>
      <c r="E40" s="70"/>
      <c r="F40" s="70"/>
      <c r="G40" s="70"/>
      <c r="H40" s="34" t="b">
        <v>0</v>
      </c>
      <c r="I40" s="34" t="b">
        <v>0</v>
      </c>
      <c r="J40" s="34" t="b">
        <v>1</v>
      </c>
      <c r="K40" s="34" t="b">
        <v>0</v>
      </c>
      <c r="L40" s="34" t="b">
        <v>0</v>
      </c>
      <c r="M40" s="34" t="b">
        <v>0</v>
      </c>
      <c r="N40" s="34" t="b">
        <v>0</v>
      </c>
      <c r="O40" s="34" t="b">
        <v>0</v>
      </c>
      <c r="P40" s="34" t="b">
        <v>0</v>
      </c>
      <c r="Q40" s="34" t="b">
        <v>0</v>
      </c>
      <c r="R40" s="34" t="b">
        <v>1</v>
      </c>
      <c r="S40" s="34" t="b">
        <v>0</v>
      </c>
      <c r="T40" s="34" t="b">
        <v>0</v>
      </c>
      <c r="U40" s="34" t="b">
        <v>0</v>
      </c>
      <c r="V40" s="34" t="b">
        <v>0</v>
      </c>
      <c r="W40" s="34" t="b">
        <v>0</v>
      </c>
      <c r="X40" s="34" t="b">
        <v>0</v>
      </c>
      <c r="Y40" s="34" t="b">
        <v>0</v>
      </c>
      <c r="Z40" s="34" t="b">
        <v>0</v>
      </c>
      <c r="AA40" s="34" t="b">
        <v>0</v>
      </c>
      <c r="AB40" s="34" t="b">
        <v>0</v>
      </c>
      <c r="AC40" s="34" t="b">
        <v>0</v>
      </c>
      <c r="AD40" s="34" t="b">
        <v>0</v>
      </c>
      <c r="AE40" s="29" t="b">
        <v>0</v>
      </c>
    </row>
    <row r="41">
      <c r="A41" s="36" t="s">
        <v>157</v>
      </c>
      <c r="B41" s="38">
        <v>2.0</v>
      </c>
      <c r="C41" s="38" t="s">
        <v>166</v>
      </c>
      <c r="D41" s="36" t="s">
        <v>167</v>
      </c>
      <c r="E41" s="83"/>
      <c r="F41" s="83"/>
      <c r="G41" s="83"/>
      <c r="H41" s="80" t="b">
        <v>0</v>
      </c>
      <c r="I41" s="80" t="b">
        <v>0</v>
      </c>
      <c r="J41" s="80" t="b">
        <v>1</v>
      </c>
      <c r="K41" s="80" t="b">
        <v>0</v>
      </c>
      <c r="L41" s="80" t="b">
        <v>0</v>
      </c>
      <c r="M41" s="80" t="b">
        <v>0</v>
      </c>
      <c r="N41" s="80" t="b">
        <v>0</v>
      </c>
      <c r="O41" s="80" t="b">
        <v>0</v>
      </c>
      <c r="P41" s="80" t="b">
        <v>0</v>
      </c>
      <c r="Q41" s="80" t="b">
        <v>0</v>
      </c>
      <c r="R41" s="80" t="b">
        <v>1</v>
      </c>
      <c r="S41" s="80" t="b">
        <v>0</v>
      </c>
      <c r="T41" s="80" t="b">
        <v>0</v>
      </c>
      <c r="U41" s="80" t="b">
        <v>0</v>
      </c>
      <c r="V41" s="80" t="b">
        <v>0</v>
      </c>
      <c r="W41" s="80" t="b">
        <v>0</v>
      </c>
      <c r="X41" s="80" t="b">
        <v>0</v>
      </c>
      <c r="Y41" s="80" t="b">
        <v>0</v>
      </c>
      <c r="Z41" s="80" t="b">
        <v>0</v>
      </c>
      <c r="AA41" s="80" t="b">
        <v>0</v>
      </c>
      <c r="AB41" s="80" t="b">
        <v>0</v>
      </c>
      <c r="AC41" s="80" t="b">
        <v>0</v>
      </c>
      <c r="AD41" s="80" t="b">
        <v>0</v>
      </c>
      <c r="AE41" s="79" t="b">
        <v>0</v>
      </c>
    </row>
    <row r="42">
      <c r="A42" s="79" t="s">
        <v>157</v>
      </c>
      <c r="B42" s="80">
        <v>3.0</v>
      </c>
      <c r="C42" s="80" t="s">
        <v>26</v>
      </c>
      <c r="D42" s="79" t="s">
        <v>168</v>
      </c>
      <c r="E42" s="81"/>
      <c r="F42" s="81"/>
      <c r="G42" s="81"/>
      <c r="H42" s="80" t="b">
        <v>1</v>
      </c>
      <c r="I42" s="80" t="b">
        <v>0</v>
      </c>
      <c r="J42" s="80" t="b">
        <v>0</v>
      </c>
      <c r="K42" s="80" t="b">
        <v>0</v>
      </c>
      <c r="L42" s="80" t="b">
        <v>0</v>
      </c>
      <c r="M42" s="80" t="b">
        <v>0</v>
      </c>
      <c r="N42" s="80" t="b">
        <v>0</v>
      </c>
      <c r="O42" s="80" t="b">
        <v>0</v>
      </c>
      <c r="P42" s="80" t="b">
        <v>0</v>
      </c>
      <c r="Q42" s="80" t="b">
        <v>0</v>
      </c>
      <c r="R42" s="80" t="b">
        <v>0</v>
      </c>
      <c r="S42" s="80" t="b">
        <v>0</v>
      </c>
      <c r="T42" s="80" t="b">
        <v>0</v>
      </c>
      <c r="U42" s="80" t="b">
        <v>0</v>
      </c>
      <c r="V42" s="80" t="b">
        <v>0</v>
      </c>
      <c r="W42" s="80" t="b">
        <v>0</v>
      </c>
      <c r="X42" s="80" t="b">
        <v>0</v>
      </c>
      <c r="Y42" s="80" t="b">
        <v>0</v>
      </c>
      <c r="Z42" s="80" t="b">
        <v>0</v>
      </c>
      <c r="AA42" s="80" t="b">
        <v>0</v>
      </c>
      <c r="AB42" s="80" t="b">
        <v>0</v>
      </c>
      <c r="AC42" s="80" t="b">
        <v>0</v>
      </c>
      <c r="AD42" s="80" t="b">
        <v>0</v>
      </c>
      <c r="AE42" s="79" t="b">
        <v>0</v>
      </c>
    </row>
    <row r="43">
      <c r="A43" s="29" t="s">
        <v>157</v>
      </c>
      <c r="B43" s="34">
        <v>3.0</v>
      </c>
      <c r="C43" s="34" t="s">
        <v>166</v>
      </c>
      <c r="D43" s="29" t="s">
        <v>169</v>
      </c>
      <c r="E43" s="33"/>
      <c r="F43" s="33"/>
      <c r="G43" s="33"/>
      <c r="H43" s="34" t="b">
        <v>0</v>
      </c>
      <c r="I43" s="34" t="b">
        <v>0</v>
      </c>
      <c r="J43" s="34" t="b">
        <v>1</v>
      </c>
      <c r="K43" s="34" t="b">
        <v>0</v>
      </c>
      <c r="L43" s="34" t="b">
        <v>0</v>
      </c>
      <c r="M43" s="34" t="b">
        <v>0</v>
      </c>
      <c r="N43" s="34" t="b">
        <v>0</v>
      </c>
      <c r="O43" s="34" t="b">
        <v>0</v>
      </c>
      <c r="P43" s="34" t="b">
        <v>0</v>
      </c>
      <c r="Q43" s="34" t="b">
        <v>0</v>
      </c>
      <c r="R43" s="34" t="b">
        <v>1</v>
      </c>
      <c r="S43" s="34" t="b">
        <v>0</v>
      </c>
      <c r="T43" s="34" t="b">
        <v>0</v>
      </c>
      <c r="U43" s="34" t="b">
        <v>0</v>
      </c>
      <c r="V43" s="34" t="b">
        <v>0</v>
      </c>
      <c r="W43" s="34" t="b">
        <v>0</v>
      </c>
      <c r="X43" s="34" t="b">
        <v>0</v>
      </c>
      <c r="Y43" s="34" t="b">
        <v>0</v>
      </c>
      <c r="Z43" s="34" t="b">
        <v>0</v>
      </c>
      <c r="AA43" s="34" t="b">
        <v>0</v>
      </c>
      <c r="AB43" s="34" t="b">
        <v>0</v>
      </c>
      <c r="AC43" s="34" t="b">
        <v>0</v>
      </c>
      <c r="AD43" s="34" t="b">
        <v>0</v>
      </c>
      <c r="AE43" s="29" t="b">
        <v>0</v>
      </c>
    </row>
    <row r="44">
      <c r="A44" s="29" t="s">
        <v>157</v>
      </c>
      <c r="B44" s="34">
        <v>3.0</v>
      </c>
      <c r="C44" s="34" t="s">
        <v>166</v>
      </c>
      <c r="D44" s="29" t="s">
        <v>170</v>
      </c>
      <c r="E44" s="33"/>
      <c r="F44" s="33"/>
      <c r="G44" s="33"/>
      <c r="H44" s="34" t="b">
        <v>0</v>
      </c>
      <c r="I44" s="34" t="b">
        <v>0</v>
      </c>
      <c r="J44" s="34" t="b">
        <v>1</v>
      </c>
      <c r="K44" s="34" t="b">
        <v>0</v>
      </c>
      <c r="L44" s="34" t="b">
        <v>0</v>
      </c>
      <c r="M44" s="34" t="b">
        <v>0</v>
      </c>
      <c r="N44" s="34" t="b">
        <v>0</v>
      </c>
      <c r="O44" s="34" t="b">
        <v>0</v>
      </c>
      <c r="P44" s="34" t="b">
        <v>0</v>
      </c>
      <c r="Q44" s="34" t="b">
        <v>0</v>
      </c>
      <c r="R44" s="34" t="b">
        <v>1</v>
      </c>
      <c r="S44" s="34" t="b">
        <v>0</v>
      </c>
      <c r="T44" s="34" t="b">
        <v>0</v>
      </c>
      <c r="U44" s="34" t="b">
        <v>0</v>
      </c>
      <c r="V44" s="34" t="b">
        <v>0</v>
      </c>
      <c r="W44" s="34" t="b">
        <v>0</v>
      </c>
      <c r="X44" s="34" t="b">
        <v>0</v>
      </c>
      <c r="Y44" s="34" t="b">
        <v>0</v>
      </c>
      <c r="Z44" s="34" t="b">
        <v>0</v>
      </c>
      <c r="AA44" s="34" t="b">
        <v>0</v>
      </c>
      <c r="AB44" s="34" t="b">
        <v>0</v>
      </c>
      <c r="AC44" s="34" t="b">
        <v>0</v>
      </c>
      <c r="AD44" s="34" t="b">
        <v>0</v>
      </c>
      <c r="AE44" s="29" t="b">
        <v>0</v>
      </c>
    </row>
    <row r="45">
      <c r="A45" s="29" t="s">
        <v>157</v>
      </c>
      <c r="B45" s="34">
        <v>3.0</v>
      </c>
      <c r="C45" s="34" t="s">
        <v>166</v>
      </c>
      <c r="D45" s="29" t="s">
        <v>171</v>
      </c>
      <c r="E45" s="33"/>
      <c r="F45" s="33"/>
      <c r="G45" s="33"/>
      <c r="H45" s="34" t="b">
        <v>0</v>
      </c>
      <c r="I45" s="34" t="b">
        <v>0</v>
      </c>
      <c r="J45" s="34" t="b">
        <v>1</v>
      </c>
      <c r="K45" s="34" t="b">
        <v>0</v>
      </c>
      <c r="L45" s="34" t="b">
        <v>0</v>
      </c>
      <c r="M45" s="34" t="b">
        <v>0</v>
      </c>
      <c r="N45" s="34" t="b">
        <v>0</v>
      </c>
      <c r="O45" s="34" t="b">
        <v>0</v>
      </c>
      <c r="P45" s="34" t="b">
        <v>0</v>
      </c>
      <c r="Q45" s="34" t="b">
        <v>0</v>
      </c>
      <c r="R45" s="34" t="b">
        <v>1</v>
      </c>
      <c r="S45" s="34" t="b">
        <v>0</v>
      </c>
      <c r="T45" s="34" t="b">
        <v>0</v>
      </c>
      <c r="U45" s="34" t="b">
        <v>0</v>
      </c>
      <c r="V45" s="34" t="b">
        <v>0</v>
      </c>
      <c r="W45" s="34" t="b">
        <v>0</v>
      </c>
      <c r="X45" s="34" t="b">
        <v>0</v>
      </c>
      <c r="Y45" s="34" t="b">
        <v>0</v>
      </c>
      <c r="Z45" s="34" t="b">
        <v>0</v>
      </c>
      <c r="AA45" s="34" t="b">
        <v>0</v>
      </c>
      <c r="AB45" s="34" t="b">
        <v>0</v>
      </c>
      <c r="AC45" s="34" t="b">
        <v>0</v>
      </c>
      <c r="AD45" s="34" t="b">
        <v>0</v>
      </c>
      <c r="AE45" s="29" t="b">
        <v>0</v>
      </c>
    </row>
    <row r="46">
      <c r="A46" s="29" t="s">
        <v>157</v>
      </c>
      <c r="B46" s="34">
        <v>3.0</v>
      </c>
      <c r="C46" s="34" t="s">
        <v>166</v>
      </c>
      <c r="D46" s="29" t="s">
        <v>172</v>
      </c>
      <c r="E46" s="33"/>
      <c r="F46" s="33"/>
      <c r="G46" s="33"/>
      <c r="H46" s="34" t="b">
        <v>0</v>
      </c>
      <c r="I46" s="34" t="b">
        <v>0</v>
      </c>
      <c r="J46" s="34" t="b">
        <v>1</v>
      </c>
      <c r="K46" s="34" t="b">
        <v>0</v>
      </c>
      <c r="L46" s="34" t="b">
        <v>0</v>
      </c>
      <c r="M46" s="34" t="b">
        <v>0</v>
      </c>
      <c r="N46" s="34" t="b">
        <v>0</v>
      </c>
      <c r="O46" s="34" t="b">
        <v>0</v>
      </c>
      <c r="P46" s="34" t="b">
        <v>0</v>
      </c>
      <c r="Q46" s="34" t="b">
        <v>0</v>
      </c>
      <c r="R46" s="34" t="b">
        <v>1</v>
      </c>
      <c r="S46" s="34" t="b">
        <v>0</v>
      </c>
      <c r="T46" s="34" t="b">
        <v>0</v>
      </c>
      <c r="U46" s="34" t="b">
        <v>0</v>
      </c>
      <c r="V46" s="34" t="b">
        <v>0</v>
      </c>
      <c r="W46" s="34" t="b">
        <v>0</v>
      </c>
      <c r="X46" s="34" t="b">
        <v>0</v>
      </c>
      <c r="Y46" s="34" t="b">
        <v>0</v>
      </c>
      <c r="Z46" s="34" t="b">
        <v>0</v>
      </c>
      <c r="AA46" s="34" t="b">
        <v>0</v>
      </c>
      <c r="AB46" s="34" t="b">
        <v>0</v>
      </c>
      <c r="AC46" s="34" t="b">
        <v>0</v>
      </c>
      <c r="AD46" s="34" t="b">
        <v>0</v>
      </c>
      <c r="AE46" s="29" t="b">
        <v>0</v>
      </c>
    </row>
    <row r="47">
      <c r="A47" s="29" t="s">
        <v>157</v>
      </c>
      <c r="B47" s="34">
        <v>3.0</v>
      </c>
      <c r="C47" s="34" t="s">
        <v>166</v>
      </c>
      <c r="D47" s="29" t="s">
        <v>173</v>
      </c>
      <c r="E47" s="33"/>
      <c r="F47" s="33"/>
      <c r="G47" s="33"/>
      <c r="H47" s="34" t="b">
        <v>0</v>
      </c>
      <c r="I47" s="34" t="b">
        <v>0</v>
      </c>
      <c r="J47" s="34" t="b">
        <v>1</v>
      </c>
      <c r="K47" s="34" t="b">
        <v>0</v>
      </c>
      <c r="L47" s="34" t="b">
        <v>0</v>
      </c>
      <c r="M47" s="34" t="b">
        <v>0</v>
      </c>
      <c r="N47" s="34" t="b">
        <v>0</v>
      </c>
      <c r="O47" s="34" t="b">
        <v>0</v>
      </c>
      <c r="P47" s="34" t="b">
        <v>0</v>
      </c>
      <c r="Q47" s="34" t="b">
        <v>0</v>
      </c>
      <c r="R47" s="34" t="b">
        <v>1</v>
      </c>
      <c r="S47" s="34" t="b">
        <v>0</v>
      </c>
      <c r="T47" s="34" t="b">
        <v>0</v>
      </c>
      <c r="U47" s="34" t="b">
        <v>0</v>
      </c>
      <c r="V47" s="34" t="b">
        <v>0</v>
      </c>
      <c r="W47" s="34" t="b">
        <v>0</v>
      </c>
      <c r="X47" s="34" t="b">
        <v>0</v>
      </c>
      <c r="Y47" s="34" t="b">
        <v>0</v>
      </c>
      <c r="Z47" s="34" t="b">
        <v>0</v>
      </c>
      <c r="AA47" s="34" t="b">
        <v>0</v>
      </c>
      <c r="AB47" s="34" t="b">
        <v>0</v>
      </c>
      <c r="AC47" s="34" t="b">
        <v>0</v>
      </c>
      <c r="AD47" s="34" t="b">
        <v>0</v>
      </c>
      <c r="AE47" s="29" t="b">
        <v>0</v>
      </c>
    </row>
    <row r="48">
      <c r="A48" s="29" t="s">
        <v>157</v>
      </c>
      <c r="B48" s="34">
        <v>3.0</v>
      </c>
      <c r="C48" s="34" t="s">
        <v>166</v>
      </c>
      <c r="D48" s="29" t="s">
        <v>174</v>
      </c>
      <c r="E48" s="33"/>
      <c r="F48" s="33"/>
      <c r="G48" s="33"/>
      <c r="H48" s="34" t="b">
        <v>0</v>
      </c>
      <c r="I48" s="34" t="b">
        <v>0</v>
      </c>
      <c r="J48" s="34" t="b">
        <v>1</v>
      </c>
      <c r="K48" s="34" t="b">
        <v>0</v>
      </c>
      <c r="L48" s="34" t="b">
        <v>0</v>
      </c>
      <c r="M48" s="34" t="b">
        <v>0</v>
      </c>
      <c r="N48" s="34" t="b">
        <v>0</v>
      </c>
      <c r="O48" s="34" t="b">
        <v>0</v>
      </c>
      <c r="P48" s="34" t="b">
        <v>0</v>
      </c>
      <c r="Q48" s="34" t="b">
        <v>0</v>
      </c>
      <c r="R48" s="34" t="b">
        <v>1</v>
      </c>
      <c r="S48" s="34" t="b">
        <v>0</v>
      </c>
      <c r="T48" s="34" t="b">
        <v>0</v>
      </c>
      <c r="U48" s="34" t="b">
        <v>0</v>
      </c>
      <c r="V48" s="34" t="b">
        <v>0</v>
      </c>
      <c r="W48" s="34" t="b">
        <v>0</v>
      </c>
      <c r="X48" s="34" t="b">
        <v>0</v>
      </c>
      <c r="Y48" s="34" t="b">
        <v>0</v>
      </c>
      <c r="Z48" s="34" t="b">
        <v>0</v>
      </c>
      <c r="AA48" s="34" t="b">
        <v>0</v>
      </c>
      <c r="AB48" s="34" t="b">
        <v>0</v>
      </c>
      <c r="AC48" s="34" t="b">
        <v>0</v>
      </c>
      <c r="AD48" s="34" t="b">
        <v>0</v>
      </c>
      <c r="AE48" s="29" t="b">
        <v>0</v>
      </c>
    </row>
    <row r="49">
      <c r="A49" s="79" t="s">
        <v>157</v>
      </c>
      <c r="B49" s="80">
        <v>4.0</v>
      </c>
      <c r="C49" s="80" t="s">
        <v>97</v>
      </c>
      <c r="D49" s="79" t="s">
        <v>175</v>
      </c>
      <c r="E49" s="81"/>
      <c r="F49" s="81"/>
      <c r="G49" s="81"/>
      <c r="H49" s="80" t="b">
        <v>0</v>
      </c>
      <c r="I49" s="80" t="b">
        <v>1</v>
      </c>
      <c r="J49" s="80" t="b">
        <v>0</v>
      </c>
      <c r="K49" s="80" t="b">
        <v>0</v>
      </c>
      <c r="L49" s="80" t="b">
        <v>0</v>
      </c>
      <c r="M49" s="80" t="b">
        <v>0</v>
      </c>
      <c r="N49" s="80" t="b">
        <v>0</v>
      </c>
      <c r="O49" s="80" t="b">
        <v>0</v>
      </c>
      <c r="P49" s="80" t="b">
        <v>0</v>
      </c>
      <c r="Q49" s="80" t="b">
        <v>0</v>
      </c>
      <c r="R49" s="80" t="b">
        <v>1</v>
      </c>
      <c r="S49" s="80" t="b">
        <v>0</v>
      </c>
      <c r="T49" s="80" t="b">
        <v>0</v>
      </c>
      <c r="U49" s="80" t="b">
        <v>0</v>
      </c>
      <c r="V49" s="80" t="b">
        <v>0</v>
      </c>
      <c r="W49" s="80" t="b">
        <v>0</v>
      </c>
      <c r="X49" s="80" t="b">
        <v>0</v>
      </c>
      <c r="Y49" s="80" t="b">
        <v>0</v>
      </c>
      <c r="Z49" s="80" t="b">
        <v>0</v>
      </c>
      <c r="AA49" s="80" t="b">
        <v>0</v>
      </c>
      <c r="AB49" s="80" t="b">
        <v>0</v>
      </c>
      <c r="AC49" s="80" t="b">
        <v>0</v>
      </c>
      <c r="AD49" s="80" t="b">
        <v>0</v>
      </c>
      <c r="AE49" s="79" t="b">
        <v>0</v>
      </c>
    </row>
    <row r="50">
      <c r="A50" s="79" t="s">
        <v>157</v>
      </c>
      <c r="B50" s="80">
        <v>5.0</v>
      </c>
      <c r="C50" s="80" t="s">
        <v>26</v>
      </c>
      <c r="D50" s="79" t="s">
        <v>176</v>
      </c>
      <c r="E50" s="43"/>
      <c r="F50" s="43"/>
      <c r="G50" s="43"/>
      <c r="H50" s="30" t="b">
        <v>1</v>
      </c>
      <c r="I50" s="30" t="b">
        <v>0</v>
      </c>
      <c r="J50" s="30" t="b">
        <v>0</v>
      </c>
      <c r="K50" s="30" t="b">
        <v>0</v>
      </c>
      <c r="L50" s="30" t="b">
        <v>0</v>
      </c>
      <c r="M50" s="30" t="b">
        <v>0</v>
      </c>
      <c r="N50" s="30" t="b">
        <v>0</v>
      </c>
      <c r="O50" s="30" t="b">
        <v>0</v>
      </c>
      <c r="P50" s="30" t="b">
        <v>0</v>
      </c>
      <c r="Q50" s="30" t="b">
        <v>0</v>
      </c>
      <c r="R50" s="30" t="b">
        <v>0</v>
      </c>
      <c r="S50" s="30" t="b">
        <v>0</v>
      </c>
      <c r="T50" s="30" t="b">
        <v>0</v>
      </c>
      <c r="U50" s="30" t="b">
        <v>0</v>
      </c>
      <c r="V50" s="30" t="b">
        <v>0</v>
      </c>
      <c r="W50" s="30" t="b">
        <v>0</v>
      </c>
      <c r="X50" s="30" t="b">
        <v>0</v>
      </c>
      <c r="Y50" s="30" t="b">
        <v>0</v>
      </c>
      <c r="Z50" s="30" t="b">
        <v>0</v>
      </c>
      <c r="AA50" s="30" t="b">
        <v>0</v>
      </c>
      <c r="AB50" s="30" t="b">
        <v>0</v>
      </c>
      <c r="AC50" s="30" t="b">
        <v>0</v>
      </c>
      <c r="AD50" s="30" t="b">
        <v>0</v>
      </c>
      <c r="AE50" s="31" t="b">
        <v>0</v>
      </c>
    </row>
    <row r="51">
      <c r="A51" s="29" t="s">
        <v>157</v>
      </c>
      <c r="B51" s="34">
        <v>5.0</v>
      </c>
      <c r="C51" s="34" t="s">
        <v>177</v>
      </c>
      <c r="D51" s="29" t="s">
        <v>178</v>
      </c>
      <c r="E51" s="33"/>
      <c r="F51" s="33"/>
      <c r="G51" s="33"/>
      <c r="H51" s="34" t="b">
        <v>0</v>
      </c>
      <c r="I51" s="34" t="b">
        <v>0</v>
      </c>
      <c r="J51" s="34" t="b">
        <v>0</v>
      </c>
      <c r="K51" s="34" t="b">
        <v>0</v>
      </c>
      <c r="L51" s="34" t="b">
        <v>0</v>
      </c>
      <c r="M51" s="34" t="b">
        <v>0</v>
      </c>
      <c r="N51" s="34" t="b">
        <v>0</v>
      </c>
      <c r="O51" s="34" t="b">
        <v>1</v>
      </c>
      <c r="P51" s="34" t="b">
        <v>0</v>
      </c>
      <c r="Q51" s="34" t="b">
        <v>0</v>
      </c>
      <c r="R51" s="34" t="b">
        <v>0</v>
      </c>
      <c r="S51" s="34" t="b">
        <v>0</v>
      </c>
      <c r="T51" s="34" t="b">
        <v>0</v>
      </c>
      <c r="U51" s="34" t="b">
        <v>0</v>
      </c>
      <c r="V51" s="34" t="b">
        <v>1</v>
      </c>
      <c r="W51" s="34" t="b">
        <v>0</v>
      </c>
      <c r="X51" s="34" t="b">
        <v>0</v>
      </c>
      <c r="Y51" s="34" t="b">
        <v>0</v>
      </c>
      <c r="Z51" s="34" t="b">
        <v>1</v>
      </c>
      <c r="AA51" s="34" t="b">
        <v>0</v>
      </c>
      <c r="AB51" s="34" t="b">
        <v>0</v>
      </c>
      <c r="AC51" s="34" t="b">
        <v>0</v>
      </c>
      <c r="AD51" s="34" t="b">
        <v>0</v>
      </c>
      <c r="AE51" s="29" t="b">
        <v>0</v>
      </c>
    </row>
    <row r="52">
      <c r="A52" s="29" t="s">
        <v>157</v>
      </c>
      <c r="B52" s="34">
        <v>5.0</v>
      </c>
      <c r="C52" s="34" t="s">
        <v>179</v>
      </c>
      <c r="D52" s="29" t="s">
        <v>180</v>
      </c>
      <c r="E52" s="33"/>
      <c r="F52" s="33"/>
      <c r="G52" s="33"/>
      <c r="H52" s="34" t="b">
        <v>0</v>
      </c>
      <c r="I52" s="34" t="b">
        <v>0</v>
      </c>
      <c r="J52" s="34" t="b">
        <v>0</v>
      </c>
      <c r="K52" s="34" t="b">
        <v>0</v>
      </c>
      <c r="L52" s="34" t="b">
        <v>0</v>
      </c>
      <c r="M52" s="34" t="b">
        <v>0</v>
      </c>
      <c r="N52" s="34" t="b">
        <v>0</v>
      </c>
      <c r="O52" s="34" t="b">
        <v>0</v>
      </c>
      <c r="P52" s="34" t="b">
        <v>1</v>
      </c>
      <c r="Q52" s="34" t="b">
        <v>0</v>
      </c>
      <c r="R52" s="34" t="b">
        <v>0</v>
      </c>
      <c r="S52" s="34" t="b">
        <v>0</v>
      </c>
      <c r="T52" s="34" t="b">
        <v>0</v>
      </c>
      <c r="U52" s="34" t="b">
        <v>0</v>
      </c>
      <c r="V52" s="34" t="b">
        <v>1</v>
      </c>
      <c r="W52" s="34" t="b">
        <v>0</v>
      </c>
      <c r="X52" s="34" t="b">
        <v>0</v>
      </c>
      <c r="Y52" s="34" t="b">
        <v>0</v>
      </c>
      <c r="Z52" s="34" t="b">
        <v>0</v>
      </c>
      <c r="AA52" s="34" t="b">
        <v>1</v>
      </c>
      <c r="AB52" s="34" t="b">
        <v>0</v>
      </c>
      <c r="AC52" s="34" t="b">
        <v>0</v>
      </c>
      <c r="AD52" s="34" t="b">
        <v>0</v>
      </c>
      <c r="AE52" s="29" t="b">
        <v>0</v>
      </c>
    </row>
    <row r="53">
      <c r="A53" s="29" t="s">
        <v>157</v>
      </c>
      <c r="B53" s="34">
        <v>5.0</v>
      </c>
      <c r="C53" s="34" t="s">
        <v>120</v>
      </c>
      <c r="D53" s="29" t="s">
        <v>181</v>
      </c>
      <c r="E53" s="33"/>
      <c r="F53" s="33"/>
      <c r="G53" s="33"/>
      <c r="H53" s="34" t="b">
        <v>0</v>
      </c>
      <c r="I53" s="34" t="b">
        <v>0</v>
      </c>
      <c r="J53" s="34" t="b">
        <v>0</v>
      </c>
      <c r="K53" s="34" t="b">
        <v>0</v>
      </c>
      <c r="L53" s="34" t="b">
        <v>0</v>
      </c>
      <c r="M53" s="34" t="b">
        <v>0</v>
      </c>
      <c r="N53" s="34" t="b">
        <v>1</v>
      </c>
      <c r="O53" s="34" t="b">
        <v>0</v>
      </c>
      <c r="P53" s="34" t="b">
        <v>0</v>
      </c>
      <c r="Q53" s="34" t="b">
        <v>0</v>
      </c>
      <c r="R53" s="34" t="b">
        <v>0</v>
      </c>
      <c r="S53" s="34" t="b">
        <v>0</v>
      </c>
      <c r="T53" s="34" t="b">
        <v>0</v>
      </c>
      <c r="U53" s="34" t="b">
        <v>0</v>
      </c>
      <c r="V53" s="34" t="b">
        <v>1</v>
      </c>
      <c r="W53" s="34" t="b">
        <v>0</v>
      </c>
      <c r="X53" s="34" t="b">
        <v>0</v>
      </c>
      <c r="Y53" s="34" t="b">
        <v>0</v>
      </c>
      <c r="Z53" s="34" t="b">
        <v>0</v>
      </c>
      <c r="AA53" s="34" t="b">
        <v>0</v>
      </c>
      <c r="AB53" s="34" t="b">
        <v>1</v>
      </c>
      <c r="AC53" s="34" t="b">
        <v>0</v>
      </c>
      <c r="AD53" s="34" t="b">
        <v>0</v>
      </c>
      <c r="AE53" s="29" t="b">
        <v>0</v>
      </c>
    </row>
    <row r="54">
      <c r="A54" s="29" t="s">
        <v>157</v>
      </c>
      <c r="B54" s="34">
        <v>5.0</v>
      </c>
      <c r="C54" s="34" t="s">
        <v>182</v>
      </c>
      <c r="D54" s="29" t="s">
        <v>183</v>
      </c>
      <c r="E54" s="33"/>
      <c r="F54" s="33"/>
      <c r="G54" s="33"/>
      <c r="H54" s="34" t="b">
        <v>0</v>
      </c>
      <c r="I54" s="34" t="b">
        <v>0</v>
      </c>
      <c r="J54" s="34" t="b">
        <v>0</v>
      </c>
      <c r="K54" s="34" t="b">
        <v>0</v>
      </c>
      <c r="L54" s="34" t="b">
        <v>0</v>
      </c>
      <c r="M54" s="34" t="b">
        <v>0</v>
      </c>
      <c r="N54" s="34" t="b">
        <v>0</v>
      </c>
      <c r="O54" s="34" t="b">
        <v>1</v>
      </c>
      <c r="P54" s="34" t="b">
        <v>0</v>
      </c>
      <c r="Q54" s="34" t="b">
        <v>0</v>
      </c>
      <c r="R54" s="34" t="b">
        <v>0</v>
      </c>
      <c r="S54" s="34" t="b">
        <v>0</v>
      </c>
      <c r="T54" s="34" t="b">
        <v>0</v>
      </c>
      <c r="U54" s="34" t="b">
        <v>0</v>
      </c>
      <c r="V54" s="34" t="b">
        <v>1</v>
      </c>
      <c r="W54" s="34" t="b">
        <v>0</v>
      </c>
      <c r="X54" s="34" t="b">
        <v>0</v>
      </c>
      <c r="Y54" s="34" t="b">
        <v>0</v>
      </c>
      <c r="Z54" s="34" t="b">
        <v>0</v>
      </c>
      <c r="AA54" s="34" t="b">
        <v>0</v>
      </c>
      <c r="AB54" s="34" t="b">
        <v>0</v>
      </c>
      <c r="AC54" s="34" t="b">
        <v>1</v>
      </c>
      <c r="AD54" s="34" t="b">
        <v>0</v>
      </c>
      <c r="AE54" s="29" t="b">
        <v>0</v>
      </c>
    </row>
    <row r="55">
      <c r="A55" s="29" t="s">
        <v>157</v>
      </c>
      <c r="B55" s="34">
        <v>5.0</v>
      </c>
      <c r="C55" s="34" t="s">
        <v>124</v>
      </c>
      <c r="D55" s="29" t="s">
        <v>184</v>
      </c>
      <c r="E55" s="33"/>
      <c r="F55" s="33"/>
      <c r="G55" s="33"/>
      <c r="H55" s="34" t="b">
        <v>0</v>
      </c>
      <c r="I55" s="34" t="b">
        <v>0</v>
      </c>
      <c r="J55" s="34" t="b">
        <v>0</v>
      </c>
      <c r="K55" s="34" t="b">
        <v>0</v>
      </c>
      <c r="L55" s="34" t="b">
        <v>0</v>
      </c>
      <c r="M55" s="34" t="b">
        <v>0</v>
      </c>
      <c r="N55" s="34" t="b">
        <v>1</v>
      </c>
      <c r="O55" s="34" t="b">
        <v>0</v>
      </c>
      <c r="P55" s="34" t="b">
        <v>0</v>
      </c>
      <c r="Q55" s="34" t="b">
        <v>0</v>
      </c>
      <c r="R55" s="34" t="b">
        <v>0</v>
      </c>
      <c r="S55" s="34" t="b">
        <v>0</v>
      </c>
      <c r="T55" s="34" t="b">
        <v>0</v>
      </c>
      <c r="U55" s="34" t="b">
        <v>0</v>
      </c>
      <c r="V55" s="34" t="b">
        <v>1</v>
      </c>
      <c r="W55" s="34" t="b">
        <v>0</v>
      </c>
      <c r="X55" s="34" t="b">
        <v>0</v>
      </c>
      <c r="Y55" s="34" t="b">
        <v>0</v>
      </c>
      <c r="Z55" s="34" t="b">
        <v>0</v>
      </c>
      <c r="AA55" s="34" t="b">
        <v>0</v>
      </c>
      <c r="AB55" s="34" t="b">
        <v>0</v>
      </c>
      <c r="AC55" s="34" t="b">
        <v>0</v>
      </c>
      <c r="AD55" s="34" t="b">
        <v>1</v>
      </c>
      <c r="AE55" s="29" t="b">
        <v>0</v>
      </c>
    </row>
    <row r="56">
      <c r="A56" s="31" t="s">
        <v>157</v>
      </c>
      <c r="B56" s="30">
        <v>5.0</v>
      </c>
      <c r="C56" s="30" t="s">
        <v>185</v>
      </c>
      <c r="D56" s="31" t="s">
        <v>186</v>
      </c>
      <c r="E56" s="43"/>
      <c r="F56" s="43"/>
      <c r="G56" s="43"/>
      <c r="H56" s="30" t="b">
        <v>0</v>
      </c>
      <c r="I56" s="30" t="b">
        <v>0</v>
      </c>
      <c r="J56" s="30" t="b">
        <v>0</v>
      </c>
      <c r="K56" s="30" t="b">
        <v>0</v>
      </c>
      <c r="L56" s="30" t="b">
        <v>0</v>
      </c>
      <c r="M56" s="30" t="b">
        <v>0</v>
      </c>
      <c r="N56" s="30" t="b">
        <v>0</v>
      </c>
      <c r="O56" s="30" t="b">
        <v>0</v>
      </c>
      <c r="P56" s="30" t="b">
        <v>1</v>
      </c>
      <c r="Q56" s="30" t="b">
        <v>0</v>
      </c>
      <c r="R56" s="30" t="b">
        <v>0</v>
      </c>
      <c r="S56" s="30" t="b">
        <v>0</v>
      </c>
      <c r="T56" s="30" t="b">
        <v>0</v>
      </c>
      <c r="U56" s="30" t="b">
        <v>0</v>
      </c>
      <c r="V56" s="30" t="b">
        <v>1</v>
      </c>
      <c r="W56" s="30" t="b">
        <v>0</v>
      </c>
      <c r="X56" s="30" t="b">
        <v>0</v>
      </c>
      <c r="Y56" s="30" t="b">
        <v>0</v>
      </c>
      <c r="Z56" s="30" t="b">
        <v>0</v>
      </c>
      <c r="AA56" s="30" t="b">
        <v>0</v>
      </c>
      <c r="AB56" s="30" t="b">
        <v>0</v>
      </c>
      <c r="AC56" s="30" t="b">
        <v>0</v>
      </c>
      <c r="AD56" s="30" t="b">
        <v>0</v>
      </c>
      <c r="AE56" s="31" t="b">
        <v>1</v>
      </c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</row>
    <row r="100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</row>
    <row r="1009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</row>
    <row r="1010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</row>
    <row r="101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</row>
    <row r="1012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</row>
    <row r="1013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</row>
    <row r="1014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</row>
    <row r="1015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</row>
    <row r="1016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</row>
    <row r="1017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</row>
    <row r="10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</row>
    <row r="1019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</row>
    <row r="1020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187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188</v>
      </c>
      <c r="H1" s="5" t="s">
        <v>8</v>
      </c>
      <c r="I1" s="5" t="s">
        <v>189</v>
      </c>
      <c r="J1" s="3" t="s">
        <v>190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191</v>
      </c>
      <c r="Q1" s="3" t="s">
        <v>192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193</v>
      </c>
      <c r="Z1" s="3" t="s">
        <v>49</v>
      </c>
    </row>
    <row r="2" ht="16.5" customHeight="1">
      <c r="A2" s="84" t="s">
        <v>194</v>
      </c>
      <c r="B2" s="10">
        <v>19.0</v>
      </c>
      <c r="C2" s="10">
        <f t="shared" ref="C2:D2" si="1"> K2</f>
        <v>17</v>
      </c>
      <c r="D2" s="10">
        <f t="shared" si="1"/>
        <v>5</v>
      </c>
      <c r="E2" s="11">
        <f t="shared" ref="E2:E10" si="4"> 5%</f>
        <v>0.05</v>
      </c>
      <c r="F2" s="12">
        <f t="shared" ref="F2:F10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10" si="7"> 0% + (K2-10)/100</f>
        <v>0.07</v>
      </c>
      <c r="J2" s="14">
        <f t="shared" ref="J2:J10" si="8"> 0% + (M2-10)/100</f>
        <v>0</v>
      </c>
      <c r="K2" s="10">
        <v>17.0</v>
      </c>
      <c r="L2" s="10">
        <v>5.0</v>
      </c>
      <c r="M2" s="8">
        <v>10.0</v>
      </c>
      <c r="N2" s="8">
        <v>10.0</v>
      </c>
      <c r="O2" s="9">
        <v>10.0</v>
      </c>
      <c r="P2" s="10" t="b">
        <v>0</v>
      </c>
      <c r="Q2" s="10" t="b">
        <v>1</v>
      </c>
      <c r="R2" s="10" t="s">
        <v>195</v>
      </c>
      <c r="S2" s="10" t="s">
        <v>195</v>
      </c>
      <c r="T2" s="10" t="s">
        <v>195</v>
      </c>
      <c r="U2" s="10" t="s">
        <v>195</v>
      </c>
      <c r="V2" s="10" t="s">
        <v>195</v>
      </c>
      <c r="W2" s="10" t="s">
        <v>195</v>
      </c>
      <c r="X2" s="10" t="s">
        <v>195</v>
      </c>
      <c r="Y2" s="10" t="s">
        <v>195</v>
      </c>
      <c r="Z2" s="15" t="s">
        <v>195</v>
      </c>
    </row>
    <row r="3" ht="16.5" customHeight="1">
      <c r="A3" s="84" t="s">
        <v>196</v>
      </c>
      <c r="B3" s="10">
        <v>22.0</v>
      </c>
      <c r="C3" s="10">
        <f t="shared" ref="C3:D3" si="3"> K3</f>
        <v>19</v>
      </c>
      <c r="D3" s="10">
        <f t="shared" si="3"/>
        <v>9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0.09</v>
      </c>
      <c r="J3" s="14">
        <f t="shared" si="8"/>
        <v>0</v>
      </c>
      <c r="K3" s="10">
        <v>19.0</v>
      </c>
      <c r="L3" s="10">
        <v>9.0</v>
      </c>
      <c r="M3" s="8">
        <v>10.0</v>
      </c>
      <c r="N3" s="8">
        <v>10.0</v>
      </c>
      <c r="O3" s="9">
        <v>10.0</v>
      </c>
      <c r="P3" s="10" t="b">
        <v>1</v>
      </c>
      <c r="Q3" s="10" t="b">
        <v>1</v>
      </c>
      <c r="R3" s="10" t="s">
        <v>17</v>
      </c>
      <c r="S3" s="10" t="s">
        <v>17</v>
      </c>
      <c r="T3" s="10" t="s">
        <v>17</v>
      </c>
      <c r="U3" s="10" t="s">
        <v>195</v>
      </c>
      <c r="V3" s="10" t="s">
        <v>17</v>
      </c>
      <c r="W3" s="10" t="s">
        <v>17</v>
      </c>
      <c r="X3" s="10" t="s">
        <v>17</v>
      </c>
      <c r="Y3" s="10" t="s">
        <v>17</v>
      </c>
      <c r="Z3" s="15" t="s">
        <v>17</v>
      </c>
    </row>
    <row r="4" ht="16.5" customHeight="1">
      <c r="A4" s="84" t="s">
        <v>197</v>
      </c>
      <c r="B4" s="10">
        <v>26.0</v>
      </c>
      <c r="C4" s="10">
        <f t="shared" ref="C4:D4" si="9"> K4</f>
        <v>21</v>
      </c>
      <c r="D4" s="10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0.11</v>
      </c>
      <c r="J4" s="14">
        <f t="shared" si="8"/>
        <v>0</v>
      </c>
      <c r="K4" s="10">
        <v>21.0</v>
      </c>
      <c r="L4" s="8">
        <v>10.0</v>
      </c>
      <c r="M4" s="8">
        <v>10.0</v>
      </c>
      <c r="N4" s="8">
        <v>10.0</v>
      </c>
      <c r="O4" s="9">
        <v>10.0</v>
      </c>
      <c r="P4" s="10" t="b">
        <v>1</v>
      </c>
      <c r="Q4" s="10" t="b">
        <v>1</v>
      </c>
      <c r="R4" s="10" t="s">
        <v>17</v>
      </c>
      <c r="S4" s="10" t="s">
        <v>17</v>
      </c>
      <c r="T4" s="10" t="s">
        <v>17</v>
      </c>
      <c r="U4" s="10" t="s">
        <v>195</v>
      </c>
      <c r="V4" s="10" t="s">
        <v>17</v>
      </c>
      <c r="W4" s="10" t="s">
        <v>17</v>
      </c>
      <c r="X4" s="10" t="s">
        <v>17</v>
      </c>
      <c r="Y4" s="10" t="s">
        <v>17</v>
      </c>
      <c r="Z4" s="15" t="s">
        <v>17</v>
      </c>
    </row>
    <row r="5" ht="16.5" customHeight="1">
      <c r="A5" s="84" t="s">
        <v>198</v>
      </c>
      <c r="B5" s="10">
        <v>40.0</v>
      </c>
      <c r="C5" s="10">
        <f t="shared" ref="C5:D5" si="11"> K5</f>
        <v>33</v>
      </c>
      <c r="D5" s="10">
        <f t="shared" si="11"/>
        <v>14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0.23</v>
      </c>
      <c r="J5" s="14">
        <f t="shared" si="8"/>
        <v>0</v>
      </c>
      <c r="K5" s="10">
        <v>33.0</v>
      </c>
      <c r="L5" s="10">
        <v>14.0</v>
      </c>
      <c r="M5" s="8">
        <v>10.0</v>
      </c>
      <c r="N5" s="8">
        <v>10.0</v>
      </c>
      <c r="O5" s="9">
        <v>10.0</v>
      </c>
      <c r="P5" s="10" t="b">
        <v>0</v>
      </c>
      <c r="Q5" s="10" t="b">
        <v>1</v>
      </c>
      <c r="R5" s="10" t="s">
        <v>17</v>
      </c>
      <c r="S5" s="10" t="s">
        <v>17</v>
      </c>
      <c r="T5" s="10" t="s">
        <v>17</v>
      </c>
      <c r="U5" s="10" t="s">
        <v>195</v>
      </c>
      <c r="V5" s="10" t="s">
        <v>17</v>
      </c>
      <c r="W5" s="10" t="s">
        <v>17</v>
      </c>
      <c r="X5" s="10" t="s">
        <v>17</v>
      </c>
      <c r="Y5" s="10" t="s">
        <v>17</v>
      </c>
      <c r="Z5" s="15" t="s">
        <v>17</v>
      </c>
    </row>
    <row r="6" ht="16.5" customHeight="1">
      <c r="A6" s="84" t="s">
        <v>199</v>
      </c>
      <c r="B6" s="10">
        <v>300.0</v>
      </c>
      <c r="C6" s="10">
        <f t="shared" ref="C6:D6" si="13"> K6</f>
        <v>40</v>
      </c>
      <c r="D6" s="10">
        <f t="shared" si="13"/>
        <v>20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0.3</v>
      </c>
      <c r="J6" s="14">
        <f t="shared" si="8"/>
        <v>0</v>
      </c>
      <c r="K6" s="10">
        <v>40.0</v>
      </c>
      <c r="L6" s="10">
        <v>20.0</v>
      </c>
      <c r="M6" s="8">
        <v>10.0</v>
      </c>
      <c r="N6" s="8">
        <v>10.0</v>
      </c>
      <c r="O6" s="9">
        <v>10.0</v>
      </c>
      <c r="P6" s="10" t="b">
        <v>1</v>
      </c>
      <c r="Q6" s="10" t="b">
        <v>0</v>
      </c>
      <c r="R6" s="10" t="s">
        <v>200</v>
      </c>
      <c r="S6" s="10" t="s">
        <v>200</v>
      </c>
      <c r="T6" s="10" t="s">
        <v>195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17</v>
      </c>
      <c r="Z6" s="15" t="s">
        <v>17</v>
      </c>
    </row>
    <row r="7" ht="16.5" customHeight="1">
      <c r="A7" s="84" t="s">
        <v>201</v>
      </c>
      <c r="B7" s="10">
        <v>47.0</v>
      </c>
      <c r="C7" s="10">
        <f t="shared" ref="C7:D7" si="15"> K7</f>
        <v>37</v>
      </c>
      <c r="D7" s="10">
        <f t="shared" si="15"/>
        <v>17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0.27</v>
      </c>
      <c r="J7" s="14">
        <f t="shared" si="8"/>
        <v>0</v>
      </c>
      <c r="K7" s="10">
        <v>37.0</v>
      </c>
      <c r="L7" s="10">
        <v>17.0</v>
      </c>
      <c r="M7" s="8">
        <v>10.0</v>
      </c>
      <c r="N7" s="8">
        <v>10.0</v>
      </c>
      <c r="O7" s="9">
        <v>10.0</v>
      </c>
      <c r="P7" s="10" t="b">
        <v>1</v>
      </c>
      <c r="Q7" s="10" t="b">
        <v>1</v>
      </c>
      <c r="R7" s="10" t="s">
        <v>17</v>
      </c>
      <c r="S7" s="10" t="s">
        <v>17</v>
      </c>
      <c r="T7" s="10" t="s">
        <v>17</v>
      </c>
      <c r="U7" s="10" t="s">
        <v>195</v>
      </c>
      <c r="V7" s="10" t="s">
        <v>17</v>
      </c>
      <c r="W7" s="10" t="s">
        <v>17</v>
      </c>
      <c r="X7" s="10" t="s">
        <v>17</v>
      </c>
      <c r="Y7" s="10" t="s">
        <v>17</v>
      </c>
      <c r="Z7" s="15" t="s">
        <v>17</v>
      </c>
    </row>
    <row r="8" ht="16.5" customHeight="1">
      <c r="A8" s="84" t="s">
        <v>202</v>
      </c>
      <c r="B8" s="10">
        <v>51.0</v>
      </c>
      <c r="C8" s="10">
        <f t="shared" ref="C8:D8" si="17"> K8</f>
        <v>35</v>
      </c>
      <c r="D8" s="10">
        <f t="shared" si="17"/>
        <v>19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0.25</v>
      </c>
      <c r="J8" s="14">
        <f t="shared" si="8"/>
        <v>0</v>
      </c>
      <c r="K8" s="10">
        <v>35.0</v>
      </c>
      <c r="L8" s="10">
        <v>19.0</v>
      </c>
      <c r="M8" s="8">
        <v>10.0</v>
      </c>
      <c r="N8" s="8">
        <v>10.0</v>
      </c>
      <c r="O8" s="9">
        <v>10.0</v>
      </c>
      <c r="P8" s="10" t="b">
        <v>1</v>
      </c>
      <c r="Q8" s="10" t="b">
        <v>1</v>
      </c>
      <c r="R8" s="10" t="s">
        <v>17</v>
      </c>
      <c r="S8" s="10" t="s">
        <v>195</v>
      </c>
      <c r="T8" s="10" t="s">
        <v>17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17</v>
      </c>
      <c r="Z8" s="15" t="s">
        <v>17</v>
      </c>
    </row>
    <row r="9" ht="16.5" customHeight="1">
      <c r="A9" s="84" t="s">
        <v>203</v>
      </c>
      <c r="B9" s="10">
        <v>350.0</v>
      </c>
      <c r="C9" s="10">
        <f t="shared" ref="C9:D9" si="19"> K9</f>
        <v>62</v>
      </c>
      <c r="D9" s="10">
        <f t="shared" si="19"/>
        <v>25</v>
      </c>
      <c r="E9" s="11">
        <f t="shared" si="4"/>
        <v>0.05</v>
      </c>
      <c r="F9" s="12">
        <f t="shared" si="5"/>
        <v>0.9</v>
      </c>
      <c r="G9" s="13">
        <f t="shared" ref="G9:H9" si="20"> 5% + (N9-10)/1000</f>
        <v>0.05</v>
      </c>
      <c r="H9" s="13">
        <f t="shared" si="20"/>
        <v>0.05</v>
      </c>
      <c r="I9" s="11">
        <f t="shared" si="7"/>
        <v>0.52</v>
      </c>
      <c r="J9" s="14">
        <f t="shared" si="8"/>
        <v>0</v>
      </c>
      <c r="K9" s="10">
        <v>62.0</v>
      </c>
      <c r="L9" s="10">
        <v>25.0</v>
      </c>
      <c r="M9" s="8">
        <v>10.0</v>
      </c>
      <c r="N9" s="8">
        <v>10.0</v>
      </c>
      <c r="O9" s="9">
        <v>10.0</v>
      </c>
      <c r="P9" s="10" t="b">
        <v>1</v>
      </c>
      <c r="Q9" s="10" t="b">
        <v>0</v>
      </c>
      <c r="R9" s="10" t="s">
        <v>17</v>
      </c>
      <c r="S9" s="10" t="s">
        <v>17</v>
      </c>
      <c r="T9" s="10" t="s">
        <v>17</v>
      </c>
      <c r="U9" s="10" t="s">
        <v>195</v>
      </c>
      <c r="V9" s="10" t="s">
        <v>17</v>
      </c>
      <c r="W9" s="10" t="s">
        <v>17</v>
      </c>
      <c r="X9" s="10" t="s">
        <v>17</v>
      </c>
      <c r="Y9" s="10" t="s">
        <v>17</v>
      </c>
      <c r="Z9" s="15" t="s">
        <v>204</v>
      </c>
    </row>
    <row r="10" ht="16.5" customHeight="1">
      <c r="A10" s="20" t="s">
        <v>205</v>
      </c>
      <c r="B10" s="5">
        <v>500.0</v>
      </c>
      <c r="C10" s="10">
        <f t="shared" ref="C10:D10" si="21"> K10</f>
        <v>74</v>
      </c>
      <c r="D10" s="10">
        <f t="shared" si="21"/>
        <v>30</v>
      </c>
      <c r="E10" s="22">
        <f t="shared" si="4"/>
        <v>0.05</v>
      </c>
      <c r="F10" s="23">
        <f t="shared" si="5"/>
        <v>0.9</v>
      </c>
      <c r="G10" s="24">
        <f t="shared" ref="G10:H10" si="22"> 5% + (N10-10)/1000</f>
        <v>0.05</v>
      </c>
      <c r="H10" s="24">
        <f t="shared" si="22"/>
        <v>0.05</v>
      </c>
      <c r="I10" s="22">
        <f t="shared" si="7"/>
        <v>0.64</v>
      </c>
      <c r="J10" s="25">
        <f t="shared" si="8"/>
        <v>0</v>
      </c>
      <c r="K10" s="5">
        <v>74.0</v>
      </c>
      <c r="L10" s="5">
        <v>30.0</v>
      </c>
      <c r="M10" s="2">
        <v>10.0</v>
      </c>
      <c r="N10" s="2">
        <v>10.0</v>
      </c>
      <c r="O10" s="1">
        <v>10.0</v>
      </c>
      <c r="P10" s="5" t="b">
        <v>1</v>
      </c>
      <c r="Q10" s="5" t="b">
        <v>0</v>
      </c>
      <c r="R10" s="5" t="s">
        <v>17</v>
      </c>
      <c r="S10" s="5" t="s">
        <v>200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195</v>
      </c>
      <c r="Y10" s="5" t="s">
        <v>17</v>
      </c>
      <c r="Z10" s="3" t="s">
        <v>17</v>
      </c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17"/>
      <c r="C51" s="8"/>
      <c r="D51" s="8"/>
      <c r="E51" s="11"/>
      <c r="F51" s="13"/>
      <c r="G51" s="13"/>
      <c r="H51" s="13"/>
      <c r="I51" s="11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1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9"/>
      <c r="B1000" s="8"/>
      <c r="C1000" s="8"/>
      <c r="D1000" s="8"/>
      <c r="E1000" s="11"/>
      <c r="F1000" s="2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187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188</v>
      </c>
      <c r="H1" s="5" t="s">
        <v>8</v>
      </c>
      <c r="I1" s="5" t="s">
        <v>189</v>
      </c>
      <c r="J1" s="3" t="s">
        <v>190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191</v>
      </c>
      <c r="Q1" s="3" t="s">
        <v>206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193</v>
      </c>
      <c r="Z1" s="3" t="s">
        <v>49</v>
      </c>
    </row>
    <row r="2" ht="16.5" customHeight="1">
      <c r="A2" s="84" t="s">
        <v>207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9" si="4"> 5%</f>
        <v>0.05</v>
      </c>
      <c r="F2" s="12">
        <f t="shared" ref="F2:F9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9" si="7"> 0% + (K2-10)/100</f>
        <v>0</v>
      </c>
      <c r="J2" s="14">
        <f t="shared" ref="J2:J9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10" t="b">
        <v>1</v>
      </c>
      <c r="Q2" s="15" t="b">
        <v>1</v>
      </c>
      <c r="R2" s="10" t="s">
        <v>17</v>
      </c>
      <c r="S2" s="10" t="s">
        <v>17</v>
      </c>
      <c r="T2" s="10" t="s">
        <v>17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195</v>
      </c>
      <c r="Z2" s="15" t="s">
        <v>17</v>
      </c>
    </row>
    <row r="3" ht="16.5" customHeight="1">
      <c r="A3" s="84" t="s">
        <v>196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10" t="b">
        <v>1</v>
      </c>
      <c r="Q3" s="15" t="b">
        <v>1</v>
      </c>
      <c r="R3" s="10" t="s">
        <v>17</v>
      </c>
      <c r="S3" s="10" t="s">
        <v>17</v>
      </c>
      <c r="T3" s="10" t="s">
        <v>17</v>
      </c>
      <c r="U3" s="10" t="s">
        <v>195</v>
      </c>
      <c r="V3" s="10" t="s">
        <v>17</v>
      </c>
      <c r="W3" s="10" t="s">
        <v>17</v>
      </c>
      <c r="X3" s="10" t="s">
        <v>17</v>
      </c>
      <c r="Y3" s="10" t="s">
        <v>17</v>
      </c>
      <c r="Z3" s="15" t="s">
        <v>17</v>
      </c>
    </row>
    <row r="4" ht="16.5" customHeight="1">
      <c r="A4" s="84" t="s">
        <v>201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10" t="b">
        <v>1</v>
      </c>
      <c r="Q4" s="15" t="b">
        <v>1</v>
      </c>
      <c r="R4" s="10" t="s">
        <v>17</v>
      </c>
      <c r="S4" s="10" t="s">
        <v>17</v>
      </c>
      <c r="T4" s="10" t="s">
        <v>17</v>
      </c>
      <c r="U4" s="10" t="s">
        <v>195</v>
      </c>
      <c r="V4" s="10" t="s">
        <v>17</v>
      </c>
      <c r="W4" s="10" t="s">
        <v>17</v>
      </c>
      <c r="X4" s="10" t="s">
        <v>17</v>
      </c>
      <c r="Y4" s="10" t="s">
        <v>17</v>
      </c>
      <c r="Z4" s="15" t="s">
        <v>17</v>
      </c>
    </row>
    <row r="5" ht="16.5" customHeight="1">
      <c r="A5" s="84" t="s">
        <v>208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10" t="b">
        <v>1</v>
      </c>
      <c r="Q5" s="15" t="b">
        <v>1</v>
      </c>
      <c r="R5" s="10" t="s">
        <v>17</v>
      </c>
      <c r="S5" s="10" t="s">
        <v>17</v>
      </c>
      <c r="T5" s="10" t="s">
        <v>17</v>
      </c>
      <c r="U5" s="10" t="s">
        <v>195</v>
      </c>
      <c r="V5" s="10" t="s">
        <v>17</v>
      </c>
      <c r="W5" s="10" t="s">
        <v>17</v>
      </c>
      <c r="X5" s="10" t="s">
        <v>17</v>
      </c>
      <c r="Y5" s="10" t="s">
        <v>17</v>
      </c>
      <c r="Z5" s="15" t="s">
        <v>17</v>
      </c>
    </row>
    <row r="6" ht="16.5" customHeight="1">
      <c r="A6" s="84" t="s">
        <v>209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10" t="b">
        <v>1</v>
      </c>
      <c r="Q6" s="15" t="b">
        <v>1</v>
      </c>
      <c r="R6" s="10" t="s">
        <v>17</v>
      </c>
      <c r="S6" s="10" t="s">
        <v>17</v>
      </c>
      <c r="T6" s="10" t="s">
        <v>17</v>
      </c>
      <c r="U6" s="10" t="s">
        <v>195</v>
      </c>
      <c r="V6" s="10" t="s">
        <v>17</v>
      </c>
      <c r="W6" s="10" t="s">
        <v>17</v>
      </c>
      <c r="X6" s="10" t="s">
        <v>17</v>
      </c>
      <c r="Y6" s="10" t="s">
        <v>17</v>
      </c>
      <c r="Z6" s="15" t="s">
        <v>17</v>
      </c>
    </row>
    <row r="7" ht="16.5" customHeight="1">
      <c r="A7" s="84" t="s">
        <v>210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10" t="b">
        <v>1</v>
      </c>
      <c r="Q7" s="15" t="b">
        <v>0</v>
      </c>
      <c r="R7" s="10" t="s">
        <v>200</v>
      </c>
      <c r="S7" s="10" t="s">
        <v>200</v>
      </c>
      <c r="T7" s="10" t="s">
        <v>195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5" t="s">
        <v>17</v>
      </c>
    </row>
    <row r="8" ht="16.5" customHeight="1">
      <c r="A8" s="84" t="s">
        <v>211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10" t="b">
        <v>1</v>
      </c>
      <c r="Q8" s="15" t="b">
        <v>0</v>
      </c>
      <c r="R8" s="10" t="s">
        <v>17</v>
      </c>
      <c r="S8" s="10" t="s">
        <v>200</v>
      </c>
      <c r="T8" s="10" t="s">
        <v>17</v>
      </c>
      <c r="U8" s="10" t="s">
        <v>17</v>
      </c>
      <c r="V8" s="10" t="s">
        <v>17</v>
      </c>
      <c r="W8" s="10" t="s">
        <v>17</v>
      </c>
      <c r="X8" s="10" t="s">
        <v>195</v>
      </c>
      <c r="Y8" s="10" t="s">
        <v>17</v>
      </c>
      <c r="Z8" s="15" t="s">
        <v>17</v>
      </c>
    </row>
    <row r="9" ht="16.5" customHeight="1">
      <c r="A9" s="20" t="s">
        <v>212</v>
      </c>
      <c r="B9" s="5">
        <v>20.0</v>
      </c>
      <c r="C9" s="2">
        <f t="shared" ref="C9:D9" si="19"> 10</f>
        <v>10</v>
      </c>
      <c r="D9" s="2">
        <f t="shared" si="19"/>
        <v>10</v>
      </c>
      <c r="E9" s="22">
        <f t="shared" si="4"/>
        <v>0.05</v>
      </c>
      <c r="F9" s="23">
        <f t="shared" si="5"/>
        <v>0.9</v>
      </c>
      <c r="G9" s="24">
        <f t="shared" ref="G9:H9" si="20"> 5% + (N9-10)/1000</f>
        <v>0.05</v>
      </c>
      <c r="H9" s="24">
        <f t="shared" si="20"/>
        <v>0.05</v>
      </c>
      <c r="I9" s="22">
        <f t="shared" si="7"/>
        <v>0</v>
      </c>
      <c r="J9" s="25">
        <f t="shared" si="8"/>
        <v>0</v>
      </c>
      <c r="K9" s="2">
        <v>10.0</v>
      </c>
      <c r="L9" s="2">
        <v>10.0</v>
      </c>
      <c r="M9" s="2">
        <v>10.0</v>
      </c>
      <c r="N9" s="2">
        <v>10.0</v>
      </c>
      <c r="O9" s="1">
        <v>10.0</v>
      </c>
      <c r="P9" s="10" t="b">
        <v>1</v>
      </c>
      <c r="Q9" s="15" t="b">
        <v>0</v>
      </c>
      <c r="R9" s="5" t="s">
        <v>17</v>
      </c>
      <c r="S9" s="5" t="s">
        <v>200</v>
      </c>
      <c r="T9" s="5" t="s">
        <v>17</v>
      </c>
      <c r="U9" s="5" t="s">
        <v>17</v>
      </c>
      <c r="V9" s="5" t="s">
        <v>17</v>
      </c>
      <c r="W9" s="5" t="s">
        <v>17</v>
      </c>
      <c r="X9" s="5" t="s">
        <v>17</v>
      </c>
      <c r="Y9" s="5" t="s">
        <v>195</v>
      </c>
      <c r="Z9" s="3" t="s">
        <v>17</v>
      </c>
    </row>
    <row r="10" ht="16.5" customHeight="1">
      <c r="A10" s="8"/>
      <c r="B10" s="17"/>
      <c r="C10" s="8"/>
      <c r="D10" s="8"/>
      <c r="E10" s="11"/>
      <c r="F10" s="13"/>
      <c r="G10" s="13"/>
      <c r="H10" s="1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1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9"/>
      <c r="B251" s="8"/>
      <c r="C251" s="8"/>
      <c r="D251" s="8"/>
      <c r="E251" s="11"/>
      <c r="F251" s="2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38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187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188</v>
      </c>
      <c r="H1" s="5" t="s">
        <v>8</v>
      </c>
      <c r="I1" s="5" t="s">
        <v>189</v>
      </c>
      <c r="J1" s="3" t="s">
        <v>190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191</v>
      </c>
      <c r="Q1" s="3" t="s">
        <v>206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193</v>
      </c>
      <c r="Z1" s="3" t="s">
        <v>49</v>
      </c>
    </row>
    <row r="2" ht="16.5" customHeight="1">
      <c r="A2" s="84" t="s">
        <v>196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9" si="4"> 5%</f>
        <v>0.05</v>
      </c>
      <c r="F2" s="12">
        <f t="shared" ref="F2:F9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9" si="7"> 0% + (K2-10)/100</f>
        <v>0</v>
      </c>
      <c r="J2" s="14">
        <f t="shared" ref="J2:J9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8">
        <v>10.0</v>
      </c>
      <c r="P2" s="85" t="b">
        <v>1</v>
      </c>
      <c r="Q2" s="15" t="b">
        <v>1</v>
      </c>
      <c r="R2" s="10" t="s">
        <v>200</v>
      </c>
      <c r="S2" s="10" t="s">
        <v>17</v>
      </c>
      <c r="T2" s="10" t="s">
        <v>17</v>
      </c>
      <c r="U2" s="10" t="s">
        <v>200</v>
      </c>
      <c r="V2" s="10" t="s">
        <v>195</v>
      </c>
      <c r="W2" s="10" t="s">
        <v>17</v>
      </c>
      <c r="X2" s="10" t="s">
        <v>200</v>
      </c>
      <c r="Y2" s="10" t="s">
        <v>195</v>
      </c>
      <c r="Z2" s="15" t="s">
        <v>17</v>
      </c>
    </row>
    <row r="3" ht="16.5" customHeight="1">
      <c r="A3" s="84" t="s">
        <v>213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8">
        <v>10.0</v>
      </c>
      <c r="P3" s="85" t="b">
        <v>1</v>
      </c>
      <c r="Q3" s="15" t="b">
        <v>1</v>
      </c>
      <c r="R3" s="10" t="s">
        <v>17</v>
      </c>
      <c r="S3" s="10" t="s">
        <v>195</v>
      </c>
      <c r="T3" s="10" t="s">
        <v>17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195</v>
      </c>
      <c r="Z3" s="15" t="s">
        <v>17</v>
      </c>
    </row>
    <row r="4" ht="16.5" customHeight="1">
      <c r="A4" s="84" t="s">
        <v>214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8">
        <v>10.0</v>
      </c>
      <c r="P4" s="85" t="b">
        <v>1</v>
      </c>
      <c r="Q4" s="15" t="b">
        <v>1</v>
      </c>
      <c r="R4" s="10" t="s">
        <v>17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200</v>
      </c>
      <c r="Z4" s="15" t="s">
        <v>17</v>
      </c>
    </row>
    <row r="5" ht="16.5" customHeight="1">
      <c r="A5" s="84" t="s">
        <v>215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8">
        <v>10.0</v>
      </c>
      <c r="P5" s="85" t="b">
        <v>1</v>
      </c>
      <c r="Q5" s="15" t="b">
        <v>1</v>
      </c>
      <c r="R5" s="10" t="s">
        <v>200</v>
      </c>
      <c r="S5" s="10" t="s">
        <v>17</v>
      </c>
      <c r="T5" s="10" t="s">
        <v>17</v>
      </c>
      <c r="U5" s="10" t="s">
        <v>200</v>
      </c>
      <c r="V5" s="10" t="s">
        <v>195</v>
      </c>
      <c r="W5" s="10" t="s">
        <v>17</v>
      </c>
      <c r="X5" s="10" t="s">
        <v>200</v>
      </c>
      <c r="Y5" s="10" t="s">
        <v>17</v>
      </c>
      <c r="Z5" s="15" t="s">
        <v>17</v>
      </c>
    </row>
    <row r="6" ht="16.5" customHeight="1">
      <c r="A6" s="84" t="s">
        <v>216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8">
        <v>10.0</v>
      </c>
      <c r="P6" s="85" t="b">
        <v>1</v>
      </c>
      <c r="Q6" s="15" t="b">
        <v>1</v>
      </c>
      <c r="R6" s="10" t="s">
        <v>17</v>
      </c>
      <c r="S6" s="10" t="s">
        <v>17</v>
      </c>
      <c r="T6" s="10" t="s">
        <v>17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17</v>
      </c>
      <c r="Z6" s="15" t="s">
        <v>200</v>
      </c>
    </row>
    <row r="7" ht="16.5" customHeight="1">
      <c r="A7" s="84" t="s">
        <v>217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8">
        <v>10.0</v>
      </c>
      <c r="P7" s="85" t="b">
        <v>1</v>
      </c>
      <c r="Q7" s="15" t="b">
        <v>0</v>
      </c>
      <c r="R7" s="10" t="s">
        <v>200</v>
      </c>
      <c r="S7" s="10" t="s">
        <v>17</v>
      </c>
      <c r="T7" s="10" t="s">
        <v>17</v>
      </c>
      <c r="U7" s="10" t="s">
        <v>200</v>
      </c>
      <c r="V7" s="10" t="s">
        <v>195</v>
      </c>
      <c r="W7" s="10" t="s">
        <v>17</v>
      </c>
      <c r="X7" s="10" t="s">
        <v>17</v>
      </c>
      <c r="Y7" s="10" t="s">
        <v>17</v>
      </c>
      <c r="Z7" s="15" t="s">
        <v>200</v>
      </c>
    </row>
    <row r="8" ht="16.5" customHeight="1">
      <c r="A8" s="84" t="s">
        <v>218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8">
        <v>10.0</v>
      </c>
      <c r="P8" s="85" t="b">
        <v>1</v>
      </c>
      <c r="Q8" s="15" t="b">
        <v>0</v>
      </c>
      <c r="R8" s="10" t="s">
        <v>17</v>
      </c>
      <c r="S8" s="10" t="s">
        <v>17</v>
      </c>
      <c r="T8" s="10" t="s">
        <v>17</v>
      </c>
      <c r="U8" s="10" t="s">
        <v>200</v>
      </c>
      <c r="V8" s="10" t="s">
        <v>195</v>
      </c>
      <c r="W8" s="10" t="s">
        <v>17</v>
      </c>
      <c r="X8" s="10" t="s">
        <v>200</v>
      </c>
      <c r="Y8" s="10" t="s">
        <v>17</v>
      </c>
      <c r="Z8" s="15" t="s">
        <v>200</v>
      </c>
    </row>
    <row r="9" ht="16.5" customHeight="1">
      <c r="A9" s="20" t="s">
        <v>219</v>
      </c>
      <c r="B9" s="5">
        <v>20.0</v>
      </c>
      <c r="C9" s="2">
        <f t="shared" ref="C9:D9" si="19"> 10</f>
        <v>10</v>
      </c>
      <c r="D9" s="2">
        <f t="shared" si="19"/>
        <v>10</v>
      </c>
      <c r="E9" s="22">
        <f t="shared" si="4"/>
        <v>0.05</v>
      </c>
      <c r="F9" s="23">
        <f t="shared" si="5"/>
        <v>0.9</v>
      </c>
      <c r="G9" s="24">
        <f t="shared" ref="G9:H9" si="20"> 5% + (N9-10)/1000</f>
        <v>0.05</v>
      </c>
      <c r="H9" s="24">
        <f t="shared" si="20"/>
        <v>0.05</v>
      </c>
      <c r="I9" s="22">
        <f t="shared" si="7"/>
        <v>0</v>
      </c>
      <c r="J9" s="25">
        <f t="shared" si="8"/>
        <v>0</v>
      </c>
      <c r="K9" s="2">
        <v>10.0</v>
      </c>
      <c r="L9" s="2">
        <v>10.0</v>
      </c>
      <c r="M9" s="2">
        <v>10.0</v>
      </c>
      <c r="N9" s="2">
        <v>10.0</v>
      </c>
      <c r="O9" s="2">
        <v>10.0</v>
      </c>
      <c r="P9" s="85" t="b">
        <v>1</v>
      </c>
      <c r="Q9" s="15" t="b">
        <v>0</v>
      </c>
      <c r="R9" s="5" t="s">
        <v>17</v>
      </c>
      <c r="S9" s="5" t="s">
        <v>17</v>
      </c>
      <c r="T9" s="5" t="s">
        <v>17</v>
      </c>
      <c r="U9" s="5" t="s">
        <v>200</v>
      </c>
      <c r="V9" s="5" t="s">
        <v>195</v>
      </c>
      <c r="W9" s="5" t="s">
        <v>17</v>
      </c>
      <c r="X9" s="5" t="s">
        <v>200</v>
      </c>
      <c r="Y9" s="5" t="s">
        <v>17</v>
      </c>
      <c r="Z9" s="3" t="s">
        <v>200</v>
      </c>
    </row>
    <row r="10" ht="16.5" customHeight="1">
      <c r="A10" s="8"/>
      <c r="B10" s="17"/>
      <c r="C10" s="8"/>
      <c r="D10" s="8"/>
      <c r="E10" s="11"/>
      <c r="F10" s="13"/>
      <c r="G10" s="13"/>
      <c r="H10" s="1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1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9"/>
      <c r="B251" s="8"/>
      <c r="C251" s="8"/>
      <c r="D251" s="8"/>
      <c r="E251" s="11"/>
      <c r="F251" s="2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25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187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188</v>
      </c>
      <c r="H1" s="5" t="s">
        <v>8</v>
      </c>
      <c r="I1" s="5" t="s">
        <v>189</v>
      </c>
      <c r="J1" s="3" t="s">
        <v>190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191</v>
      </c>
      <c r="Q1" s="3" t="s">
        <v>206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193</v>
      </c>
      <c r="Z1" s="3" t="s">
        <v>49</v>
      </c>
    </row>
    <row r="2" ht="16.5" customHeight="1">
      <c r="A2" s="84" t="s">
        <v>220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10" si="4"> 5%</f>
        <v>0.05</v>
      </c>
      <c r="F2" s="12">
        <f t="shared" ref="F2:F10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10" si="7"> 0% + (K2-10)/100</f>
        <v>0</v>
      </c>
      <c r="J2" s="14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85" t="b">
        <v>1</v>
      </c>
      <c r="Q2" s="15" t="b">
        <v>1</v>
      </c>
      <c r="R2" s="10" t="s">
        <v>17</v>
      </c>
      <c r="S2" s="10" t="s">
        <v>195</v>
      </c>
      <c r="T2" s="10" t="s">
        <v>17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195</v>
      </c>
      <c r="Z2" s="15" t="s">
        <v>17</v>
      </c>
    </row>
    <row r="3" ht="16.5" customHeight="1">
      <c r="A3" s="84" t="s">
        <v>221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85" t="b">
        <v>1</v>
      </c>
      <c r="Q3" s="15" t="b">
        <v>1</v>
      </c>
      <c r="R3" s="10" t="s">
        <v>17</v>
      </c>
      <c r="S3" s="10" t="s">
        <v>17</v>
      </c>
      <c r="T3" s="10" t="s">
        <v>195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195</v>
      </c>
      <c r="Z3" s="15" t="s">
        <v>17</v>
      </c>
    </row>
    <row r="4" ht="16.5" customHeight="1">
      <c r="A4" s="84" t="s">
        <v>222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85" t="b">
        <v>1</v>
      </c>
      <c r="Q4" s="15" t="b">
        <v>1</v>
      </c>
      <c r="R4" s="10" t="s">
        <v>17</v>
      </c>
      <c r="S4" s="10" t="s">
        <v>17</v>
      </c>
      <c r="T4" s="10" t="s">
        <v>195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195</v>
      </c>
      <c r="Z4" s="15" t="s">
        <v>17</v>
      </c>
    </row>
    <row r="5" ht="16.5" customHeight="1">
      <c r="A5" s="84" t="s">
        <v>223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85" t="b">
        <v>1</v>
      </c>
      <c r="Q5" s="15" t="b">
        <v>1</v>
      </c>
      <c r="R5" s="10" t="s">
        <v>17</v>
      </c>
      <c r="S5" s="10" t="s">
        <v>17</v>
      </c>
      <c r="T5" s="10" t="s">
        <v>195</v>
      </c>
      <c r="U5" s="10" t="s">
        <v>17</v>
      </c>
      <c r="V5" s="10" t="s">
        <v>17</v>
      </c>
      <c r="W5" s="10" t="s">
        <v>17</v>
      </c>
      <c r="X5" s="10" t="s">
        <v>17</v>
      </c>
      <c r="Y5" s="10" t="s">
        <v>195</v>
      </c>
      <c r="Z5" s="15" t="s">
        <v>17</v>
      </c>
    </row>
    <row r="6" ht="16.5" customHeight="1">
      <c r="A6" s="84" t="s">
        <v>224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85" t="b">
        <v>1</v>
      </c>
      <c r="Q6" s="15" t="b">
        <v>1</v>
      </c>
      <c r="R6" s="10" t="s">
        <v>195</v>
      </c>
      <c r="S6" s="10" t="s">
        <v>17</v>
      </c>
      <c r="T6" s="10" t="s">
        <v>17</v>
      </c>
      <c r="U6" s="10" t="s">
        <v>17</v>
      </c>
      <c r="V6" s="10" t="s">
        <v>195</v>
      </c>
      <c r="W6" s="10" t="s">
        <v>17</v>
      </c>
      <c r="X6" s="10" t="s">
        <v>17</v>
      </c>
      <c r="Y6" s="10" t="s">
        <v>17</v>
      </c>
      <c r="Z6" s="15" t="s">
        <v>200</v>
      </c>
    </row>
    <row r="7" ht="16.5" customHeight="1">
      <c r="A7" s="84" t="s">
        <v>225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85" t="b">
        <v>1</v>
      </c>
      <c r="Q7" s="15" t="b">
        <v>0</v>
      </c>
      <c r="R7" s="10" t="s">
        <v>17</v>
      </c>
      <c r="S7" s="10" t="s">
        <v>17</v>
      </c>
      <c r="T7" s="10" t="s">
        <v>17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5" t="s">
        <v>200</v>
      </c>
    </row>
    <row r="8" ht="16.5" customHeight="1">
      <c r="A8" s="84" t="s">
        <v>226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85" t="b">
        <v>1</v>
      </c>
      <c r="Q8" s="15" t="b">
        <v>0</v>
      </c>
      <c r="R8" s="10" t="s">
        <v>17</v>
      </c>
      <c r="S8" s="10" t="s">
        <v>17</v>
      </c>
      <c r="T8" s="10" t="s">
        <v>195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195</v>
      </c>
      <c r="Z8" s="15" t="s">
        <v>17</v>
      </c>
    </row>
    <row r="9" ht="16.5" customHeight="1">
      <c r="A9" s="84" t="s">
        <v>227</v>
      </c>
      <c r="B9" s="10">
        <v>20.0</v>
      </c>
      <c r="C9" s="8">
        <f t="shared" ref="C9:D9" si="19"> 10</f>
        <v>10</v>
      </c>
      <c r="D9" s="8">
        <f t="shared" si="19"/>
        <v>10</v>
      </c>
      <c r="E9" s="11">
        <f t="shared" si="4"/>
        <v>0.05</v>
      </c>
      <c r="F9" s="12">
        <f t="shared" si="5"/>
        <v>0.9</v>
      </c>
      <c r="G9" s="13">
        <f t="shared" ref="G9:H9" si="20"> 5% + (N9-10)/1000</f>
        <v>0.05</v>
      </c>
      <c r="H9" s="13">
        <f t="shared" si="20"/>
        <v>0.05</v>
      </c>
      <c r="I9" s="11">
        <f t="shared" si="7"/>
        <v>0</v>
      </c>
      <c r="J9" s="14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85" t="b">
        <v>1</v>
      </c>
      <c r="Q9" s="15" t="b">
        <v>0</v>
      </c>
      <c r="R9" s="10" t="s">
        <v>17</v>
      </c>
      <c r="S9" s="10" t="s">
        <v>17</v>
      </c>
      <c r="T9" s="10" t="s">
        <v>195</v>
      </c>
      <c r="U9" s="10" t="s">
        <v>17</v>
      </c>
      <c r="V9" s="10" t="s">
        <v>17</v>
      </c>
      <c r="W9" s="10" t="s">
        <v>17</v>
      </c>
      <c r="X9" s="10" t="s">
        <v>17</v>
      </c>
      <c r="Y9" s="10" t="s">
        <v>195</v>
      </c>
      <c r="Z9" s="15" t="s">
        <v>17</v>
      </c>
    </row>
    <row r="10" ht="16.5" customHeight="1">
      <c r="A10" s="20" t="s">
        <v>228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22">
        <f t="shared" si="4"/>
        <v>0.05</v>
      </c>
      <c r="F10" s="23">
        <f t="shared" si="5"/>
        <v>0.9</v>
      </c>
      <c r="G10" s="24">
        <f t="shared" ref="G10:H10" si="22"> 5% + (N10-10)/1000</f>
        <v>0.05</v>
      </c>
      <c r="H10" s="24">
        <f t="shared" si="22"/>
        <v>0.05</v>
      </c>
      <c r="I10" s="22">
        <f t="shared" si="7"/>
        <v>0</v>
      </c>
      <c r="J10" s="25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85" t="b">
        <v>1</v>
      </c>
      <c r="Q10" s="15" t="b">
        <v>0</v>
      </c>
      <c r="R10" s="5" t="s">
        <v>17</v>
      </c>
      <c r="S10" s="5" t="s">
        <v>17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17</v>
      </c>
      <c r="Y10" s="5" t="s">
        <v>17</v>
      </c>
      <c r="Z10" s="3" t="s">
        <v>200</v>
      </c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17"/>
      <c r="C51" s="8"/>
      <c r="D51" s="8"/>
      <c r="E51" s="11"/>
      <c r="F51" s="13"/>
      <c r="G51" s="13"/>
      <c r="H51" s="13"/>
      <c r="I51" s="11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1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9"/>
      <c r="B1000" s="8"/>
      <c r="C1000" s="8"/>
      <c r="D1000" s="8"/>
      <c r="E1000" s="11"/>
      <c r="F1000" s="2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.75"/>
    <col customWidth="1" min="3" max="3" width="10.13"/>
    <col customWidth="1" min="4" max="26" width="7.63"/>
  </cols>
  <sheetData>
    <row r="1" ht="16.5" customHeight="1">
      <c r="A1" s="10"/>
      <c r="B1" s="10" t="s">
        <v>22</v>
      </c>
      <c r="C1" s="10" t="s">
        <v>21</v>
      </c>
      <c r="D1" s="10" t="s">
        <v>229</v>
      </c>
      <c r="E1" s="10" t="s">
        <v>230</v>
      </c>
      <c r="F1" s="10" t="s">
        <v>231</v>
      </c>
      <c r="G1" s="10" t="s">
        <v>232</v>
      </c>
      <c r="H1" s="8" t="s">
        <v>233</v>
      </c>
      <c r="I1" s="8" t="s">
        <v>234</v>
      </c>
      <c r="J1" s="8" t="s">
        <v>235</v>
      </c>
      <c r="K1" s="10" t="s">
        <v>236</v>
      </c>
      <c r="L1" s="10" t="s">
        <v>237</v>
      </c>
      <c r="M1" s="10" t="s">
        <v>238</v>
      </c>
      <c r="N1" s="10" t="s">
        <v>239</v>
      </c>
      <c r="O1" s="10" t="s">
        <v>240</v>
      </c>
      <c r="P1" s="10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86">
        <v>1.0</v>
      </c>
    </row>
    <row r="3" ht="16.5" customHeight="1">
      <c r="A3" s="86">
        <v>2.0</v>
      </c>
    </row>
    <row r="4" ht="16.5" customHeight="1">
      <c r="A4" s="86">
        <v>3.0</v>
      </c>
    </row>
    <row r="5" ht="16.5" customHeight="1">
      <c r="A5" s="86">
        <v>4.0</v>
      </c>
    </row>
    <row r="6" ht="16.5" customHeight="1">
      <c r="A6" s="86">
        <v>5.0</v>
      </c>
    </row>
    <row r="7" ht="16.5" customHeight="1">
      <c r="A7" s="86">
        <v>6.0</v>
      </c>
    </row>
    <row r="8" ht="16.5" customHeight="1">
      <c r="A8" s="86">
        <v>7.0</v>
      </c>
    </row>
    <row r="9" ht="16.5" customHeight="1">
      <c r="A9" s="86">
        <v>8.0</v>
      </c>
    </row>
    <row r="10" ht="16.5" customHeight="1">
      <c r="A10" s="86">
        <v>9.0</v>
      </c>
    </row>
    <row r="11" ht="16.5" customHeight="1">
      <c r="A11" s="86">
        <v>10.0</v>
      </c>
    </row>
    <row r="12" ht="16.5" customHeight="1">
      <c r="A12" s="87"/>
    </row>
    <row r="13" ht="16.5" customHeight="1">
      <c r="A13" s="87"/>
    </row>
    <row r="14" ht="16.5" customHeight="1">
      <c r="A14" s="87"/>
    </row>
    <row r="15" ht="16.5" customHeight="1">
      <c r="A15" s="87"/>
    </row>
    <row r="16" ht="16.5" customHeight="1">
      <c r="A16" s="87"/>
    </row>
    <row r="17" ht="16.5" customHeight="1">
      <c r="A17" s="87"/>
    </row>
    <row r="18" ht="16.5" customHeight="1">
      <c r="A18" s="87"/>
    </row>
    <row r="19" ht="16.5" customHeight="1">
      <c r="A19" s="87"/>
    </row>
    <row r="20" ht="16.5" customHeight="1">
      <c r="A20" s="87"/>
    </row>
    <row r="21" ht="16.5" customHeight="1">
      <c r="A21" s="87"/>
    </row>
    <row r="22" ht="16.5" customHeight="1">
      <c r="A22" s="87"/>
    </row>
    <row r="23" ht="16.5" customHeight="1">
      <c r="A23" s="87"/>
    </row>
    <row r="24" ht="16.5" customHeight="1">
      <c r="A24" s="87"/>
    </row>
    <row r="25" ht="16.5" customHeight="1">
      <c r="A25" s="87"/>
    </row>
    <row r="26" ht="16.5" customHeight="1">
      <c r="A26" s="87"/>
    </row>
    <row r="27" ht="16.5" customHeight="1">
      <c r="A27" s="87"/>
    </row>
    <row r="28" ht="16.5" customHeight="1">
      <c r="A28" s="87"/>
    </row>
    <row r="29" ht="16.5" customHeight="1">
      <c r="A29" s="87"/>
    </row>
    <row r="30" ht="16.5" customHeight="1">
      <c r="A30" s="87"/>
    </row>
    <row r="31" ht="16.5" customHeight="1">
      <c r="A31" s="87"/>
    </row>
    <row r="32" ht="16.5" customHeight="1">
      <c r="A32" s="87"/>
    </row>
    <row r="33" ht="16.5" customHeight="1">
      <c r="A33" s="87"/>
    </row>
    <row r="34" ht="16.5" customHeight="1">
      <c r="A34" s="87"/>
    </row>
    <row r="35" ht="16.5" customHeight="1">
      <c r="A35" s="87"/>
    </row>
    <row r="36" ht="16.5" customHeight="1">
      <c r="A36" s="87"/>
    </row>
    <row r="37" ht="16.5" customHeight="1">
      <c r="A37" s="87"/>
    </row>
    <row r="38" ht="16.5" customHeight="1">
      <c r="A38" s="87"/>
    </row>
    <row r="39" ht="16.5" customHeight="1">
      <c r="A39" s="87"/>
    </row>
    <row r="40" ht="16.5" customHeight="1">
      <c r="A40" s="87"/>
    </row>
    <row r="41" ht="16.5" customHeight="1">
      <c r="A41" s="87"/>
    </row>
    <row r="42" ht="16.5" customHeight="1">
      <c r="A42" s="87"/>
    </row>
    <row r="43" ht="16.5" customHeight="1">
      <c r="A43" s="87"/>
    </row>
    <row r="44" ht="16.5" customHeight="1">
      <c r="A44" s="87"/>
    </row>
    <row r="45" ht="16.5" customHeight="1">
      <c r="A45" s="87"/>
    </row>
    <row r="46" ht="16.5" customHeight="1">
      <c r="A46" s="87"/>
    </row>
    <row r="47" ht="16.5" customHeight="1">
      <c r="A47" s="87"/>
    </row>
    <row r="48" ht="16.5" customHeight="1">
      <c r="A48" s="87"/>
    </row>
    <row r="49" ht="16.5" customHeight="1">
      <c r="A49" s="87"/>
    </row>
    <row r="50" ht="16.5" customHeight="1">
      <c r="A50" s="87"/>
    </row>
    <row r="51" ht="16.5" customHeight="1">
      <c r="A51" s="87"/>
    </row>
    <row r="52" ht="16.5" customHeight="1">
      <c r="A52" s="87"/>
    </row>
    <row r="53" ht="16.5" customHeight="1">
      <c r="A53" s="87"/>
    </row>
    <row r="54" ht="16.5" customHeight="1">
      <c r="A54" s="87"/>
    </row>
    <row r="55" ht="16.5" customHeight="1">
      <c r="A55" s="87"/>
    </row>
    <row r="56" ht="16.5" customHeight="1">
      <c r="A56" s="87"/>
    </row>
    <row r="57" ht="16.5" customHeight="1">
      <c r="A57" s="87"/>
    </row>
    <row r="58" ht="16.5" customHeight="1">
      <c r="A58" s="87"/>
    </row>
    <row r="59" ht="16.5" customHeight="1">
      <c r="A59" s="87"/>
    </row>
    <row r="60" ht="16.5" customHeight="1">
      <c r="A60" s="87"/>
    </row>
    <row r="61" ht="16.5" customHeight="1">
      <c r="A61" s="87"/>
    </row>
    <row r="62" ht="16.5" customHeight="1">
      <c r="A62" s="87"/>
    </row>
    <row r="63" ht="16.5" customHeight="1">
      <c r="A63" s="87"/>
    </row>
    <row r="64" ht="16.5" customHeight="1">
      <c r="A64" s="87"/>
    </row>
    <row r="65" ht="16.5" customHeight="1">
      <c r="A65" s="87"/>
    </row>
    <row r="66" ht="16.5" customHeight="1">
      <c r="A66" s="87"/>
    </row>
    <row r="67" ht="16.5" customHeight="1">
      <c r="A67" s="87"/>
    </row>
    <row r="68" ht="16.5" customHeight="1">
      <c r="A68" s="87"/>
    </row>
    <row r="69" ht="16.5" customHeight="1">
      <c r="A69" s="87"/>
    </row>
    <row r="70" ht="16.5" customHeight="1">
      <c r="A70" s="87"/>
    </row>
    <row r="71" ht="16.5" customHeight="1">
      <c r="A71" s="87"/>
    </row>
    <row r="72" ht="16.5" customHeight="1">
      <c r="A72" s="87"/>
    </row>
    <row r="73" ht="16.5" customHeight="1">
      <c r="A73" s="87"/>
    </row>
    <row r="74" ht="16.5" customHeight="1">
      <c r="A74" s="87"/>
    </row>
    <row r="75" ht="16.5" customHeight="1">
      <c r="A75" s="87"/>
    </row>
    <row r="76" ht="16.5" customHeight="1">
      <c r="A76" s="87"/>
    </row>
    <row r="77" ht="16.5" customHeight="1">
      <c r="A77" s="87"/>
    </row>
    <row r="78" ht="16.5" customHeight="1">
      <c r="A78" s="87"/>
    </row>
    <row r="79" ht="16.5" customHeight="1">
      <c r="A79" s="87"/>
    </row>
    <row r="80" ht="16.5" customHeight="1">
      <c r="A80" s="87"/>
    </row>
    <row r="81" ht="16.5" customHeight="1">
      <c r="A81" s="87"/>
    </row>
    <row r="82" ht="16.5" customHeight="1">
      <c r="A82" s="87"/>
    </row>
    <row r="83" ht="16.5" customHeight="1">
      <c r="A83" s="87"/>
    </row>
    <row r="84" ht="16.5" customHeight="1">
      <c r="A84" s="87"/>
    </row>
    <row r="85" ht="16.5" customHeight="1">
      <c r="A85" s="87"/>
    </row>
    <row r="86" ht="16.5" customHeight="1">
      <c r="A86" s="87"/>
    </row>
    <row r="87" ht="16.5" customHeight="1">
      <c r="A87" s="87"/>
    </row>
    <row r="88" ht="16.5" customHeight="1">
      <c r="A88" s="87"/>
    </row>
    <row r="89" ht="16.5" customHeight="1">
      <c r="A89" s="87"/>
    </row>
    <row r="90" ht="16.5" customHeight="1">
      <c r="A90" s="87"/>
    </row>
    <row r="91" ht="16.5" customHeight="1">
      <c r="A91" s="87"/>
    </row>
    <row r="92" ht="16.5" customHeight="1">
      <c r="A92" s="87"/>
    </row>
    <row r="93" ht="16.5" customHeight="1">
      <c r="A93" s="87"/>
    </row>
    <row r="94" ht="16.5" customHeight="1">
      <c r="A94" s="87"/>
    </row>
    <row r="95" ht="16.5" customHeight="1">
      <c r="A95" s="87"/>
    </row>
    <row r="96" ht="16.5" customHeight="1">
      <c r="A96" s="87"/>
    </row>
    <row r="97" ht="16.5" customHeight="1">
      <c r="A97" s="87"/>
    </row>
    <row r="98" ht="16.5" customHeight="1">
      <c r="A98" s="87"/>
    </row>
    <row r="99" ht="16.5" customHeight="1">
      <c r="A99" s="87"/>
    </row>
    <row r="100" ht="16.5" customHeight="1">
      <c r="A100" s="87"/>
    </row>
    <row r="101" ht="16.5" customHeight="1">
      <c r="A101" s="87"/>
    </row>
    <row r="102" ht="16.5" customHeight="1">
      <c r="A102" s="87"/>
    </row>
    <row r="103" ht="16.5" customHeight="1">
      <c r="A103" s="87"/>
    </row>
    <row r="104" ht="16.5" customHeight="1">
      <c r="A104" s="87"/>
    </row>
    <row r="105" ht="16.5" customHeight="1">
      <c r="A105" s="87"/>
    </row>
    <row r="106" ht="16.5" customHeight="1">
      <c r="A106" s="87"/>
    </row>
    <row r="107" ht="16.5" customHeight="1">
      <c r="A107" s="87"/>
    </row>
    <row r="108" ht="16.5" customHeight="1">
      <c r="A108" s="87"/>
    </row>
    <row r="109" ht="16.5" customHeight="1">
      <c r="A109" s="87"/>
    </row>
    <row r="110" ht="16.5" customHeight="1">
      <c r="A110" s="87"/>
    </row>
    <row r="111" ht="16.5" customHeight="1">
      <c r="A111" s="87"/>
    </row>
    <row r="112" ht="16.5" customHeight="1">
      <c r="A112" s="87"/>
    </row>
    <row r="113" ht="16.5" customHeight="1">
      <c r="A113" s="87"/>
    </row>
    <row r="114" ht="16.5" customHeight="1">
      <c r="A114" s="87"/>
    </row>
    <row r="115" ht="16.5" customHeight="1">
      <c r="A115" s="87"/>
    </row>
    <row r="116" ht="16.5" customHeight="1">
      <c r="A116" s="87"/>
    </row>
    <row r="117" ht="16.5" customHeight="1">
      <c r="A117" s="87"/>
    </row>
    <row r="118" ht="16.5" customHeight="1">
      <c r="A118" s="87"/>
    </row>
    <row r="119" ht="16.5" customHeight="1">
      <c r="A119" s="87"/>
    </row>
    <row r="120" ht="16.5" customHeight="1">
      <c r="A120" s="87"/>
    </row>
    <row r="121" ht="16.5" customHeight="1">
      <c r="A121" s="87"/>
    </row>
    <row r="122" ht="16.5" customHeight="1">
      <c r="A122" s="87"/>
    </row>
    <row r="123" ht="16.5" customHeight="1">
      <c r="A123" s="87"/>
    </row>
    <row r="124" ht="16.5" customHeight="1">
      <c r="A124" s="87"/>
    </row>
    <row r="125" ht="16.5" customHeight="1">
      <c r="A125" s="87"/>
    </row>
    <row r="126" ht="16.5" customHeight="1">
      <c r="A126" s="87"/>
    </row>
    <row r="127" ht="16.5" customHeight="1">
      <c r="A127" s="87"/>
    </row>
    <row r="128" ht="16.5" customHeight="1">
      <c r="A128" s="87"/>
    </row>
    <row r="129" ht="16.5" customHeight="1">
      <c r="A129" s="87"/>
    </row>
    <row r="130" ht="16.5" customHeight="1">
      <c r="A130" s="87"/>
    </row>
    <row r="131" ht="16.5" customHeight="1">
      <c r="A131" s="87"/>
    </row>
    <row r="132" ht="16.5" customHeight="1">
      <c r="A132" s="87"/>
    </row>
    <row r="133" ht="16.5" customHeight="1">
      <c r="A133" s="87"/>
    </row>
    <row r="134" ht="16.5" customHeight="1">
      <c r="A134" s="87"/>
    </row>
    <row r="135" ht="16.5" customHeight="1">
      <c r="A135" s="87"/>
    </row>
    <row r="136" ht="16.5" customHeight="1">
      <c r="A136" s="87"/>
    </row>
    <row r="137" ht="16.5" customHeight="1">
      <c r="A137" s="87"/>
    </row>
    <row r="138" ht="16.5" customHeight="1">
      <c r="A138" s="87"/>
    </row>
    <row r="139" ht="16.5" customHeight="1">
      <c r="A139" s="87"/>
    </row>
    <row r="140" ht="16.5" customHeight="1">
      <c r="A140" s="87"/>
    </row>
    <row r="141" ht="16.5" customHeight="1">
      <c r="A141" s="87"/>
    </row>
    <row r="142" ht="16.5" customHeight="1">
      <c r="A142" s="87"/>
    </row>
    <row r="143" ht="16.5" customHeight="1">
      <c r="A143" s="87"/>
    </row>
    <row r="144" ht="16.5" customHeight="1">
      <c r="A144" s="87"/>
    </row>
    <row r="145" ht="16.5" customHeight="1">
      <c r="A145" s="87"/>
    </row>
    <row r="146" ht="16.5" customHeight="1">
      <c r="A146" s="87"/>
    </row>
    <row r="147" ht="16.5" customHeight="1">
      <c r="A147" s="87"/>
    </row>
    <row r="148" ht="16.5" customHeight="1">
      <c r="A148" s="87"/>
    </row>
    <row r="149" ht="16.5" customHeight="1">
      <c r="A149" s="87"/>
    </row>
    <row r="150" ht="16.5" customHeight="1">
      <c r="A150" s="87"/>
    </row>
    <row r="151" ht="16.5" customHeight="1">
      <c r="A151" s="87"/>
    </row>
    <row r="152" ht="16.5" customHeight="1">
      <c r="A152" s="87"/>
    </row>
    <row r="153" ht="16.5" customHeight="1">
      <c r="A153" s="87"/>
    </row>
    <row r="154" ht="16.5" customHeight="1">
      <c r="A154" s="87"/>
    </row>
    <row r="155" ht="16.5" customHeight="1">
      <c r="A155" s="87"/>
    </row>
    <row r="156" ht="16.5" customHeight="1">
      <c r="A156" s="87"/>
    </row>
    <row r="157" ht="16.5" customHeight="1">
      <c r="A157" s="87"/>
    </row>
    <row r="158" ht="16.5" customHeight="1">
      <c r="A158" s="87"/>
    </row>
    <row r="159" ht="16.5" customHeight="1">
      <c r="A159" s="87"/>
    </row>
    <row r="160" ht="16.5" customHeight="1">
      <c r="A160" s="87"/>
    </row>
    <row r="161" ht="16.5" customHeight="1">
      <c r="A161" s="87"/>
    </row>
    <row r="162" ht="16.5" customHeight="1">
      <c r="A162" s="87"/>
    </row>
    <row r="163" ht="16.5" customHeight="1">
      <c r="A163" s="87"/>
    </row>
    <row r="164" ht="16.5" customHeight="1">
      <c r="A164" s="87"/>
    </row>
    <row r="165" ht="16.5" customHeight="1">
      <c r="A165" s="87"/>
    </row>
    <row r="166" ht="16.5" customHeight="1">
      <c r="A166" s="87"/>
    </row>
    <row r="167" ht="16.5" customHeight="1">
      <c r="A167" s="87"/>
    </row>
    <row r="168" ht="16.5" customHeight="1">
      <c r="A168" s="87"/>
    </row>
    <row r="169" ht="16.5" customHeight="1">
      <c r="A169" s="87"/>
    </row>
    <row r="170" ht="16.5" customHeight="1">
      <c r="A170" s="87"/>
    </row>
    <row r="171" ht="16.5" customHeight="1">
      <c r="A171" s="87"/>
    </row>
    <row r="172" ht="16.5" customHeight="1">
      <c r="A172" s="87"/>
    </row>
    <row r="173" ht="16.5" customHeight="1">
      <c r="A173" s="87"/>
    </row>
    <row r="174" ht="16.5" customHeight="1">
      <c r="A174" s="87"/>
    </row>
    <row r="175" ht="16.5" customHeight="1">
      <c r="A175" s="87"/>
    </row>
    <row r="176" ht="16.5" customHeight="1">
      <c r="A176" s="87"/>
    </row>
    <row r="177" ht="16.5" customHeight="1">
      <c r="A177" s="87"/>
    </row>
    <row r="178" ht="16.5" customHeight="1">
      <c r="A178" s="87"/>
    </row>
    <row r="179" ht="16.5" customHeight="1">
      <c r="A179" s="87"/>
    </row>
    <row r="180" ht="16.5" customHeight="1">
      <c r="A180" s="87"/>
    </row>
    <row r="181" ht="16.5" customHeight="1">
      <c r="A181" s="87"/>
    </row>
    <row r="182" ht="16.5" customHeight="1">
      <c r="A182" s="87"/>
    </row>
    <row r="183" ht="16.5" customHeight="1">
      <c r="A183" s="87"/>
    </row>
    <row r="184" ht="16.5" customHeight="1">
      <c r="A184" s="87"/>
    </row>
    <row r="185" ht="16.5" customHeight="1">
      <c r="A185" s="87"/>
    </row>
    <row r="186" ht="16.5" customHeight="1">
      <c r="A186" s="87"/>
    </row>
    <row r="187" ht="16.5" customHeight="1">
      <c r="A187" s="87"/>
    </row>
    <row r="188" ht="16.5" customHeight="1">
      <c r="A188" s="87"/>
    </row>
    <row r="189" ht="16.5" customHeight="1">
      <c r="A189" s="87"/>
    </row>
    <row r="190" ht="16.5" customHeight="1">
      <c r="A190" s="87"/>
    </row>
    <row r="191" ht="16.5" customHeight="1">
      <c r="A191" s="87"/>
    </row>
    <row r="192" ht="16.5" customHeight="1">
      <c r="A192" s="87"/>
    </row>
    <row r="193" ht="16.5" customHeight="1">
      <c r="A193" s="87"/>
    </row>
    <row r="194" ht="16.5" customHeight="1">
      <c r="A194" s="87"/>
    </row>
    <row r="195" ht="16.5" customHeight="1">
      <c r="A195" s="87"/>
    </row>
    <row r="196" ht="16.5" customHeight="1">
      <c r="A196" s="87"/>
    </row>
    <row r="197" ht="16.5" customHeight="1">
      <c r="A197" s="87"/>
    </row>
    <row r="198" ht="16.5" customHeight="1">
      <c r="A198" s="87"/>
    </row>
    <row r="199" ht="16.5" customHeight="1">
      <c r="A199" s="87"/>
    </row>
    <row r="200" ht="16.5" customHeight="1">
      <c r="A200" s="87"/>
    </row>
    <row r="201" ht="16.5" customHeight="1">
      <c r="A201" s="87"/>
    </row>
    <row r="202" ht="16.5" customHeight="1">
      <c r="A202" s="87"/>
    </row>
    <row r="203" ht="16.5" customHeight="1">
      <c r="A203" s="87"/>
    </row>
    <row r="204" ht="16.5" customHeight="1">
      <c r="A204" s="87"/>
    </row>
    <row r="205" ht="16.5" customHeight="1">
      <c r="A205" s="87"/>
    </row>
    <row r="206" ht="16.5" customHeight="1">
      <c r="A206" s="87"/>
    </row>
    <row r="207" ht="16.5" customHeight="1">
      <c r="A207" s="87"/>
    </row>
    <row r="208" ht="16.5" customHeight="1">
      <c r="A208" s="87"/>
    </row>
    <row r="209" ht="16.5" customHeight="1">
      <c r="A209" s="87"/>
    </row>
    <row r="210" ht="16.5" customHeight="1">
      <c r="A210" s="87"/>
    </row>
    <row r="211" ht="16.5" customHeight="1">
      <c r="A211" s="87"/>
    </row>
    <row r="212" ht="16.5" customHeight="1">
      <c r="A212" s="87"/>
    </row>
    <row r="213" ht="16.5" customHeight="1">
      <c r="A213" s="87"/>
    </row>
    <row r="214" ht="16.5" customHeight="1">
      <c r="A214" s="87"/>
    </row>
    <row r="215" ht="16.5" customHeight="1">
      <c r="A215" s="87"/>
    </row>
    <row r="216" ht="16.5" customHeight="1">
      <c r="A216" s="87"/>
    </row>
    <row r="217" ht="16.5" customHeight="1">
      <c r="A217" s="87"/>
    </row>
    <row r="218" ht="16.5" customHeight="1">
      <c r="A218" s="87"/>
    </row>
    <row r="219" ht="16.5" customHeight="1">
      <c r="A219" s="87"/>
    </row>
    <row r="220" ht="16.5" customHeight="1">
      <c r="A220" s="87"/>
    </row>
    <row r="221" ht="16.5" customHeight="1">
      <c r="A221" s="87"/>
    </row>
    <row r="222" ht="16.5" customHeight="1">
      <c r="A222" s="87"/>
    </row>
    <row r="223" ht="16.5" customHeight="1">
      <c r="A223" s="87"/>
    </row>
    <row r="224" ht="16.5" customHeight="1">
      <c r="A224" s="87"/>
    </row>
    <row r="225" ht="16.5" customHeight="1">
      <c r="A225" s="87"/>
    </row>
    <row r="226" ht="16.5" customHeight="1">
      <c r="A226" s="87"/>
    </row>
    <row r="227" ht="16.5" customHeight="1">
      <c r="A227" s="87"/>
    </row>
    <row r="228" ht="16.5" customHeight="1">
      <c r="A228" s="87"/>
    </row>
    <row r="229" ht="16.5" customHeight="1">
      <c r="A229" s="87"/>
    </row>
    <row r="230" ht="16.5" customHeight="1">
      <c r="A230" s="87"/>
    </row>
    <row r="231" ht="16.5" customHeight="1">
      <c r="A231" s="87"/>
    </row>
    <row r="232" ht="16.5" customHeight="1">
      <c r="A232" s="87"/>
    </row>
    <row r="233" ht="16.5" customHeight="1">
      <c r="A233" s="87"/>
    </row>
    <row r="234" ht="16.5" customHeight="1">
      <c r="A234" s="87"/>
    </row>
    <row r="235" ht="16.5" customHeight="1">
      <c r="A235" s="87"/>
    </row>
    <row r="236" ht="16.5" customHeight="1">
      <c r="A236" s="87"/>
    </row>
    <row r="237" ht="16.5" customHeight="1">
      <c r="A237" s="87"/>
    </row>
    <row r="238" ht="16.5" customHeight="1">
      <c r="A238" s="87"/>
    </row>
    <row r="239" ht="16.5" customHeight="1">
      <c r="A239" s="87"/>
    </row>
    <row r="240" ht="16.5" customHeight="1">
      <c r="A240" s="87"/>
    </row>
    <row r="241" ht="16.5" customHeight="1">
      <c r="A241" s="87"/>
    </row>
    <row r="242" ht="16.5" customHeight="1">
      <c r="A242" s="87"/>
    </row>
    <row r="243" ht="16.5" customHeight="1">
      <c r="A243" s="87"/>
    </row>
    <row r="244" ht="16.5" customHeight="1">
      <c r="A244" s="87"/>
    </row>
    <row r="245" ht="16.5" customHeight="1">
      <c r="A245" s="87"/>
    </row>
    <row r="246" ht="16.5" customHeight="1">
      <c r="A246" s="87"/>
    </row>
    <row r="247" ht="16.5" customHeight="1">
      <c r="A247" s="87"/>
    </row>
    <row r="248" ht="16.5" customHeight="1">
      <c r="A248" s="87"/>
    </row>
    <row r="249" ht="16.5" customHeight="1">
      <c r="A249" s="87"/>
    </row>
    <row r="250" ht="16.5" customHeight="1">
      <c r="A250" s="87"/>
    </row>
    <row r="251" ht="16.5" customHeight="1">
      <c r="A251" s="87"/>
    </row>
    <row r="252" ht="16.5" customHeight="1">
      <c r="A252" s="87"/>
    </row>
    <row r="253" ht="16.5" customHeight="1">
      <c r="A253" s="87"/>
    </row>
    <row r="254" ht="16.5" customHeight="1">
      <c r="A254" s="87"/>
    </row>
    <row r="255" ht="16.5" customHeight="1">
      <c r="A255" s="87"/>
    </row>
    <row r="256" ht="16.5" customHeight="1">
      <c r="A256" s="87"/>
    </row>
    <row r="257" ht="16.5" customHeight="1">
      <c r="A257" s="87"/>
    </row>
    <row r="258" ht="16.5" customHeight="1">
      <c r="A258" s="87"/>
    </row>
    <row r="259" ht="16.5" customHeight="1">
      <c r="A259" s="87"/>
    </row>
    <row r="260" ht="16.5" customHeight="1">
      <c r="A260" s="87"/>
    </row>
    <row r="261" ht="16.5" customHeight="1">
      <c r="A261" s="87"/>
    </row>
    <row r="262" ht="16.5" customHeight="1">
      <c r="A262" s="87"/>
    </row>
    <row r="263" ht="16.5" customHeight="1">
      <c r="A263" s="87"/>
    </row>
    <row r="264" ht="16.5" customHeight="1">
      <c r="A264" s="87"/>
    </row>
    <row r="265" ht="16.5" customHeight="1">
      <c r="A265" s="87"/>
    </row>
    <row r="266" ht="16.5" customHeight="1">
      <c r="A266" s="87"/>
    </row>
    <row r="267" ht="16.5" customHeight="1">
      <c r="A267" s="87"/>
    </row>
    <row r="268" ht="16.5" customHeight="1">
      <c r="A268" s="87"/>
    </row>
    <row r="269" ht="16.5" customHeight="1">
      <c r="A269" s="87"/>
    </row>
    <row r="270" ht="16.5" customHeight="1">
      <c r="A270" s="87"/>
    </row>
    <row r="271" ht="16.5" customHeight="1">
      <c r="A271" s="87"/>
    </row>
    <row r="272" ht="16.5" customHeight="1">
      <c r="A272" s="87"/>
    </row>
    <row r="273" ht="16.5" customHeight="1">
      <c r="A273" s="87"/>
    </row>
    <row r="274" ht="16.5" customHeight="1">
      <c r="A274" s="87"/>
    </row>
    <row r="275" ht="16.5" customHeight="1">
      <c r="A275" s="87"/>
    </row>
    <row r="276" ht="16.5" customHeight="1">
      <c r="A276" s="87"/>
    </row>
    <row r="277" ht="16.5" customHeight="1">
      <c r="A277" s="87"/>
    </row>
    <row r="278" ht="16.5" customHeight="1">
      <c r="A278" s="87"/>
    </row>
    <row r="279" ht="16.5" customHeight="1">
      <c r="A279" s="87"/>
    </row>
    <row r="280" ht="16.5" customHeight="1">
      <c r="A280" s="87"/>
    </row>
    <row r="281" ht="16.5" customHeight="1">
      <c r="A281" s="87"/>
    </row>
    <row r="282" ht="16.5" customHeight="1">
      <c r="A282" s="87"/>
    </row>
    <row r="283" ht="16.5" customHeight="1">
      <c r="A283" s="87"/>
    </row>
    <row r="284" ht="16.5" customHeight="1">
      <c r="A284" s="87"/>
    </row>
    <row r="285" ht="16.5" customHeight="1">
      <c r="A285" s="87"/>
    </row>
    <row r="286" ht="16.5" customHeight="1">
      <c r="A286" s="87"/>
    </row>
    <row r="287" ht="16.5" customHeight="1">
      <c r="A287" s="87"/>
    </row>
    <row r="288" ht="16.5" customHeight="1">
      <c r="A288" s="87"/>
    </row>
    <row r="289" ht="16.5" customHeight="1">
      <c r="A289" s="87"/>
    </row>
    <row r="290" ht="16.5" customHeight="1">
      <c r="A290" s="87"/>
    </row>
    <row r="291" ht="16.5" customHeight="1">
      <c r="A291" s="87"/>
    </row>
    <row r="292" ht="16.5" customHeight="1">
      <c r="A292" s="87"/>
    </row>
    <row r="293" ht="16.5" customHeight="1">
      <c r="A293" s="87"/>
    </row>
    <row r="294" ht="16.5" customHeight="1">
      <c r="A294" s="87"/>
    </row>
    <row r="295" ht="16.5" customHeight="1">
      <c r="A295" s="87"/>
    </row>
    <row r="296" ht="16.5" customHeight="1">
      <c r="A296" s="87"/>
    </row>
    <row r="297" ht="16.5" customHeight="1">
      <c r="A297" s="87"/>
    </row>
    <row r="298" ht="16.5" customHeight="1">
      <c r="A298" s="87"/>
    </row>
    <row r="299" ht="16.5" customHeight="1">
      <c r="A299" s="87"/>
    </row>
    <row r="300" ht="16.5" customHeight="1">
      <c r="A300" s="87"/>
    </row>
    <row r="301" ht="16.5" customHeight="1">
      <c r="A301" s="87"/>
    </row>
    <row r="302" ht="16.5" customHeight="1">
      <c r="A302" s="87"/>
    </row>
    <row r="303" ht="16.5" customHeight="1">
      <c r="A303" s="87"/>
    </row>
    <row r="304" ht="16.5" customHeight="1">
      <c r="A304" s="87"/>
    </row>
    <row r="305" ht="16.5" customHeight="1">
      <c r="A305" s="87"/>
    </row>
    <row r="306" ht="16.5" customHeight="1">
      <c r="A306" s="87"/>
    </row>
    <row r="307" ht="16.5" customHeight="1">
      <c r="A307" s="87"/>
    </row>
    <row r="308" ht="16.5" customHeight="1">
      <c r="A308" s="87"/>
    </row>
    <row r="309" ht="16.5" customHeight="1">
      <c r="A309" s="87"/>
    </row>
    <row r="310" ht="16.5" customHeight="1">
      <c r="A310" s="87"/>
    </row>
    <row r="311" ht="16.5" customHeight="1">
      <c r="A311" s="87"/>
    </row>
    <row r="312" ht="16.5" customHeight="1">
      <c r="A312" s="87"/>
    </row>
    <row r="313" ht="16.5" customHeight="1">
      <c r="A313" s="87"/>
    </row>
    <row r="314" ht="16.5" customHeight="1">
      <c r="A314" s="87"/>
    </row>
    <row r="315" ht="16.5" customHeight="1">
      <c r="A315" s="87"/>
    </row>
    <row r="316" ht="16.5" customHeight="1">
      <c r="A316" s="87"/>
    </row>
    <row r="317" ht="16.5" customHeight="1">
      <c r="A317" s="87"/>
    </row>
    <row r="318" ht="16.5" customHeight="1">
      <c r="A318" s="87"/>
    </row>
    <row r="319" ht="16.5" customHeight="1">
      <c r="A319" s="87"/>
    </row>
    <row r="320" ht="16.5" customHeight="1">
      <c r="A320" s="87"/>
    </row>
    <row r="321" ht="16.5" customHeight="1">
      <c r="A321" s="87"/>
    </row>
    <row r="322" ht="16.5" customHeight="1">
      <c r="A322" s="87"/>
    </row>
    <row r="323" ht="16.5" customHeight="1">
      <c r="A323" s="87"/>
    </row>
    <row r="324" ht="16.5" customHeight="1">
      <c r="A324" s="87"/>
    </row>
    <row r="325" ht="16.5" customHeight="1">
      <c r="A325" s="87"/>
    </row>
    <row r="326" ht="16.5" customHeight="1">
      <c r="A326" s="87"/>
    </row>
    <row r="327" ht="16.5" customHeight="1">
      <c r="A327" s="87"/>
    </row>
    <row r="328" ht="16.5" customHeight="1">
      <c r="A328" s="87"/>
    </row>
    <row r="329" ht="16.5" customHeight="1">
      <c r="A329" s="87"/>
    </row>
    <row r="330" ht="16.5" customHeight="1">
      <c r="A330" s="87"/>
    </row>
    <row r="331" ht="16.5" customHeight="1">
      <c r="A331" s="87"/>
    </row>
    <row r="332" ht="16.5" customHeight="1">
      <c r="A332" s="87"/>
    </row>
    <row r="333" ht="16.5" customHeight="1">
      <c r="A333" s="87"/>
    </row>
    <row r="334" ht="16.5" customHeight="1">
      <c r="A334" s="87"/>
    </row>
    <row r="335" ht="16.5" customHeight="1">
      <c r="A335" s="87"/>
    </row>
    <row r="336" ht="16.5" customHeight="1">
      <c r="A336" s="87"/>
    </row>
    <row r="337" ht="16.5" customHeight="1">
      <c r="A337" s="87"/>
    </row>
    <row r="338" ht="16.5" customHeight="1">
      <c r="A338" s="87"/>
    </row>
    <row r="339" ht="16.5" customHeight="1">
      <c r="A339" s="87"/>
    </row>
    <row r="340" ht="16.5" customHeight="1">
      <c r="A340" s="87"/>
    </row>
    <row r="341" ht="16.5" customHeight="1">
      <c r="A341" s="87"/>
    </row>
    <row r="342" ht="16.5" customHeight="1">
      <c r="A342" s="87"/>
    </row>
    <row r="343" ht="16.5" customHeight="1">
      <c r="A343" s="87"/>
    </row>
    <row r="344" ht="16.5" customHeight="1">
      <c r="A344" s="87"/>
    </row>
    <row r="345" ht="16.5" customHeight="1">
      <c r="A345" s="87"/>
    </row>
    <row r="346" ht="16.5" customHeight="1">
      <c r="A346" s="87"/>
    </row>
    <row r="347" ht="16.5" customHeight="1">
      <c r="A347" s="87"/>
    </row>
    <row r="348" ht="16.5" customHeight="1">
      <c r="A348" s="87"/>
    </row>
    <row r="349" ht="16.5" customHeight="1">
      <c r="A349" s="87"/>
    </row>
    <row r="350" ht="16.5" customHeight="1">
      <c r="A350" s="87"/>
    </row>
    <row r="351" ht="16.5" customHeight="1">
      <c r="A351" s="87"/>
    </row>
    <row r="352" ht="16.5" customHeight="1">
      <c r="A352" s="87"/>
    </row>
    <row r="353" ht="16.5" customHeight="1">
      <c r="A353" s="87"/>
    </row>
    <row r="354" ht="16.5" customHeight="1">
      <c r="A354" s="87"/>
    </row>
    <row r="355" ht="16.5" customHeight="1">
      <c r="A355" s="87"/>
    </row>
    <row r="356" ht="16.5" customHeight="1">
      <c r="A356" s="87"/>
    </row>
    <row r="357" ht="16.5" customHeight="1">
      <c r="A357" s="87"/>
    </row>
    <row r="358" ht="16.5" customHeight="1">
      <c r="A358" s="87"/>
    </row>
    <row r="359" ht="16.5" customHeight="1">
      <c r="A359" s="87"/>
    </row>
    <row r="360" ht="16.5" customHeight="1">
      <c r="A360" s="87"/>
    </row>
    <row r="361" ht="16.5" customHeight="1">
      <c r="A361" s="87"/>
    </row>
    <row r="362" ht="16.5" customHeight="1">
      <c r="A362" s="87"/>
    </row>
    <row r="363" ht="16.5" customHeight="1">
      <c r="A363" s="87"/>
    </row>
    <row r="364" ht="16.5" customHeight="1">
      <c r="A364" s="87"/>
    </row>
    <row r="365" ht="16.5" customHeight="1">
      <c r="A365" s="87"/>
    </row>
    <row r="366" ht="16.5" customHeight="1">
      <c r="A366" s="87"/>
    </row>
    <row r="367" ht="16.5" customHeight="1">
      <c r="A367" s="87"/>
    </row>
    <row r="368" ht="16.5" customHeight="1">
      <c r="A368" s="87"/>
    </row>
    <row r="369" ht="16.5" customHeight="1">
      <c r="A369" s="87"/>
    </row>
    <row r="370" ht="16.5" customHeight="1">
      <c r="A370" s="87"/>
    </row>
    <row r="371" ht="16.5" customHeight="1">
      <c r="A371" s="87"/>
    </row>
    <row r="372" ht="16.5" customHeight="1">
      <c r="A372" s="87"/>
    </row>
    <row r="373" ht="16.5" customHeight="1">
      <c r="A373" s="87"/>
    </row>
    <row r="374" ht="16.5" customHeight="1">
      <c r="A374" s="87"/>
    </row>
    <row r="375" ht="16.5" customHeight="1">
      <c r="A375" s="87"/>
    </row>
    <row r="376" ht="16.5" customHeight="1">
      <c r="A376" s="87"/>
    </row>
    <row r="377" ht="16.5" customHeight="1">
      <c r="A377" s="87"/>
    </row>
    <row r="378" ht="16.5" customHeight="1">
      <c r="A378" s="87"/>
    </row>
    <row r="379" ht="16.5" customHeight="1">
      <c r="A379" s="87"/>
    </row>
    <row r="380" ht="16.5" customHeight="1">
      <c r="A380" s="87"/>
    </row>
    <row r="381" ht="16.5" customHeight="1">
      <c r="A381" s="87"/>
    </row>
    <row r="382" ht="16.5" customHeight="1">
      <c r="A382" s="87"/>
    </row>
    <row r="383" ht="16.5" customHeight="1">
      <c r="A383" s="87"/>
    </row>
    <row r="384" ht="16.5" customHeight="1">
      <c r="A384" s="87"/>
    </row>
    <row r="385" ht="16.5" customHeight="1">
      <c r="A385" s="87"/>
    </row>
    <row r="386" ht="16.5" customHeight="1">
      <c r="A386" s="87"/>
    </row>
    <row r="387" ht="16.5" customHeight="1">
      <c r="A387" s="87"/>
    </row>
    <row r="388" ht="16.5" customHeight="1">
      <c r="A388" s="87"/>
    </row>
    <row r="389" ht="16.5" customHeight="1">
      <c r="A389" s="87"/>
    </row>
    <row r="390" ht="16.5" customHeight="1">
      <c r="A390" s="87"/>
    </row>
    <row r="391" ht="16.5" customHeight="1">
      <c r="A391" s="87"/>
    </row>
    <row r="392" ht="16.5" customHeight="1">
      <c r="A392" s="87"/>
    </row>
    <row r="393" ht="16.5" customHeight="1">
      <c r="A393" s="87"/>
    </row>
    <row r="394" ht="16.5" customHeight="1">
      <c r="A394" s="87"/>
    </row>
    <row r="395" ht="16.5" customHeight="1">
      <c r="A395" s="87"/>
    </row>
    <row r="396" ht="16.5" customHeight="1">
      <c r="A396" s="87"/>
    </row>
    <row r="397" ht="16.5" customHeight="1">
      <c r="A397" s="87"/>
    </row>
    <row r="398" ht="16.5" customHeight="1">
      <c r="A398" s="87"/>
    </row>
    <row r="399" ht="16.5" customHeight="1">
      <c r="A399" s="87"/>
    </row>
    <row r="400" ht="16.5" customHeight="1">
      <c r="A400" s="87"/>
    </row>
    <row r="401" ht="16.5" customHeight="1">
      <c r="A401" s="87"/>
    </row>
    <row r="402" ht="16.5" customHeight="1">
      <c r="A402" s="87"/>
    </row>
    <row r="403" ht="16.5" customHeight="1">
      <c r="A403" s="87"/>
    </row>
    <row r="404" ht="16.5" customHeight="1">
      <c r="A404" s="87"/>
    </row>
    <row r="405" ht="16.5" customHeight="1">
      <c r="A405" s="87"/>
    </row>
    <row r="406" ht="16.5" customHeight="1">
      <c r="A406" s="87"/>
    </row>
    <row r="407" ht="16.5" customHeight="1">
      <c r="A407" s="87"/>
    </row>
    <row r="408" ht="16.5" customHeight="1">
      <c r="A408" s="87"/>
    </row>
    <row r="409" ht="16.5" customHeight="1">
      <c r="A409" s="87"/>
    </row>
    <row r="410" ht="16.5" customHeight="1">
      <c r="A410" s="87"/>
    </row>
    <row r="411" ht="16.5" customHeight="1">
      <c r="A411" s="87"/>
    </row>
    <row r="412" ht="16.5" customHeight="1">
      <c r="A412" s="87"/>
    </row>
    <row r="413" ht="16.5" customHeight="1">
      <c r="A413" s="87"/>
    </row>
    <row r="414" ht="16.5" customHeight="1">
      <c r="A414" s="87"/>
    </row>
    <row r="415" ht="16.5" customHeight="1">
      <c r="A415" s="87"/>
    </row>
    <row r="416" ht="16.5" customHeight="1">
      <c r="A416" s="87"/>
    </row>
    <row r="417" ht="16.5" customHeight="1">
      <c r="A417" s="87"/>
    </row>
    <row r="418" ht="16.5" customHeight="1">
      <c r="A418" s="87"/>
    </row>
    <row r="419" ht="16.5" customHeight="1">
      <c r="A419" s="87"/>
    </row>
    <row r="420" ht="16.5" customHeight="1">
      <c r="A420" s="87"/>
    </row>
    <row r="421" ht="16.5" customHeight="1">
      <c r="A421" s="87"/>
    </row>
    <row r="422" ht="16.5" customHeight="1">
      <c r="A422" s="87"/>
    </row>
    <row r="423" ht="16.5" customHeight="1">
      <c r="A423" s="87"/>
    </row>
    <row r="424" ht="16.5" customHeight="1">
      <c r="A424" s="87"/>
    </row>
    <row r="425" ht="16.5" customHeight="1">
      <c r="A425" s="87"/>
    </row>
    <row r="426" ht="16.5" customHeight="1">
      <c r="A426" s="87"/>
    </row>
    <row r="427" ht="16.5" customHeight="1">
      <c r="A427" s="87"/>
    </row>
    <row r="428" ht="16.5" customHeight="1">
      <c r="A428" s="87"/>
    </row>
    <row r="429" ht="16.5" customHeight="1">
      <c r="A429" s="87"/>
    </row>
    <row r="430" ht="16.5" customHeight="1">
      <c r="A430" s="87"/>
    </row>
    <row r="431" ht="16.5" customHeight="1">
      <c r="A431" s="87"/>
    </row>
    <row r="432" ht="16.5" customHeight="1">
      <c r="A432" s="87"/>
    </row>
    <row r="433" ht="16.5" customHeight="1">
      <c r="A433" s="87"/>
    </row>
    <row r="434" ht="16.5" customHeight="1">
      <c r="A434" s="87"/>
    </row>
    <row r="435" ht="16.5" customHeight="1">
      <c r="A435" s="87"/>
    </row>
    <row r="436" ht="16.5" customHeight="1">
      <c r="A436" s="87"/>
    </row>
    <row r="437" ht="16.5" customHeight="1">
      <c r="A437" s="87"/>
    </row>
    <row r="438" ht="16.5" customHeight="1">
      <c r="A438" s="87"/>
    </row>
    <row r="439" ht="16.5" customHeight="1">
      <c r="A439" s="87"/>
    </row>
    <row r="440" ht="16.5" customHeight="1">
      <c r="A440" s="87"/>
    </row>
    <row r="441" ht="16.5" customHeight="1">
      <c r="A441" s="87"/>
    </row>
    <row r="442" ht="16.5" customHeight="1">
      <c r="A442" s="87"/>
    </row>
    <row r="443" ht="16.5" customHeight="1">
      <c r="A443" s="87"/>
    </row>
    <row r="444" ht="16.5" customHeight="1">
      <c r="A444" s="87"/>
    </row>
    <row r="445" ht="16.5" customHeight="1">
      <c r="A445" s="87"/>
    </row>
    <row r="446" ht="16.5" customHeight="1">
      <c r="A446" s="87"/>
    </row>
    <row r="447" ht="16.5" customHeight="1">
      <c r="A447" s="87"/>
    </row>
    <row r="448" ht="16.5" customHeight="1">
      <c r="A448" s="87"/>
    </row>
    <row r="449" ht="16.5" customHeight="1">
      <c r="A449" s="87"/>
    </row>
    <row r="450" ht="16.5" customHeight="1">
      <c r="A450" s="87"/>
    </row>
    <row r="451" ht="16.5" customHeight="1">
      <c r="A451" s="87"/>
    </row>
    <row r="452" ht="16.5" customHeight="1">
      <c r="A452" s="87"/>
    </row>
    <row r="453" ht="16.5" customHeight="1">
      <c r="A453" s="87"/>
    </row>
    <row r="454" ht="16.5" customHeight="1">
      <c r="A454" s="87"/>
    </row>
    <row r="455" ht="16.5" customHeight="1">
      <c r="A455" s="87"/>
    </row>
    <row r="456" ht="16.5" customHeight="1">
      <c r="A456" s="87"/>
    </row>
    <row r="457" ht="16.5" customHeight="1">
      <c r="A457" s="87"/>
    </row>
    <row r="458" ht="16.5" customHeight="1">
      <c r="A458" s="87"/>
    </row>
    <row r="459" ht="16.5" customHeight="1">
      <c r="A459" s="87"/>
    </row>
    <row r="460" ht="16.5" customHeight="1">
      <c r="A460" s="87"/>
    </row>
    <row r="461" ht="16.5" customHeight="1">
      <c r="A461" s="87"/>
    </row>
    <row r="462" ht="16.5" customHeight="1">
      <c r="A462" s="87"/>
    </row>
    <row r="463" ht="16.5" customHeight="1">
      <c r="A463" s="87"/>
    </row>
    <row r="464" ht="16.5" customHeight="1">
      <c r="A464" s="87"/>
    </row>
    <row r="465" ht="16.5" customHeight="1">
      <c r="A465" s="87"/>
    </row>
    <row r="466" ht="16.5" customHeight="1">
      <c r="A466" s="87"/>
    </row>
    <row r="467" ht="16.5" customHeight="1">
      <c r="A467" s="87"/>
    </row>
    <row r="468" ht="16.5" customHeight="1">
      <c r="A468" s="87"/>
    </row>
    <row r="469" ht="16.5" customHeight="1">
      <c r="A469" s="87"/>
    </row>
    <row r="470" ht="16.5" customHeight="1">
      <c r="A470" s="87"/>
    </row>
    <row r="471" ht="16.5" customHeight="1">
      <c r="A471" s="87"/>
    </row>
    <row r="472" ht="16.5" customHeight="1">
      <c r="A472" s="87"/>
    </row>
    <row r="473" ht="16.5" customHeight="1">
      <c r="A473" s="87"/>
    </row>
    <row r="474" ht="16.5" customHeight="1">
      <c r="A474" s="87"/>
    </row>
    <row r="475" ht="16.5" customHeight="1">
      <c r="A475" s="87"/>
    </row>
    <row r="476" ht="16.5" customHeight="1">
      <c r="A476" s="87"/>
    </row>
    <row r="477" ht="16.5" customHeight="1">
      <c r="A477" s="87"/>
    </row>
    <row r="478" ht="16.5" customHeight="1">
      <c r="A478" s="87"/>
    </row>
    <row r="479" ht="16.5" customHeight="1">
      <c r="A479" s="87"/>
    </row>
    <row r="480" ht="16.5" customHeight="1">
      <c r="A480" s="87"/>
    </row>
    <row r="481" ht="16.5" customHeight="1">
      <c r="A481" s="87"/>
    </row>
    <row r="482" ht="16.5" customHeight="1">
      <c r="A482" s="87"/>
    </row>
    <row r="483" ht="16.5" customHeight="1">
      <c r="A483" s="87"/>
    </row>
    <row r="484" ht="16.5" customHeight="1">
      <c r="A484" s="87"/>
    </row>
    <row r="485" ht="16.5" customHeight="1">
      <c r="A485" s="87"/>
    </row>
    <row r="486" ht="16.5" customHeight="1">
      <c r="A486" s="87"/>
    </row>
    <row r="487" ht="16.5" customHeight="1">
      <c r="A487" s="87"/>
    </row>
    <row r="488" ht="16.5" customHeight="1">
      <c r="A488" s="87"/>
    </row>
    <row r="489" ht="16.5" customHeight="1">
      <c r="A489" s="87"/>
    </row>
    <row r="490" ht="16.5" customHeight="1">
      <c r="A490" s="87"/>
    </row>
    <row r="491" ht="16.5" customHeight="1">
      <c r="A491" s="87"/>
    </row>
    <row r="492" ht="16.5" customHeight="1">
      <c r="A492" s="87"/>
    </row>
    <row r="493" ht="16.5" customHeight="1">
      <c r="A493" s="87"/>
    </row>
    <row r="494" ht="16.5" customHeight="1">
      <c r="A494" s="87"/>
    </row>
    <row r="495" ht="16.5" customHeight="1">
      <c r="A495" s="87"/>
    </row>
    <row r="496" ht="16.5" customHeight="1">
      <c r="A496" s="87"/>
    </row>
    <row r="497" ht="16.5" customHeight="1">
      <c r="A497" s="87"/>
    </row>
    <row r="498" ht="16.5" customHeight="1">
      <c r="A498" s="87"/>
    </row>
    <row r="499" ht="16.5" customHeight="1">
      <c r="A499" s="87"/>
    </row>
    <row r="500" ht="16.5" customHeight="1">
      <c r="A500" s="87"/>
    </row>
    <row r="501" ht="16.5" customHeight="1">
      <c r="A501" s="87"/>
    </row>
    <row r="502" ht="16.5" customHeight="1">
      <c r="A502" s="87"/>
    </row>
    <row r="503" ht="16.5" customHeight="1">
      <c r="A503" s="87"/>
    </row>
    <row r="504" ht="16.5" customHeight="1">
      <c r="A504" s="87"/>
    </row>
    <row r="505" ht="16.5" customHeight="1">
      <c r="A505" s="87"/>
    </row>
    <row r="506" ht="16.5" customHeight="1">
      <c r="A506" s="87"/>
    </row>
    <row r="507" ht="16.5" customHeight="1">
      <c r="A507" s="87"/>
    </row>
    <row r="508" ht="16.5" customHeight="1">
      <c r="A508" s="87"/>
    </row>
    <row r="509" ht="16.5" customHeight="1">
      <c r="A509" s="87"/>
    </row>
    <row r="510" ht="16.5" customHeight="1">
      <c r="A510" s="87"/>
    </row>
    <row r="511" ht="16.5" customHeight="1">
      <c r="A511" s="87"/>
    </row>
    <row r="512" ht="16.5" customHeight="1">
      <c r="A512" s="87"/>
    </row>
    <row r="513" ht="16.5" customHeight="1">
      <c r="A513" s="87"/>
    </row>
    <row r="514" ht="16.5" customHeight="1">
      <c r="A514" s="87"/>
    </row>
    <row r="515" ht="16.5" customHeight="1">
      <c r="A515" s="87"/>
    </row>
    <row r="516" ht="16.5" customHeight="1">
      <c r="A516" s="87"/>
    </row>
    <row r="517" ht="16.5" customHeight="1">
      <c r="A517" s="87"/>
    </row>
    <row r="518" ht="16.5" customHeight="1">
      <c r="A518" s="87"/>
    </row>
    <row r="519" ht="16.5" customHeight="1">
      <c r="A519" s="87"/>
    </row>
    <row r="520" ht="16.5" customHeight="1">
      <c r="A520" s="87"/>
    </row>
    <row r="521" ht="16.5" customHeight="1">
      <c r="A521" s="87"/>
    </row>
    <row r="522" ht="16.5" customHeight="1">
      <c r="A522" s="87"/>
    </row>
    <row r="523" ht="16.5" customHeight="1">
      <c r="A523" s="87"/>
    </row>
    <row r="524" ht="16.5" customHeight="1">
      <c r="A524" s="87"/>
    </row>
    <row r="525" ht="16.5" customHeight="1">
      <c r="A525" s="87"/>
    </row>
    <row r="526" ht="16.5" customHeight="1">
      <c r="A526" s="87"/>
    </row>
    <row r="527" ht="16.5" customHeight="1">
      <c r="A527" s="87"/>
    </row>
    <row r="528" ht="16.5" customHeight="1">
      <c r="A528" s="87"/>
    </row>
    <row r="529" ht="16.5" customHeight="1">
      <c r="A529" s="87"/>
    </row>
    <row r="530" ht="16.5" customHeight="1">
      <c r="A530" s="87"/>
    </row>
    <row r="531" ht="16.5" customHeight="1">
      <c r="A531" s="87"/>
    </row>
    <row r="532" ht="16.5" customHeight="1">
      <c r="A532" s="87"/>
    </row>
    <row r="533" ht="16.5" customHeight="1">
      <c r="A533" s="87"/>
    </row>
    <row r="534" ht="16.5" customHeight="1">
      <c r="A534" s="87"/>
    </row>
    <row r="535" ht="16.5" customHeight="1">
      <c r="A535" s="87"/>
    </row>
    <row r="536" ht="16.5" customHeight="1">
      <c r="A536" s="87"/>
    </row>
    <row r="537" ht="16.5" customHeight="1">
      <c r="A537" s="87"/>
    </row>
    <row r="538" ht="16.5" customHeight="1">
      <c r="A538" s="87"/>
    </row>
    <row r="539" ht="16.5" customHeight="1">
      <c r="A539" s="87"/>
    </row>
    <row r="540" ht="16.5" customHeight="1">
      <c r="A540" s="87"/>
    </row>
    <row r="541" ht="16.5" customHeight="1">
      <c r="A541" s="87"/>
    </row>
    <row r="542" ht="16.5" customHeight="1">
      <c r="A542" s="87"/>
    </row>
    <row r="543" ht="16.5" customHeight="1">
      <c r="A543" s="87"/>
    </row>
    <row r="544" ht="16.5" customHeight="1">
      <c r="A544" s="87"/>
    </row>
    <row r="545" ht="16.5" customHeight="1">
      <c r="A545" s="87"/>
    </row>
    <row r="546" ht="16.5" customHeight="1">
      <c r="A546" s="87"/>
    </row>
    <row r="547" ht="16.5" customHeight="1">
      <c r="A547" s="87"/>
    </row>
    <row r="548" ht="16.5" customHeight="1">
      <c r="A548" s="87"/>
    </row>
    <row r="549" ht="16.5" customHeight="1">
      <c r="A549" s="87"/>
    </row>
    <row r="550" ht="16.5" customHeight="1">
      <c r="A550" s="87"/>
    </row>
    <row r="551" ht="16.5" customHeight="1">
      <c r="A551" s="87"/>
    </row>
    <row r="552" ht="16.5" customHeight="1">
      <c r="A552" s="87"/>
    </row>
    <row r="553" ht="16.5" customHeight="1">
      <c r="A553" s="87"/>
    </row>
    <row r="554" ht="16.5" customHeight="1">
      <c r="A554" s="87"/>
    </row>
    <row r="555" ht="16.5" customHeight="1">
      <c r="A555" s="87"/>
    </row>
    <row r="556" ht="16.5" customHeight="1">
      <c r="A556" s="87"/>
    </row>
    <row r="557" ht="16.5" customHeight="1">
      <c r="A557" s="87"/>
    </row>
    <row r="558" ht="16.5" customHeight="1">
      <c r="A558" s="87"/>
    </row>
    <row r="559" ht="16.5" customHeight="1">
      <c r="A559" s="87"/>
    </row>
    <row r="560" ht="16.5" customHeight="1">
      <c r="A560" s="87"/>
    </row>
    <row r="561" ht="16.5" customHeight="1">
      <c r="A561" s="87"/>
    </row>
    <row r="562" ht="16.5" customHeight="1">
      <c r="A562" s="87"/>
    </row>
    <row r="563" ht="16.5" customHeight="1">
      <c r="A563" s="87"/>
    </row>
    <row r="564" ht="16.5" customHeight="1">
      <c r="A564" s="87"/>
    </row>
    <row r="565" ht="16.5" customHeight="1">
      <c r="A565" s="87"/>
    </row>
    <row r="566" ht="16.5" customHeight="1">
      <c r="A566" s="87"/>
    </row>
    <row r="567" ht="16.5" customHeight="1">
      <c r="A567" s="87"/>
    </row>
    <row r="568" ht="16.5" customHeight="1">
      <c r="A568" s="87"/>
    </row>
    <row r="569" ht="16.5" customHeight="1">
      <c r="A569" s="87"/>
    </row>
    <row r="570" ht="16.5" customHeight="1">
      <c r="A570" s="87"/>
    </row>
    <row r="571" ht="16.5" customHeight="1">
      <c r="A571" s="87"/>
    </row>
    <row r="572" ht="16.5" customHeight="1">
      <c r="A572" s="87"/>
    </row>
    <row r="573" ht="16.5" customHeight="1">
      <c r="A573" s="87"/>
    </row>
    <row r="574" ht="16.5" customHeight="1">
      <c r="A574" s="87"/>
    </row>
    <row r="575" ht="16.5" customHeight="1">
      <c r="A575" s="87"/>
    </row>
    <row r="576" ht="16.5" customHeight="1">
      <c r="A576" s="87"/>
    </row>
    <row r="577" ht="16.5" customHeight="1">
      <c r="A577" s="87"/>
    </row>
    <row r="578" ht="16.5" customHeight="1">
      <c r="A578" s="87"/>
    </row>
    <row r="579" ht="16.5" customHeight="1">
      <c r="A579" s="87"/>
    </row>
    <row r="580" ht="16.5" customHeight="1">
      <c r="A580" s="87"/>
    </row>
    <row r="581" ht="16.5" customHeight="1">
      <c r="A581" s="87"/>
    </row>
    <row r="582" ht="16.5" customHeight="1">
      <c r="A582" s="87"/>
    </row>
    <row r="583" ht="16.5" customHeight="1">
      <c r="A583" s="87"/>
    </row>
    <row r="584" ht="16.5" customHeight="1">
      <c r="A584" s="87"/>
    </row>
    <row r="585" ht="16.5" customHeight="1">
      <c r="A585" s="87"/>
    </row>
    <row r="586" ht="16.5" customHeight="1">
      <c r="A586" s="87"/>
    </row>
    <row r="587" ht="16.5" customHeight="1">
      <c r="A587" s="87"/>
    </row>
    <row r="588" ht="16.5" customHeight="1">
      <c r="A588" s="87"/>
    </row>
    <row r="589" ht="16.5" customHeight="1">
      <c r="A589" s="87"/>
    </row>
    <row r="590" ht="16.5" customHeight="1">
      <c r="A590" s="87"/>
    </row>
    <row r="591" ht="16.5" customHeight="1">
      <c r="A591" s="87"/>
    </row>
    <row r="592" ht="16.5" customHeight="1">
      <c r="A592" s="87"/>
    </row>
    <row r="593" ht="16.5" customHeight="1">
      <c r="A593" s="87"/>
    </row>
    <row r="594" ht="16.5" customHeight="1">
      <c r="A594" s="87"/>
    </row>
    <row r="595" ht="16.5" customHeight="1">
      <c r="A595" s="87"/>
    </row>
    <row r="596" ht="16.5" customHeight="1">
      <c r="A596" s="87"/>
    </row>
    <row r="597" ht="16.5" customHeight="1">
      <c r="A597" s="87"/>
    </row>
    <row r="598" ht="16.5" customHeight="1">
      <c r="A598" s="87"/>
    </row>
    <row r="599" ht="16.5" customHeight="1">
      <c r="A599" s="87"/>
    </row>
    <row r="600" ht="16.5" customHeight="1">
      <c r="A600" s="87"/>
    </row>
    <row r="601" ht="16.5" customHeight="1">
      <c r="A601" s="87"/>
    </row>
    <row r="602" ht="16.5" customHeight="1">
      <c r="A602" s="87"/>
    </row>
    <row r="603" ht="16.5" customHeight="1">
      <c r="A603" s="87"/>
    </row>
    <row r="604" ht="16.5" customHeight="1">
      <c r="A604" s="87"/>
    </row>
    <row r="605" ht="16.5" customHeight="1">
      <c r="A605" s="87"/>
    </row>
    <row r="606" ht="16.5" customHeight="1">
      <c r="A606" s="87"/>
    </row>
    <row r="607" ht="16.5" customHeight="1">
      <c r="A607" s="87"/>
    </row>
    <row r="608" ht="16.5" customHeight="1">
      <c r="A608" s="87"/>
    </row>
    <row r="609" ht="16.5" customHeight="1">
      <c r="A609" s="87"/>
    </row>
    <row r="610" ht="16.5" customHeight="1">
      <c r="A610" s="87"/>
    </row>
    <row r="611" ht="16.5" customHeight="1">
      <c r="A611" s="87"/>
    </row>
    <row r="612" ht="16.5" customHeight="1">
      <c r="A612" s="87"/>
    </row>
    <row r="613" ht="16.5" customHeight="1">
      <c r="A613" s="87"/>
    </row>
    <row r="614" ht="16.5" customHeight="1">
      <c r="A614" s="87"/>
    </row>
    <row r="615" ht="16.5" customHeight="1">
      <c r="A615" s="87"/>
    </row>
    <row r="616" ht="16.5" customHeight="1">
      <c r="A616" s="87"/>
    </row>
    <row r="617" ht="16.5" customHeight="1">
      <c r="A617" s="87"/>
    </row>
    <row r="618" ht="16.5" customHeight="1">
      <c r="A618" s="87"/>
    </row>
    <row r="619" ht="16.5" customHeight="1">
      <c r="A619" s="87"/>
    </row>
    <row r="620" ht="16.5" customHeight="1">
      <c r="A620" s="87"/>
    </row>
    <row r="621" ht="16.5" customHeight="1">
      <c r="A621" s="87"/>
    </row>
    <row r="622" ht="16.5" customHeight="1">
      <c r="A622" s="87"/>
    </row>
    <row r="623" ht="16.5" customHeight="1">
      <c r="A623" s="87"/>
    </row>
    <row r="624" ht="16.5" customHeight="1">
      <c r="A624" s="87"/>
    </row>
    <row r="625" ht="16.5" customHeight="1">
      <c r="A625" s="87"/>
    </row>
    <row r="626" ht="16.5" customHeight="1">
      <c r="A626" s="87"/>
    </row>
    <row r="627" ht="16.5" customHeight="1">
      <c r="A627" s="87"/>
    </row>
    <row r="628" ht="16.5" customHeight="1">
      <c r="A628" s="87"/>
    </row>
    <row r="629" ht="16.5" customHeight="1">
      <c r="A629" s="87"/>
    </row>
    <row r="630" ht="16.5" customHeight="1">
      <c r="A630" s="87"/>
    </row>
    <row r="631" ht="16.5" customHeight="1">
      <c r="A631" s="87"/>
    </row>
    <row r="632" ht="16.5" customHeight="1">
      <c r="A632" s="87"/>
    </row>
    <row r="633" ht="16.5" customHeight="1">
      <c r="A633" s="87"/>
    </row>
    <row r="634" ht="16.5" customHeight="1">
      <c r="A634" s="87"/>
    </row>
    <row r="635" ht="16.5" customHeight="1">
      <c r="A635" s="87"/>
    </row>
    <row r="636" ht="16.5" customHeight="1">
      <c r="A636" s="87"/>
    </row>
    <row r="637" ht="16.5" customHeight="1">
      <c r="A637" s="87"/>
    </row>
    <row r="638" ht="16.5" customHeight="1">
      <c r="A638" s="87"/>
    </row>
    <row r="639" ht="16.5" customHeight="1">
      <c r="A639" s="87"/>
    </row>
    <row r="640" ht="16.5" customHeight="1">
      <c r="A640" s="87"/>
    </row>
    <row r="641" ht="16.5" customHeight="1">
      <c r="A641" s="87"/>
    </row>
    <row r="642" ht="16.5" customHeight="1">
      <c r="A642" s="87"/>
    </row>
    <row r="643" ht="16.5" customHeight="1">
      <c r="A643" s="87"/>
    </row>
    <row r="644" ht="16.5" customHeight="1">
      <c r="A644" s="87"/>
    </row>
    <row r="645" ht="16.5" customHeight="1">
      <c r="A645" s="87"/>
    </row>
    <row r="646" ht="16.5" customHeight="1">
      <c r="A646" s="87"/>
    </row>
    <row r="647" ht="16.5" customHeight="1">
      <c r="A647" s="87"/>
    </row>
    <row r="648" ht="16.5" customHeight="1">
      <c r="A648" s="87"/>
    </row>
    <row r="649" ht="16.5" customHeight="1">
      <c r="A649" s="87"/>
    </row>
    <row r="650" ht="16.5" customHeight="1">
      <c r="A650" s="87"/>
    </row>
    <row r="651" ht="16.5" customHeight="1">
      <c r="A651" s="87"/>
    </row>
    <row r="652" ht="16.5" customHeight="1">
      <c r="A652" s="87"/>
    </row>
    <row r="653" ht="16.5" customHeight="1">
      <c r="A653" s="87"/>
    </row>
    <row r="654" ht="16.5" customHeight="1">
      <c r="A654" s="87"/>
    </row>
    <row r="655" ht="16.5" customHeight="1">
      <c r="A655" s="87"/>
    </row>
    <row r="656" ht="16.5" customHeight="1">
      <c r="A656" s="87"/>
    </row>
    <row r="657" ht="16.5" customHeight="1">
      <c r="A657" s="87"/>
    </row>
    <row r="658" ht="16.5" customHeight="1">
      <c r="A658" s="87"/>
    </row>
    <row r="659" ht="16.5" customHeight="1">
      <c r="A659" s="87"/>
    </row>
    <row r="660" ht="16.5" customHeight="1">
      <c r="A660" s="87"/>
    </row>
    <row r="661" ht="16.5" customHeight="1">
      <c r="A661" s="87"/>
    </row>
    <row r="662" ht="16.5" customHeight="1">
      <c r="A662" s="87"/>
    </row>
    <row r="663" ht="16.5" customHeight="1">
      <c r="A663" s="87"/>
    </row>
    <row r="664" ht="16.5" customHeight="1">
      <c r="A664" s="87"/>
    </row>
    <row r="665" ht="16.5" customHeight="1">
      <c r="A665" s="87"/>
    </row>
    <row r="666" ht="16.5" customHeight="1">
      <c r="A666" s="87"/>
    </row>
    <row r="667" ht="16.5" customHeight="1">
      <c r="A667" s="87"/>
    </row>
    <row r="668" ht="16.5" customHeight="1">
      <c r="A668" s="87"/>
    </row>
    <row r="669" ht="16.5" customHeight="1">
      <c r="A669" s="87"/>
    </row>
    <row r="670" ht="16.5" customHeight="1">
      <c r="A670" s="87"/>
    </row>
    <row r="671" ht="16.5" customHeight="1">
      <c r="A671" s="87"/>
    </row>
    <row r="672" ht="16.5" customHeight="1">
      <c r="A672" s="87"/>
    </row>
    <row r="673" ht="16.5" customHeight="1">
      <c r="A673" s="87"/>
    </row>
    <row r="674" ht="16.5" customHeight="1">
      <c r="A674" s="87"/>
    </row>
    <row r="675" ht="16.5" customHeight="1">
      <c r="A675" s="87"/>
    </row>
    <row r="676" ht="16.5" customHeight="1">
      <c r="A676" s="87"/>
    </row>
    <row r="677" ht="16.5" customHeight="1">
      <c r="A677" s="87"/>
    </row>
    <row r="678" ht="16.5" customHeight="1">
      <c r="A678" s="87"/>
    </row>
    <row r="679" ht="16.5" customHeight="1">
      <c r="A679" s="87"/>
    </row>
    <row r="680" ht="16.5" customHeight="1">
      <c r="A680" s="87"/>
    </row>
    <row r="681" ht="16.5" customHeight="1">
      <c r="A681" s="87"/>
    </row>
    <row r="682" ht="16.5" customHeight="1">
      <c r="A682" s="87"/>
    </row>
    <row r="683" ht="16.5" customHeight="1">
      <c r="A683" s="87"/>
    </row>
    <row r="684" ht="16.5" customHeight="1">
      <c r="A684" s="87"/>
    </row>
    <row r="685" ht="16.5" customHeight="1">
      <c r="A685" s="87"/>
    </row>
    <row r="686" ht="16.5" customHeight="1">
      <c r="A686" s="87"/>
    </row>
    <row r="687" ht="16.5" customHeight="1">
      <c r="A687" s="87"/>
    </row>
    <row r="688" ht="16.5" customHeight="1">
      <c r="A688" s="87"/>
    </row>
    <row r="689" ht="16.5" customHeight="1">
      <c r="A689" s="87"/>
    </row>
    <row r="690" ht="16.5" customHeight="1">
      <c r="A690" s="87"/>
    </row>
    <row r="691" ht="16.5" customHeight="1">
      <c r="A691" s="87"/>
    </row>
    <row r="692" ht="16.5" customHeight="1">
      <c r="A692" s="87"/>
    </row>
    <row r="693" ht="16.5" customHeight="1">
      <c r="A693" s="87"/>
    </row>
    <row r="694" ht="16.5" customHeight="1">
      <c r="A694" s="87"/>
    </row>
    <row r="695" ht="16.5" customHeight="1">
      <c r="A695" s="87"/>
    </row>
    <row r="696" ht="16.5" customHeight="1">
      <c r="A696" s="87"/>
    </row>
    <row r="697" ht="16.5" customHeight="1">
      <c r="A697" s="87"/>
    </row>
    <row r="698" ht="16.5" customHeight="1">
      <c r="A698" s="87"/>
    </row>
    <row r="699" ht="16.5" customHeight="1">
      <c r="A699" s="87"/>
    </row>
    <row r="700" ht="16.5" customHeight="1">
      <c r="A700" s="87"/>
    </row>
    <row r="701" ht="16.5" customHeight="1">
      <c r="A701" s="87"/>
    </row>
    <row r="702" ht="16.5" customHeight="1">
      <c r="A702" s="87"/>
    </row>
    <row r="703" ht="16.5" customHeight="1">
      <c r="A703" s="87"/>
    </row>
    <row r="704" ht="16.5" customHeight="1">
      <c r="A704" s="87"/>
    </row>
    <row r="705" ht="16.5" customHeight="1">
      <c r="A705" s="87"/>
    </row>
    <row r="706" ht="16.5" customHeight="1">
      <c r="A706" s="87"/>
    </row>
    <row r="707" ht="16.5" customHeight="1">
      <c r="A707" s="87"/>
    </row>
    <row r="708" ht="16.5" customHeight="1">
      <c r="A708" s="87"/>
    </row>
    <row r="709" ht="16.5" customHeight="1">
      <c r="A709" s="87"/>
    </row>
    <row r="710" ht="16.5" customHeight="1">
      <c r="A710" s="87"/>
    </row>
    <row r="711" ht="16.5" customHeight="1">
      <c r="A711" s="87"/>
    </row>
    <row r="712" ht="16.5" customHeight="1">
      <c r="A712" s="87"/>
    </row>
    <row r="713" ht="16.5" customHeight="1">
      <c r="A713" s="87"/>
    </row>
    <row r="714" ht="16.5" customHeight="1">
      <c r="A714" s="87"/>
    </row>
    <row r="715" ht="16.5" customHeight="1">
      <c r="A715" s="87"/>
    </row>
    <row r="716" ht="16.5" customHeight="1">
      <c r="A716" s="87"/>
    </row>
    <row r="717" ht="16.5" customHeight="1">
      <c r="A717" s="87"/>
    </row>
    <row r="718" ht="16.5" customHeight="1">
      <c r="A718" s="87"/>
    </row>
    <row r="719" ht="16.5" customHeight="1">
      <c r="A719" s="87"/>
    </row>
    <row r="720" ht="16.5" customHeight="1">
      <c r="A720" s="87"/>
    </row>
    <row r="721" ht="16.5" customHeight="1">
      <c r="A721" s="87"/>
    </row>
    <row r="722" ht="16.5" customHeight="1">
      <c r="A722" s="87"/>
    </row>
    <row r="723" ht="16.5" customHeight="1">
      <c r="A723" s="87"/>
    </row>
    <row r="724" ht="16.5" customHeight="1">
      <c r="A724" s="87"/>
    </row>
    <row r="725" ht="16.5" customHeight="1">
      <c r="A725" s="87"/>
    </row>
    <row r="726" ht="16.5" customHeight="1">
      <c r="A726" s="87"/>
    </row>
    <row r="727" ht="16.5" customHeight="1">
      <c r="A727" s="87"/>
    </row>
    <row r="728" ht="16.5" customHeight="1">
      <c r="A728" s="87"/>
    </row>
    <row r="729" ht="16.5" customHeight="1">
      <c r="A729" s="87"/>
    </row>
    <row r="730" ht="16.5" customHeight="1">
      <c r="A730" s="87"/>
    </row>
    <row r="731" ht="16.5" customHeight="1">
      <c r="A731" s="87"/>
    </row>
    <row r="732" ht="16.5" customHeight="1">
      <c r="A732" s="87"/>
    </row>
    <row r="733" ht="16.5" customHeight="1">
      <c r="A733" s="87"/>
    </row>
    <row r="734" ht="16.5" customHeight="1">
      <c r="A734" s="87"/>
    </row>
    <row r="735" ht="16.5" customHeight="1">
      <c r="A735" s="87"/>
    </row>
    <row r="736" ht="16.5" customHeight="1">
      <c r="A736" s="87"/>
    </row>
    <row r="737" ht="16.5" customHeight="1">
      <c r="A737" s="87"/>
    </row>
    <row r="738" ht="16.5" customHeight="1">
      <c r="A738" s="87"/>
    </row>
    <row r="739" ht="16.5" customHeight="1">
      <c r="A739" s="87"/>
    </row>
    <row r="740" ht="16.5" customHeight="1">
      <c r="A740" s="87"/>
    </row>
    <row r="741" ht="16.5" customHeight="1">
      <c r="A741" s="87"/>
    </row>
    <row r="742" ht="16.5" customHeight="1">
      <c r="A742" s="87"/>
    </row>
    <row r="743" ht="16.5" customHeight="1">
      <c r="A743" s="87"/>
    </row>
    <row r="744" ht="16.5" customHeight="1">
      <c r="A744" s="87"/>
    </row>
    <row r="745" ht="16.5" customHeight="1">
      <c r="A745" s="87"/>
    </row>
    <row r="746" ht="16.5" customHeight="1">
      <c r="A746" s="87"/>
    </row>
    <row r="747" ht="16.5" customHeight="1">
      <c r="A747" s="87"/>
    </row>
    <row r="748" ht="16.5" customHeight="1">
      <c r="A748" s="87"/>
    </row>
    <row r="749" ht="16.5" customHeight="1">
      <c r="A749" s="87"/>
    </row>
    <row r="750" ht="16.5" customHeight="1">
      <c r="A750" s="87"/>
    </row>
    <row r="751" ht="16.5" customHeight="1">
      <c r="A751" s="87"/>
    </row>
    <row r="752" ht="16.5" customHeight="1">
      <c r="A752" s="87"/>
    </row>
    <row r="753" ht="16.5" customHeight="1">
      <c r="A753" s="87"/>
    </row>
    <row r="754" ht="16.5" customHeight="1">
      <c r="A754" s="87"/>
    </row>
    <row r="755" ht="16.5" customHeight="1">
      <c r="A755" s="87"/>
    </row>
    <row r="756" ht="16.5" customHeight="1">
      <c r="A756" s="87"/>
    </row>
    <row r="757" ht="16.5" customHeight="1">
      <c r="A757" s="87"/>
    </row>
    <row r="758" ht="16.5" customHeight="1">
      <c r="A758" s="87"/>
    </row>
    <row r="759" ht="16.5" customHeight="1">
      <c r="A759" s="87"/>
    </row>
    <row r="760" ht="16.5" customHeight="1">
      <c r="A760" s="87"/>
    </row>
    <row r="761" ht="16.5" customHeight="1">
      <c r="A761" s="87"/>
    </row>
    <row r="762" ht="16.5" customHeight="1">
      <c r="A762" s="87"/>
    </row>
    <row r="763" ht="16.5" customHeight="1">
      <c r="A763" s="87"/>
    </row>
    <row r="764" ht="16.5" customHeight="1">
      <c r="A764" s="87"/>
    </row>
    <row r="765" ht="16.5" customHeight="1">
      <c r="A765" s="87"/>
    </row>
    <row r="766" ht="16.5" customHeight="1">
      <c r="A766" s="87"/>
    </row>
    <row r="767" ht="16.5" customHeight="1">
      <c r="A767" s="87"/>
    </row>
    <row r="768" ht="16.5" customHeight="1">
      <c r="A768" s="87"/>
    </row>
    <row r="769" ht="16.5" customHeight="1">
      <c r="A769" s="87"/>
    </row>
    <row r="770" ht="16.5" customHeight="1">
      <c r="A770" s="87"/>
    </row>
    <row r="771" ht="16.5" customHeight="1">
      <c r="A771" s="87"/>
    </row>
    <row r="772" ht="16.5" customHeight="1">
      <c r="A772" s="87"/>
    </row>
    <row r="773" ht="16.5" customHeight="1">
      <c r="A773" s="87"/>
    </row>
    <row r="774" ht="16.5" customHeight="1">
      <c r="A774" s="87"/>
    </row>
    <row r="775" ht="16.5" customHeight="1">
      <c r="A775" s="87"/>
    </row>
    <row r="776" ht="16.5" customHeight="1">
      <c r="A776" s="87"/>
    </row>
    <row r="777" ht="16.5" customHeight="1">
      <c r="A777" s="87"/>
    </row>
    <row r="778" ht="16.5" customHeight="1">
      <c r="A778" s="87"/>
    </row>
    <row r="779" ht="16.5" customHeight="1">
      <c r="A779" s="87"/>
    </row>
    <row r="780" ht="16.5" customHeight="1">
      <c r="A780" s="87"/>
    </row>
    <row r="781" ht="16.5" customHeight="1">
      <c r="A781" s="87"/>
    </row>
    <row r="782" ht="16.5" customHeight="1">
      <c r="A782" s="87"/>
    </row>
    <row r="783" ht="16.5" customHeight="1">
      <c r="A783" s="87"/>
    </row>
    <row r="784" ht="16.5" customHeight="1">
      <c r="A784" s="87"/>
    </row>
    <row r="785" ht="16.5" customHeight="1">
      <c r="A785" s="87"/>
    </row>
    <row r="786" ht="16.5" customHeight="1">
      <c r="A786" s="87"/>
    </row>
    <row r="787" ht="16.5" customHeight="1">
      <c r="A787" s="87"/>
    </row>
    <row r="788" ht="16.5" customHeight="1">
      <c r="A788" s="87"/>
    </row>
    <row r="789" ht="16.5" customHeight="1">
      <c r="A789" s="87"/>
    </row>
    <row r="790" ht="16.5" customHeight="1">
      <c r="A790" s="87"/>
    </row>
    <row r="791" ht="16.5" customHeight="1">
      <c r="A791" s="87"/>
    </row>
    <row r="792" ht="16.5" customHeight="1">
      <c r="A792" s="87"/>
    </row>
    <row r="793" ht="16.5" customHeight="1">
      <c r="A793" s="87"/>
    </row>
    <row r="794" ht="16.5" customHeight="1">
      <c r="A794" s="87"/>
    </row>
    <row r="795" ht="16.5" customHeight="1">
      <c r="A795" s="87"/>
    </row>
    <row r="796" ht="16.5" customHeight="1">
      <c r="A796" s="87"/>
    </row>
    <row r="797" ht="16.5" customHeight="1">
      <c r="A797" s="87"/>
    </row>
    <row r="798" ht="16.5" customHeight="1">
      <c r="A798" s="87"/>
    </row>
    <row r="799" ht="16.5" customHeight="1">
      <c r="A799" s="87"/>
    </row>
    <row r="800" ht="16.5" customHeight="1">
      <c r="A800" s="87"/>
    </row>
    <row r="801" ht="16.5" customHeight="1">
      <c r="A801" s="87"/>
    </row>
    <row r="802" ht="16.5" customHeight="1">
      <c r="A802" s="87"/>
    </row>
    <row r="803" ht="16.5" customHeight="1">
      <c r="A803" s="87"/>
    </row>
    <row r="804" ht="16.5" customHeight="1">
      <c r="A804" s="87"/>
    </row>
    <row r="805" ht="16.5" customHeight="1">
      <c r="A805" s="87"/>
    </row>
    <row r="806" ht="16.5" customHeight="1">
      <c r="A806" s="87"/>
    </row>
    <row r="807" ht="16.5" customHeight="1">
      <c r="A807" s="87"/>
    </row>
    <row r="808" ht="16.5" customHeight="1">
      <c r="A808" s="87"/>
    </row>
    <row r="809" ht="16.5" customHeight="1">
      <c r="A809" s="87"/>
    </row>
    <row r="810" ht="16.5" customHeight="1">
      <c r="A810" s="87"/>
    </row>
    <row r="811" ht="16.5" customHeight="1">
      <c r="A811" s="87"/>
    </row>
    <row r="812" ht="16.5" customHeight="1">
      <c r="A812" s="87"/>
    </row>
    <row r="813" ht="16.5" customHeight="1">
      <c r="A813" s="87"/>
    </row>
    <row r="814" ht="16.5" customHeight="1">
      <c r="A814" s="87"/>
    </row>
    <row r="815" ht="16.5" customHeight="1">
      <c r="A815" s="87"/>
    </row>
    <row r="816" ht="16.5" customHeight="1">
      <c r="A816" s="87"/>
    </row>
    <row r="817" ht="16.5" customHeight="1">
      <c r="A817" s="87"/>
    </row>
    <row r="818" ht="16.5" customHeight="1">
      <c r="A818" s="87"/>
    </row>
    <row r="819" ht="16.5" customHeight="1">
      <c r="A819" s="87"/>
    </row>
    <row r="820" ht="16.5" customHeight="1">
      <c r="A820" s="87"/>
    </row>
    <row r="821" ht="16.5" customHeight="1">
      <c r="A821" s="87"/>
    </row>
    <row r="822" ht="16.5" customHeight="1">
      <c r="A822" s="87"/>
    </row>
    <row r="823" ht="16.5" customHeight="1">
      <c r="A823" s="87"/>
    </row>
    <row r="824" ht="16.5" customHeight="1">
      <c r="A824" s="87"/>
    </row>
    <row r="825" ht="16.5" customHeight="1">
      <c r="A825" s="87"/>
    </row>
    <row r="826" ht="16.5" customHeight="1">
      <c r="A826" s="87"/>
    </row>
    <row r="827" ht="16.5" customHeight="1">
      <c r="A827" s="87"/>
    </row>
    <row r="828" ht="16.5" customHeight="1">
      <c r="A828" s="87"/>
    </row>
    <row r="829" ht="16.5" customHeight="1">
      <c r="A829" s="87"/>
    </row>
    <row r="830" ht="16.5" customHeight="1">
      <c r="A830" s="87"/>
    </row>
    <row r="831" ht="16.5" customHeight="1">
      <c r="A831" s="87"/>
    </row>
    <row r="832" ht="16.5" customHeight="1">
      <c r="A832" s="87"/>
    </row>
    <row r="833" ht="16.5" customHeight="1">
      <c r="A833" s="87"/>
    </row>
    <row r="834" ht="16.5" customHeight="1">
      <c r="A834" s="87"/>
    </row>
    <row r="835" ht="16.5" customHeight="1">
      <c r="A835" s="87"/>
    </row>
    <row r="836" ht="16.5" customHeight="1">
      <c r="A836" s="87"/>
    </row>
    <row r="837" ht="16.5" customHeight="1">
      <c r="A837" s="87"/>
    </row>
    <row r="838" ht="16.5" customHeight="1">
      <c r="A838" s="87"/>
    </row>
    <row r="839" ht="16.5" customHeight="1">
      <c r="A839" s="87"/>
    </row>
    <row r="840" ht="16.5" customHeight="1">
      <c r="A840" s="87"/>
    </row>
    <row r="841" ht="16.5" customHeight="1">
      <c r="A841" s="87"/>
    </row>
    <row r="842" ht="16.5" customHeight="1">
      <c r="A842" s="87"/>
    </row>
    <row r="843" ht="16.5" customHeight="1">
      <c r="A843" s="87"/>
    </row>
    <row r="844" ht="16.5" customHeight="1">
      <c r="A844" s="87"/>
    </row>
    <row r="845" ht="16.5" customHeight="1">
      <c r="A845" s="87"/>
    </row>
    <row r="846" ht="16.5" customHeight="1">
      <c r="A846" s="87"/>
    </row>
    <row r="847" ht="16.5" customHeight="1">
      <c r="A847" s="87"/>
    </row>
    <row r="848" ht="16.5" customHeight="1">
      <c r="A848" s="87"/>
    </row>
    <row r="849" ht="16.5" customHeight="1">
      <c r="A849" s="87"/>
    </row>
    <row r="850" ht="16.5" customHeight="1">
      <c r="A850" s="87"/>
    </row>
    <row r="851" ht="16.5" customHeight="1">
      <c r="A851" s="87"/>
    </row>
    <row r="852" ht="16.5" customHeight="1">
      <c r="A852" s="87"/>
    </row>
    <row r="853" ht="16.5" customHeight="1">
      <c r="A853" s="87"/>
    </row>
    <row r="854" ht="16.5" customHeight="1">
      <c r="A854" s="87"/>
    </row>
    <row r="855" ht="16.5" customHeight="1">
      <c r="A855" s="87"/>
    </row>
    <row r="856" ht="16.5" customHeight="1">
      <c r="A856" s="87"/>
    </row>
    <row r="857" ht="16.5" customHeight="1">
      <c r="A857" s="87"/>
    </row>
    <row r="858" ht="16.5" customHeight="1">
      <c r="A858" s="87"/>
    </row>
    <row r="859" ht="16.5" customHeight="1">
      <c r="A859" s="87"/>
    </row>
    <row r="860" ht="16.5" customHeight="1">
      <c r="A860" s="87"/>
    </row>
    <row r="861" ht="16.5" customHeight="1">
      <c r="A861" s="87"/>
    </row>
    <row r="862" ht="16.5" customHeight="1">
      <c r="A862" s="87"/>
    </row>
    <row r="863" ht="16.5" customHeight="1">
      <c r="A863" s="87"/>
    </row>
    <row r="864" ht="16.5" customHeight="1">
      <c r="A864" s="87"/>
    </row>
    <row r="865" ht="16.5" customHeight="1">
      <c r="A865" s="87"/>
    </row>
    <row r="866" ht="16.5" customHeight="1">
      <c r="A866" s="87"/>
    </row>
    <row r="867" ht="16.5" customHeight="1">
      <c r="A867" s="87"/>
    </row>
    <row r="868" ht="16.5" customHeight="1">
      <c r="A868" s="87"/>
    </row>
    <row r="869" ht="16.5" customHeight="1">
      <c r="A869" s="87"/>
    </row>
    <row r="870" ht="16.5" customHeight="1">
      <c r="A870" s="87"/>
    </row>
    <row r="871" ht="16.5" customHeight="1">
      <c r="A871" s="87"/>
    </row>
    <row r="872" ht="16.5" customHeight="1">
      <c r="A872" s="87"/>
    </row>
    <row r="873" ht="16.5" customHeight="1">
      <c r="A873" s="87"/>
    </row>
    <row r="874" ht="16.5" customHeight="1">
      <c r="A874" s="87"/>
    </row>
    <row r="875" ht="16.5" customHeight="1">
      <c r="A875" s="87"/>
    </row>
    <row r="876" ht="16.5" customHeight="1">
      <c r="A876" s="87"/>
    </row>
    <row r="877" ht="16.5" customHeight="1">
      <c r="A877" s="87"/>
    </row>
    <row r="878" ht="16.5" customHeight="1">
      <c r="A878" s="87"/>
    </row>
    <row r="879" ht="16.5" customHeight="1">
      <c r="A879" s="87"/>
    </row>
    <row r="880" ht="16.5" customHeight="1">
      <c r="A880" s="87"/>
    </row>
    <row r="881" ht="16.5" customHeight="1">
      <c r="A881" s="87"/>
    </row>
    <row r="882" ht="16.5" customHeight="1">
      <c r="A882" s="87"/>
    </row>
    <row r="883" ht="16.5" customHeight="1">
      <c r="A883" s="87"/>
    </row>
    <row r="884" ht="16.5" customHeight="1">
      <c r="A884" s="87"/>
    </row>
    <row r="885" ht="16.5" customHeight="1">
      <c r="A885" s="87"/>
    </row>
    <row r="886" ht="16.5" customHeight="1">
      <c r="A886" s="87"/>
    </row>
    <row r="887" ht="16.5" customHeight="1">
      <c r="A887" s="87"/>
    </row>
    <row r="888" ht="16.5" customHeight="1">
      <c r="A888" s="87"/>
    </row>
    <row r="889" ht="16.5" customHeight="1">
      <c r="A889" s="87"/>
    </row>
    <row r="890" ht="16.5" customHeight="1">
      <c r="A890" s="87"/>
    </row>
    <row r="891" ht="16.5" customHeight="1">
      <c r="A891" s="87"/>
    </row>
    <row r="892" ht="16.5" customHeight="1">
      <c r="A892" s="87"/>
    </row>
    <row r="893" ht="16.5" customHeight="1">
      <c r="A893" s="87"/>
    </row>
    <row r="894" ht="16.5" customHeight="1">
      <c r="A894" s="87"/>
    </row>
    <row r="895" ht="16.5" customHeight="1">
      <c r="A895" s="87"/>
    </row>
    <row r="896" ht="16.5" customHeight="1">
      <c r="A896" s="87"/>
    </row>
    <row r="897" ht="16.5" customHeight="1">
      <c r="A897" s="87"/>
    </row>
    <row r="898" ht="16.5" customHeight="1">
      <c r="A898" s="87"/>
    </row>
    <row r="899" ht="16.5" customHeight="1">
      <c r="A899" s="87"/>
    </row>
    <row r="900" ht="16.5" customHeight="1">
      <c r="A900" s="87"/>
    </row>
    <row r="901" ht="16.5" customHeight="1">
      <c r="A901" s="87"/>
    </row>
    <row r="902" ht="16.5" customHeight="1">
      <c r="A902" s="87"/>
    </row>
    <row r="903" ht="16.5" customHeight="1">
      <c r="A903" s="87"/>
    </row>
    <row r="904" ht="16.5" customHeight="1">
      <c r="A904" s="87"/>
    </row>
    <row r="905" ht="16.5" customHeight="1">
      <c r="A905" s="87"/>
    </row>
    <row r="906" ht="16.5" customHeight="1">
      <c r="A906" s="87"/>
    </row>
    <row r="907" ht="16.5" customHeight="1">
      <c r="A907" s="87"/>
    </row>
    <row r="908" ht="16.5" customHeight="1">
      <c r="A908" s="87"/>
    </row>
    <row r="909" ht="16.5" customHeight="1">
      <c r="A909" s="87"/>
    </row>
    <row r="910" ht="16.5" customHeight="1">
      <c r="A910" s="87"/>
    </row>
    <row r="911" ht="16.5" customHeight="1">
      <c r="A911" s="87"/>
    </row>
    <row r="912" ht="16.5" customHeight="1">
      <c r="A912" s="87"/>
    </row>
    <row r="913" ht="16.5" customHeight="1">
      <c r="A913" s="87"/>
    </row>
    <row r="914" ht="16.5" customHeight="1">
      <c r="A914" s="87"/>
    </row>
    <row r="915" ht="16.5" customHeight="1">
      <c r="A915" s="87"/>
    </row>
    <row r="916" ht="16.5" customHeight="1">
      <c r="A916" s="87"/>
    </row>
    <row r="917" ht="16.5" customHeight="1">
      <c r="A917" s="87"/>
    </row>
    <row r="918" ht="16.5" customHeight="1">
      <c r="A918" s="87"/>
    </row>
    <row r="919" ht="16.5" customHeight="1">
      <c r="A919" s="87"/>
    </row>
    <row r="920" ht="16.5" customHeight="1">
      <c r="A920" s="87"/>
    </row>
    <row r="921" ht="16.5" customHeight="1">
      <c r="A921" s="87"/>
    </row>
    <row r="922" ht="16.5" customHeight="1">
      <c r="A922" s="87"/>
    </row>
    <row r="923" ht="16.5" customHeight="1">
      <c r="A923" s="87"/>
    </row>
    <row r="924" ht="16.5" customHeight="1">
      <c r="A924" s="87"/>
    </row>
    <row r="925" ht="16.5" customHeight="1">
      <c r="A925" s="87"/>
    </row>
    <row r="926" ht="16.5" customHeight="1">
      <c r="A926" s="87"/>
    </row>
    <row r="927" ht="16.5" customHeight="1">
      <c r="A927" s="87"/>
    </row>
    <row r="928" ht="16.5" customHeight="1">
      <c r="A928" s="87"/>
    </row>
    <row r="929" ht="16.5" customHeight="1">
      <c r="A929" s="87"/>
    </row>
    <row r="930" ht="16.5" customHeight="1">
      <c r="A930" s="87"/>
    </row>
    <row r="931" ht="16.5" customHeight="1">
      <c r="A931" s="87"/>
    </row>
    <row r="932" ht="16.5" customHeight="1">
      <c r="A932" s="87"/>
    </row>
    <row r="933" ht="16.5" customHeight="1">
      <c r="A933" s="87"/>
    </row>
    <row r="934" ht="16.5" customHeight="1">
      <c r="A934" s="87"/>
    </row>
    <row r="935" ht="16.5" customHeight="1">
      <c r="A935" s="87"/>
    </row>
    <row r="936" ht="16.5" customHeight="1">
      <c r="A936" s="87"/>
    </row>
    <row r="937" ht="16.5" customHeight="1">
      <c r="A937" s="87"/>
    </row>
    <row r="938" ht="16.5" customHeight="1">
      <c r="A938" s="87"/>
    </row>
    <row r="939" ht="16.5" customHeight="1">
      <c r="A939" s="87"/>
    </row>
    <row r="940" ht="16.5" customHeight="1">
      <c r="A940" s="87"/>
    </row>
    <row r="941" ht="16.5" customHeight="1">
      <c r="A941" s="87"/>
    </row>
    <row r="942" ht="16.5" customHeight="1">
      <c r="A942" s="87"/>
    </row>
    <row r="943" ht="16.5" customHeight="1">
      <c r="A943" s="87"/>
    </row>
    <row r="944" ht="16.5" customHeight="1">
      <c r="A944" s="87"/>
    </row>
    <row r="945" ht="16.5" customHeight="1">
      <c r="A945" s="87"/>
    </row>
    <row r="946" ht="16.5" customHeight="1">
      <c r="A946" s="87"/>
    </row>
    <row r="947" ht="16.5" customHeight="1">
      <c r="A947" s="87"/>
    </row>
    <row r="948" ht="16.5" customHeight="1">
      <c r="A948" s="87"/>
    </row>
    <row r="949" ht="16.5" customHeight="1">
      <c r="A949" s="87"/>
    </row>
    <row r="950" ht="16.5" customHeight="1">
      <c r="A950" s="87"/>
    </row>
    <row r="951" ht="16.5" customHeight="1">
      <c r="A951" s="87"/>
    </row>
    <row r="952" ht="16.5" customHeight="1">
      <c r="A952" s="87"/>
    </row>
    <row r="953" ht="16.5" customHeight="1">
      <c r="A953" s="87"/>
    </row>
    <row r="954" ht="16.5" customHeight="1">
      <c r="A954" s="87"/>
    </row>
    <row r="955" ht="16.5" customHeight="1">
      <c r="A955" s="87"/>
    </row>
    <row r="956" ht="16.5" customHeight="1">
      <c r="A956" s="87"/>
    </row>
    <row r="957" ht="16.5" customHeight="1">
      <c r="A957" s="87"/>
    </row>
    <row r="958" ht="16.5" customHeight="1">
      <c r="A958" s="87"/>
    </row>
    <row r="959" ht="16.5" customHeight="1">
      <c r="A959" s="87"/>
    </row>
    <row r="960" ht="16.5" customHeight="1">
      <c r="A960" s="87"/>
    </row>
    <row r="961" ht="16.5" customHeight="1">
      <c r="A961" s="87"/>
    </row>
    <row r="962" ht="16.5" customHeight="1">
      <c r="A962" s="87"/>
    </row>
    <row r="963" ht="16.5" customHeight="1">
      <c r="A963" s="87"/>
    </row>
    <row r="964" ht="16.5" customHeight="1">
      <c r="A964" s="87"/>
    </row>
    <row r="965" ht="16.5" customHeight="1">
      <c r="A965" s="87"/>
    </row>
    <row r="966" ht="16.5" customHeight="1">
      <c r="A966" s="87"/>
    </row>
    <row r="967" ht="16.5" customHeight="1">
      <c r="A967" s="87"/>
    </row>
    <row r="968" ht="16.5" customHeight="1">
      <c r="A968" s="87"/>
    </row>
    <row r="969" ht="16.5" customHeight="1">
      <c r="A969" s="87"/>
    </row>
    <row r="970" ht="16.5" customHeight="1">
      <c r="A970" s="87"/>
    </row>
    <row r="971" ht="16.5" customHeight="1">
      <c r="A971" s="87"/>
    </row>
    <row r="972" ht="16.5" customHeight="1">
      <c r="A972" s="87"/>
    </row>
    <row r="973" ht="16.5" customHeight="1">
      <c r="A973" s="87"/>
    </row>
    <row r="974" ht="16.5" customHeight="1">
      <c r="A974" s="87"/>
    </row>
    <row r="975" ht="16.5" customHeight="1">
      <c r="A975" s="87"/>
    </row>
    <row r="976" ht="16.5" customHeight="1">
      <c r="A976" s="87"/>
    </row>
    <row r="977" ht="16.5" customHeight="1">
      <c r="A977" s="87"/>
    </row>
    <row r="978" ht="16.5" customHeight="1">
      <c r="A978" s="87"/>
    </row>
    <row r="979" ht="16.5" customHeight="1">
      <c r="A979" s="87"/>
    </row>
    <row r="980" ht="16.5" customHeight="1">
      <c r="A980" s="87"/>
    </row>
    <row r="981" ht="16.5" customHeight="1">
      <c r="A981" s="87"/>
    </row>
    <row r="982" ht="16.5" customHeight="1">
      <c r="A982" s="87"/>
    </row>
    <row r="983" ht="16.5" customHeight="1">
      <c r="A983" s="87"/>
    </row>
    <row r="984" ht="16.5" customHeight="1">
      <c r="A984" s="87"/>
    </row>
    <row r="985" ht="16.5" customHeight="1">
      <c r="A985" s="87"/>
    </row>
    <row r="986" ht="16.5" customHeight="1">
      <c r="A986" s="87"/>
    </row>
    <row r="987" ht="16.5" customHeight="1">
      <c r="A987" s="87"/>
    </row>
    <row r="988" ht="16.5" customHeight="1">
      <c r="A988" s="87"/>
    </row>
    <row r="989" ht="16.5" customHeight="1">
      <c r="A989" s="87"/>
    </row>
    <row r="990" ht="16.5" customHeight="1">
      <c r="A990" s="87"/>
    </row>
    <row r="991" ht="16.5" customHeight="1">
      <c r="A991" s="87"/>
    </row>
    <row r="992" ht="16.5" customHeight="1">
      <c r="A992" s="87"/>
    </row>
    <row r="993" ht="16.5" customHeight="1">
      <c r="A993" s="87"/>
    </row>
    <row r="994" ht="16.5" customHeight="1">
      <c r="A994" s="87"/>
    </row>
    <row r="995" ht="16.5" customHeight="1">
      <c r="A995" s="87"/>
    </row>
    <row r="996" ht="16.5" customHeight="1">
      <c r="A996" s="87"/>
    </row>
    <row r="997" ht="16.5" customHeight="1">
      <c r="A997" s="87"/>
    </row>
    <row r="998" ht="16.5" customHeight="1">
      <c r="A998" s="87"/>
    </row>
    <row r="999" ht="16.5" customHeight="1">
      <c r="A999" s="87"/>
    </row>
    <row r="1000" ht="16.5" customHeight="1">
      <c r="A1000" s="87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.75"/>
    <col customWidth="1" min="3" max="25" width="7.63"/>
  </cols>
  <sheetData>
    <row r="1" ht="16.5" customHeight="1">
      <c r="A1" s="10"/>
      <c r="B1" s="10" t="s">
        <v>22</v>
      </c>
      <c r="C1" s="10" t="s">
        <v>229</v>
      </c>
      <c r="D1" s="10" t="s">
        <v>230</v>
      </c>
      <c r="E1" s="10" t="s">
        <v>231</v>
      </c>
      <c r="F1" s="10" t="s">
        <v>232</v>
      </c>
      <c r="G1" s="8" t="s">
        <v>233</v>
      </c>
      <c r="H1" s="8" t="s">
        <v>234</v>
      </c>
      <c r="I1" s="8" t="s">
        <v>235</v>
      </c>
      <c r="J1" s="10" t="s">
        <v>236</v>
      </c>
      <c r="K1" s="10" t="s">
        <v>237</v>
      </c>
      <c r="L1" s="10" t="s">
        <v>238</v>
      </c>
      <c r="M1" s="10" t="s">
        <v>239</v>
      </c>
      <c r="N1" s="10" t="s">
        <v>240</v>
      </c>
      <c r="O1" s="10"/>
      <c r="P1" s="8"/>
      <c r="Q1" s="8"/>
      <c r="R1" s="8"/>
      <c r="S1" s="8"/>
      <c r="T1" s="8"/>
      <c r="U1" s="8"/>
      <c r="V1" s="8"/>
      <c r="W1" s="8"/>
      <c r="X1" s="8"/>
      <c r="Y1" s="8"/>
    </row>
    <row r="2" ht="16.5" customHeight="1">
      <c r="A2" s="86">
        <v>1.0</v>
      </c>
    </row>
    <row r="3" ht="16.5" customHeight="1">
      <c r="A3" s="86">
        <v>2.0</v>
      </c>
    </row>
    <row r="4" ht="16.5" customHeight="1">
      <c r="A4" s="86">
        <v>3.0</v>
      </c>
    </row>
    <row r="5" ht="16.5" customHeight="1">
      <c r="A5" s="86">
        <v>4.0</v>
      </c>
    </row>
    <row r="6" ht="16.5" customHeight="1">
      <c r="A6" s="86">
        <v>5.0</v>
      </c>
    </row>
    <row r="7" ht="16.5" customHeight="1">
      <c r="A7" s="86">
        <v>6.0</v>
      </c>
    </row>
    <row r="8" ht="16.5" customHeight="1">
      <c r="A8" s="86">
        <v>7.0</v>
      </c>
    </row>
    <row r="9" ht="16.5" customHeight="1">
      <c r="A9" s="86">
        <v>8.0</v>
      </c>
    </row>
    <row r="10" ht="16.5" customHeight="1">
      <c r="A10" s="86">
        <v>9.0</v>
      </c>
    </row>
    <row r="11" ht="16.5" customHeight="1">
      <c r="A11" s="86">
        <v>10.0</v>
      </c>
    </row>
    <row r="12" ht="16.5" customHeight="1">
      <c r="A12" s="87"/>
    </row>
    <row r="13" ht="16.5" customHeight="1">
      <c r="A13" s="87"/>
    </row>
    <row r="14" ht="16.5" customHeight="1">
      <c r="A14" s="87"/>
    </row>
    <row r="15" ht="16.5" customHeight="1">
      <c r="A15" s="87"/>
    </row>
    <row r="16" ht="16.5" customHeight="1">
      <c r="A16" s="87"/>
    </row>
    <row r="17" ht="16.5" customHeight="1">
      <c r="A17" s="87"/>
    </row>
    <row r="18" ht="16.5" customHeight="1">
      <c r="A18" s="87"/>
    </row>
    <row r="19" ht="16.5" customHeight="1">
      <c r="A19" s="87"/>
    </row>
    <row r="20" ht="16.5" customHeight="1">
      <c r="A20" s="87"/>
    </row>
    <row r="21" ht="16.5" customHeight="1">
      <c r="A21" s="87"/>
    </row>
    <row r="22" ht="16.5" customHeight="1">
      <c r="A22" s="87"/>
    </row>
    <row r="23" ht="16.5" customHeight="1">
      <c r="A23" s="87"/>
    </row>
    <row r="24" ht="16.5" customHeight="1">
      <c r="A24" s="87"/>
    </row>
    <row r="25" ht="16.5" customHeight="1">
      <c r="A25" s="87"/>
    </row>
    <row r="26" ht="16.5" customHeight="1">
      <c r="A26" s="87"/>
    </row>
    <row r="27" ht="16.5" customHeight="1">
      <c r="A27" s="87"/>
    </row>
    <row r="28" ht="16.5" customHeight="1">
      <c r="A28" s="87"/>
    </row>
    <row r="29" ht="16.5" customHeight="1">
      <c r="A29" s="87"/>
    </row>
    <row r="30" ht="16.5" customHeight="1">
      <c r="A30" s="87"/>
    </row>
    <row r="31" ht="16.5" customHeight="1">
      <c r="A31" s="87"/>
    </row>
    <row r="32" ht="16.5" customHeight="1">
      <c r="A32" s="87"/>
    </row>
    <row r="33" ht="16.5" customHeight="1">
      <c r="A33" s="87"/>
    </row>
    <row r="34" ht="16.5" customHeight="1">
      <c r="A34" s="87"/>
    </row>
    <row r="35" ht="16.5" customHeight="1">
      <c r="A35" s="87"/>
    </row>
    <row r="36" ht="16.5" customHeight="1">
      <c r="A36" s="87"/>
    </row>
    <row r="37" ht="16.5" customHeight="1">
      <c r="A37" s="87"/>
    </row>
    <row r="38" ht="16.5" customHeight="1">
      <c r="A38" s="87"/>
    </row>
    <row r="39" ht="16.5" customHeight="1">
      <c r="A39" s="87"/>
    </row>
    <row r="40" ht="16.5" customHeight="1">
      <c r="A40" s="87"/>
    </row>
    <row r="41" ht="16.5" customHeight="1">
      <c r="A41" s="87"/>
    </row>
    <row r="42" ht="16.5" customHeight="1">
      <c r="A42" s="87"/>
    </row>
    <row r="43" ht="16.5" customHeight="1">
      <c r="A43" s="87"/>
    </row>
    <row r="44" ht="16.5" customHeight="1">
      <c r="A44" s="87"/>
    </row>
    <row r="45" ht="16.5" customHeight="1">
      <c r="A45" s="87"/>
    </row>
    <row r="46" ht="16.5" customHeight="1">
      <c r="A46" s="87"/>
    </row>
    <row r="47" ht="16.5" customHeight="1">
      <c r="A47" s="87"/>
    </row>
    <row r="48" ht="16.5" customHeight="1">
      <c r="A48" s="87"/>
    </row>
    <row r="49" ht="16.5" customHeight="1">
      <c r="A49" s="87"/>
    </row>
    <row r="50" ht="16.5" customHeight="1">
      <c r="A50" s="87"/>
    </row>
    <row r="51" ht="16.5" customHeight="1">
      <c r="A51" s="87"/>
    </row>
    <row r="52" ht="16.5" customHeight="1">
      <c r="A52" s="87"/>
    </row>
    <row r="53" ht="16.5" customHeight="1">
      <c r="A53" s="87"/>
    </row>
    <row r="54" ht="16.5" customHeight="1">
      <c r="A54" s="87"/>
    </row>
    <row r="55" ht="16.5" customHeight="1">
      <c r="A55" s="87"/>
    </row>
    <row r="56" ht="16.5" customHeight="1">
      <c r="A56" s="87"/>
    </row>
    <row r="57" ht="16.5" customHeight="1">
      <c r="A57" s="87"/>
    </row>
    <row r="58" ht="16.5" customHeight="1">
      <c r="A58" s="87"/>
    </row>
    <row r="59" ht="16.5" customHeight="1">
      <c r="A59" s="87"/>
    </row>
    <row r="60" ht="16.5" customHeight="1">
      <c r="A60" s="87"/>
    </row>
    <row r="61" ht="16.5" customHeight="1">
      <c r="A61" s="87"/>
    </row>
    <row r="62" ht="16.5" customHeight="1">
      <c r="A62" s="87"/>
    </row>
    <row r="63" ht="16.5" customHeight="1">
      <c r="A63" s="87"/>
    </row>
    <row r="64" ht="16.5" customHeight="1">
      <c r="A64" s="87"/>
    </row>
    <row r="65" ht="16.5" customHeight="1">
      <c r="A65" s="87"/>
    </row>
    <row r="66" ht="16.5" customHeight="1">
      <c r="A66" s="87"/>
    </row>
    <row r="67" ht="16.5" customHeight="1">
      <c r="A67" s="87"/>
    </row>
    <row r="68" ht="16.5" customHeight="1">
      <c r="A68" s="87"/>
    </row>
    <row r="69" ht="16.5" customHeight="1">
      <c r="A69" s="87"/>
    </row>
    <row r="70" ht="16.5" customHeight="1">
      <c r="A70" s="87"/>
    </row>
    <row r="71" ht="16.5" customHeight="1">
      <c r="A71" s="87"/>
    </row>
    <row r="72" ht="16.5" customHeight="1">
      <c r="A72" s="87"/>
    </row>
    <row r="73" ht="16.5" customHeight="1">
      <c r="A73" s="87"/>
    </row>
    <row r="74" ht="16.5" customHeight="1">
      <c r="A74" s="87"/>
    </row>
    <row r="75" ht="16.5" customHeight="1">
      <c r="A75" s="87"/>
    </row>
    <row r="76" ht="16.5" customHeight="1">
      <c r="A76" s="87"/>
    </row>
    <row r="77" ht="16.5" customHeight="1">
      <c r="A77" s="87"/>
    </row>
    <row r="78" ht="16.5" customHeight="1">
      <c r="A78" s="87"/>
    </row>
    <row r="79" ht="16.5" customHeight="1">
      <c r="A79" s="87"/>
    </row>
    <row r="80" ht="16.5" customHeight="1">
      <c r="A80" s="87"/>
    </row>
    <row r="81" ht="16.5" customHeight="1">
      <c r="A81" s="87"/>
    </row>
    <row r="82" ht="16.5" customHeight="1">
      <c r="A82" s="87"/>
    </row>
    <row r="83" ht="16.5" customHeight="1">
      <c r="A83" s="87"/>
    </row>
    <row r="84" ht="16.5" customHeight="1">
      <c r="A84" s="87"/>
    </row>
    <row r="85" ht="16.5" customHeight="1">
      <c r="A85" s="87"/>
    </row>
    <row r="86" ht="16.5" customHeight="1">
      <c r="A86" s="87"/>
    </row>
    <row r="87" ht="16.5" customHeight="1">
      <c r="A87" s="87"/>
    </row>
    <row r="88" ht="16.5" customHeight="1">
      <c r="A88" s="87"/>
    </row>
    <row r="89" ht="16.5" customHeight="1">
      <c r="A89" s="87"/>
    </row>
    <row r="90" ht="16.5" customHeight="1">
      <c r="A90" s="87"/>
    </row>
    <row r="91" ht="16.5" customHeight="1">
      <c r="A91" s="87"/>
    </row>
    <row r="92" ht="16.5" customHeight="1">
      <c r="A92" s="87"/>
    </row>
    <row r="93" ht="16.5" customHeight="1">
      <c r="A93" s="87"/>
    </row>
    <row r="94" ht="16.5" customHeight="1">
      <c r="A94" s="87"/>
    </row>
    <row r="95" ht="16.5" customHeight="1">
      <c r="A95" s="87"/>
    </row>
    <row r="96" ht="16.5" customHeight="1">
      <c r="A96" s="87"/>
    </row>
    <row r="97" ht="16.5" customHeight="1">
      <c r="A97" s="87"/>
    </row>
    <row r="98" ht="16.5" customHeight="1">
      <c r="A98" s="87"/>
    </row>
    <row r="99" ht="16.5" customHeight="1">
      <c r="A99" s="87"/>
    </row>
    <row r="100" ht="16.5" customHeight="1">
      <c r="A100" s="87"/>
    </row>
    <row r="101" ht="16.5" customHeight="1">
      <c r="A101" s="87"/>
    </row>
    <row r="102" ht="16.5" customHeight="1">
      <c r="A102" s="87"/>
    </row>
    <row r="103" ht="16.5" customHeight="1">
      <c r="A103" s="87"/>
    </row>
    <row r="104" ht="16.5" customHeight="1">
      <c r="A104" s="87"/>
    </row>
    <row r="105" ht="16.5" customHeight="1">
      <c r="A105" s="87"/>
    </row>
    <row r="106" ht="16.5" customHeight="1">
      <c r="A106" s="87"/>
    </row>
    <row r="107" ht="16.5" customHeight="1">
      <c r="A107" s="87"/>
    </row>
    <row r="108" ht="16.5" customHeight="1">
      <c r="A108" s="87"/>
    </row>
    <row r="109" ht="16.5" customHeight="1">
      <c r="A109" s="87"/>
    </row>
    <row r="110" ht="16.5" customHeight="1">
      <c r="A110" s="87"/>
    </row>
    <row r="111" ht="16.5" customHeight="1">
      <c r="A111" s="87"/>
    </row>
    <row r="112" ht="16.5" customHeight="1">
      <c r="A112" s="87"/>
    </row>
    <row r="113" ht="16.5" customHeight="1">
      <c r="A113" s="87"/>
    </row>
    <row r="114" ht="16.5" customHeight="1">
      <c r="A114" s="87"/>
    </row>
    <row r="115" ht="16.5" customHeight="1">
      <c r="A115" s="87"/>
    </row>
    <row r="116" ht="16.5" customHeight="1">
      <c r="A116" s="87"/>
    </row>
    <row r="117" ht="16.5" customHeight="1">
      <c r="A117" s="87"/>
    </row>
    <row r="118" ht="16.5" customHeight="1">
      <c r="A118" s="87"/>
    </row>
    <row r="119" ht="16.5" customHeight="1">
      <c r="A119" s="87"/>
    </row>
    <row r="120" ht="16.5" customHeight="1">
      <c r="A120" s="87"/>
    </row>
    <row r="121" ht="16.5" customHeight="1">
      <c r="A121" s="87"/>
    </row>
    <row r="122" ht="16.5" customHeight="1">
      <c r="A122" s="87"/>
    </row>
    <row r="123" ht="16.5" customHeight="1">
      <c r="A123" s="87"/>
    </row>
    <row r="124" ht="16.5" customHeight="1">
      <c r="A124" s="87"/>
    </row>
    <row r="125" ht="16.5" customHeight="1">
      <c r="A125" s="87"/>
    </row>
    <row r="126" ht="16.5" customHeight="1">
      <c r="A126" s="87"/>
    </row>
    <row r="127" ht="16.5" customHeight="1">
      <c r="A127" s="87"/>
    </row>
    <row r="128" ht="16.5" customHeight="1">
      <c r="A128" s="87"/>
    </row>
    <row r="129" ht="16.5" customHeight="1">
      <c r="A129" s="87"/>
    </row>
    <row r="130" ht="16.5" customHeight="1">
      <c r="A130" s="87"/>
    </row>
    <row r="131" ht="16.5" customHeight="1">
      <c r="A131" s="87"/>
    </row>
    <row r="132" ht="16.5" customHeight="1">
      <c r="A132" s="87"/>
    </row>
    <row r="133" ht="16.5" customHeight="1">
      <c r="A133" s="87"/>
    </row>
    <row r="134" ht="16.5" customHeight="1">
      <c r="A134" s="87"/>
    </row>
    <row r="135" ht="16.5" customHeight="1">
      <c r="A135" s="87"/>
    </row>
    <row r="136" ht="16.5" customHeight="1">
      <c r="A136" s="87"/>
    </row>
    <row r="137" ht="16.5" customHeight="1">
      <c r="A137" s="87"/>
    </row>
    <row r="138" ht="16.5" customHeight="1">
      <c r="A138" s="87"/>
    </row>
    <row r="139" ht="16.5" customHeight="1">
      <c r="A139" s="87"/>
    </row>
    <row r="140" ht="16.5" customHeight="1">
      <c r="A140" s="87"/>
    </row>
    <row r="141" ht="16.5" customHeight="1">
      <c r="A141" s="87"/>
    </row>
    <row r="142" ht="16.5" customHeight="1">
      <c r="A142" s="87"/>
    </row>
    <row r="143" ht="16.5" customHeight="1">
      <c r="A143" s="87"/>
    </row>
    <row r="144" ht="16.5" customHeight="1">
      <c r="A144" s="87"/>
    </row>
    <row r="145" ht="16.5" customHeight="1">
      <c r="A145" s="87"/>
    </row>
    <row r="146" ht="16.5" customHeight="1">
      <c r="A146" s="87"/>
    </row>
    <row r="147" ht="16.5" customHeight="1">
      <c r="A147" s="87"/>
    </row>
    <row r="148" ht="16.5" customHeight="1">
      <c r="A148" s="87"/>
    </row>
    <row r="149" ht="16.5" customHeight="1">
      <c r="A149" s="87"/>
    </row>
    <row r="150" ht="16.5" customHeight="1">
      <c r="A150" s="87"/>
    </row>
    <row r="151" ht="16.5" customHeight="1">
      <c r="A151" s="87"/>
    </row>
    <row r="152" ht="16.5" customHeight="1">
      <c r="A152" s="87"/>
    </row>
    <row r="153" ht="16.5" customHeight="1">
      <c r="A153" s="87"/>
    </row>
    <row r="154" ht="16.5" customHeight="1">
      <c r="A154" s="87"/>
    </row>
    <row r="155" ht="16.5" customHeight="1">
      <c r="A155" s="87"/>
    </row>
    <row r="156" ht="16.5" customHeight="1">
      <c r="A156" s="87"/>
    </row>
    <row r="157" ht="16.5" customHeight="1">
      <c r="A157" s="87"/>
    </row>
    <row r="158" ht="16.5" customHeight="1">
      <c r="A158" s="87"/>
    </row>
    <row r="159" ht="16.5" customHeight="1">
      <c r="A159" s="87"/>
    </row>
    <row r="160" ht="16.5" customHeight="1">
      <c r="A160" s="87"/>
    </row>
    <row r="161" ht="16.5" customHeight="1">
      <c r="A161" s="87"/>
    </row>
    <row r="162" ht="16.5" customHeight="1">
      <c r="A162" s="87"/>
    </row>
    <row r="163" ht="16.5" customHeight="1">
      <c r="A163" s="87"/>
    </row>
    <row r="164" ht="16.5" customHeight="1">
      <c r="A164" s="87"/>
    </row>
    <row r="165" ht="16.5" customHeight="1">
      <c r="A165" s="87"/>
    </row>
    <row r="166" ht="16.5" customHeight="1">
      <c r="A166" s="87"/>
    </row>
    <row r="167" ht="16.5" customHeight="1">
      <c r="A167" s="87"/>
    </row>
    <row r="168" ht="16.5" customHeight="1">
      <c r="A168" s="87"/>
    </row>
    <row r="169" ht="16.5" customHeight="1">
      <c r="A169" s="87"/>
    </row>
    <row r="170" ht="16.5" customHeight="1">
      <c r="A170" s="87"/>
    </row>
    <row r="171" ht="16.5" customHeight="1">
      <c r="A171" s="87"/>
    </row>
    <row r="172" ht="16.5" customHeight="1">
      <c r="A172" s="87"/>
    </row>
    <row r="173" ht="16.5" customHeight="1">
      <c r="A173" s="87"/>
    </row>
    <row r="174" ht="16.5" customHeight="1">
      <c r="A174" s="87"/>
    </row>
    <row r="175" ht="16.5" customHeight="1">
      <c r="A175" s="87"/>
    </row>
    <row r="176" ht="16.5" customHeight="1">
      <c r="A176" s="87"/>
    </row>
    <row r="177" ht="16.5" customHeight="1">
      <c r="A177" s="87"/>
    </row>
    <row r="178" ht="16.5" customHeight="1">
      <c r="A178" s="87"/>
    </row>
    <row r="179" ht="16.5" customHeight="1">
      <c r="A179" s="87"/>
    </row>
    <row r="180" ht="16.5" customHeight="1">
      <c r="A180" s="87"/>
    </row>
    <row r="181" ht="16.5" customHeight="1">
      <c r="A181" s="87"/>
    </row>
    <row r="182" ht="16.5" customHeight="1">
      <c r="A182" s="87"/>
    </row>
    <row r="183" ht="16.5" customHeight="1">
      <c r="A183" s="87"/>
    </row>
    <row r="184" ht="16.5" customHeight="1">
      <c r="A184" s="87"/>
    </row>
    <row r="185" ht="16.5" customHeight="1">
      <c r="A185" s="87"/>
    </row>
    <row r="186" ht="16.5" customHeight="1">
      <c r="A186" s="87"/>
    </row>
    <row r="187" ht="16.5" customHeight="1">
      <c r="A187" s="87"/>
    </row>
    <row r="188" ht="16.5" customHeight="1">
      <c r="A188" s="87"/>
    </row>
    <row r="189" ht="16.5" customHeight="1">
      <c r="A189" s="87"/>
    </row>
    <row r="190" ht="16.5" customHeight="1">
      <c r="A190" s="87"/>
    </row>
    <row r="191" ht="16.5" customHeight="1">
      <c r="A191" s="87"/>
    </row>
    <row r="192" ht="16.5" customHeight="1">
      <c r="A192" s="87"/>
    </row>
    <row r="193" ht="16.5" customHeight="1">
      <c r="A193" s="87"/>
    </row>
    <row r="194" ht="16.5" customHeight="1">
      <c r="A194" s="87"/>
    </row>
    <row r="195" ht="16.5" customHeight="1">
      <c r="A195" s="87"/>
    </row>
    <row r="196" ht="16.5" customHeight="1">
      <c r="A196" s="87"/>
    </row>
    <row r="197" ht="16.5" customHeight="1">
      <c r="A197" s="87"/>
    </row>
    <row r="198" ht="16.5" customHeight="1">
      <c r="A198" s="87"/>
    </row>
    <row r="199" ht="16.5" customHeight="1">
      <c r="A199" s="87"/>
    </row>
    <row r="200" ht="16.5" customHeight="1">
      <c r="A200" s="87"/>
    </row>
    <row r="201" ht="16.5" customHeight="1">
      <c r="A201" s="87"/>
    </row>
    <row r="202" ht="16.5" customHeight="1">
      <c r="A202" s="87"/>
    </row>
    <row r="203" ht="16.5" customHeight="1">
      <c r="A203" s="87"/>
    </row>
    <row r="204" ht="16.5" customHeight="1">
      <c r="A204" s="87"/>
    </row>
    <row r="205" ht="16.5" customHeight="1">
      <c r="A205" s="87"/>
    </row>
    <row r="206" ht="16.5" customHeight="1">
      <c r="A206" s="87"/>
    </row>
    <row r="207" ht="16.5" customHeight="1">
      <c r="A207" s="87"/>
    </row>
    <row r="208" ht="16.5" customHeight="1">
      <c r="A208" s="87"/>
    </row>
    <row r="209" ht="16.5" customHeight="1">
      <c r="A209" s="87"/>
    </row>
    <row r="210" ht="16.5" customHeight="1">
      <c r="A210" s="87"/>
    </row>
    <row r="211" ht="16.5" customHeight="1">
      <c r="A211" s="87"/>
    </row>
    <row r="212" ht="16.5" customHeight="1">
      <c r="A212" s="87"/>
    </row>
    <row r="213" ht="16.5" customHeight="1">
      <c r="A213" s="87"/>
    </row>
    <row r="214" ht="16.5" customHeight="1">
      <c r="A214" s="87"/>
    </row>
    <row r="215" ht="16.5" customHeight="1">
      <c r="A215" s="87"/>
    </row>
    <row r="216" ht="16.5" customHeight="1">
      <c r="A216" s="87"/>
    </row>
    <row r="217" ht="16.5" customHeight="1">
      <c r="A217" s="87"/>
    </row>
    <row r="218" ht="16.5" customHeight="1">
      <c r="A218" s="87"/>
    </row>
    <row r="219" ht="16.5" customHeight="1">
      <c r="A219" s="87"/>
    </row>
    <row r="220" ht="16.5" customHeight="1">
      <c r="A220" s="87"/>
    </row>
    <row r="221" ht="16.5" customHeight="1">
      <c r="A221" s="87"/>
    </row>
    <row r="222" ht="16.5" customHeight="1">
      <c r="A222" s="87"/>
    </row>
    <row r="223" ht="16.5" customHeight="1">
      <c r="A223" s="87"/>
    </row>
    <row r="224" ht="16.5" customHeight="1">
      <c r="A224" s="87"/>
    </row>
    <row r="225" ht="16.5" customHeight="1">
      <c r="A225" s="87"/>
    </row>
    <row r="226" ht="16.5" customHeight="1">
      <c r="A226" s="87"/>
    </row>
    <row r="227" ht="16.5" customHeight="1">
      <c r="A227" s="87"/>
    </row>
    <row r="228" ht="16.5" customHeight="1">
      <c r="A228" s="87"/>
    </row>
    <row r="229" ht="16.5" customHeight="1">
      <c r="A229" s="87"/>
    </row>
    <row r="230" ht="16.5" customHeight="1">
      <c r="A230" s="87"/>
    </row>
    <row r="231" ht="16.5" customHeight="1">
      <c r="A231" s="87"/>
    </row>
    <row r="232" ht="16.5" customHeight="1">
      <c r="A232" s="87"/>
    </row>
    <row r="233" ht="16.5" customHeight="1">
      <c r="A233" s="87"/>
    </row>
    <row r="234" ht="16.5" customHeight="1">
      <c r="A234" s="87"/>
    </row>
    <row r="235" ht="16.5" customHeight="1">
      <c r="A235" s="87"/>
    </row>
    <row r="236" ht="16.5" customHeight="1">
      <c r="A236" s="87"/>
    </row>
    <row r="237" ht="16.5" customHeight="1">
      <c r="A237" s="87"/>
    </row>
    <row r="238" ht="16.5" customHeight="1">
      <c r="A238" s="87"/>
    </row>
    <row r="239" ht="16.5" customHeight="1">
      <c r="A239" s="87"/>
    </row>
    <row r="240" ht="16.5" customHeight="1">
      <c r="A240" s="87"/>
    </row>
    <row r="241" ht="16.5" customHeight="1">
      <c r="A241" s="87"/>
    </row>
    <row r="242" ht="16.5" customHeight="1">
      <c r="A242" s="87"/>
    </row>
    <row r="243" ht="16.5" customHeight="1">
      <c r="A243" s="87"/>
    </row>
    <row r="244" ht="16.5" customHeight="1">
      <c r="A244" s="87"/>
    </row>
    <row r="245" ht="16.5" customHeight="1">
      <c r="A245" s="87"/>
    </row>
    <row r="246" ht="16.5" customHeight="1">
      <c r="A246" s="87"/>
    </row>
    <row r="247" ht="16.5" customHeight="1">
      <c r="A247" s="87"/>
    </row>
    <row r="248" ht="16.5" customHeight="1">
      <c r="A248" s="87"/>
    </row>
    <row r="249" ht="16.5" customHeight="1">
      <c r="A249" s="87"/>
    </row>
    <row r="250" ht="16.5" customHeight="1">
      <c r="A250" s="87"/>
    </row>
    <row r="251" ht="16.5" customHeight="1">
      <c r="A251" s="87"/>
    </row>
    <row r="252" ht="16.5" customHeight="1">
      <c r="A252" s="87"/>
    </row>
    <row r="253" ht="16.5" customHeight="1">
      <c r="A253" s="87"/>
    </row>
    <row r="254" ht="16.5" customHeight="1">
      <c r="A254" s="87"/>
    </row>
    <row r="255" ht="16.5" customHeight="1">
      <c r="A255" s="87"/>
    </row>
    <row r="256" ht="16.5" customHeight="1">
      <c r="A256" s="87"/>
    </row>
    <row r="257" ht="16.5" customHeight="1">
      <c r="A257" s="87"/>
    </row>
    <row r="258" ht="16.5" customHeight="1">
      <c r="A258" s="87"/>
    </row>
    <row r="259" ht="16.5" customHeight="1">
      <c r="A259" s="87"/>
    </row>
    <row r="260" ht="16.5" customHeight="1">
      <c r="A260" s="87"/>
    </row>
    <row r="261" ht="16.5" customHeight="1">
      <c r="A261" s="87"/>
    </row>
    <row r="262" ht="16.5" customHeight="1">
      <c r="A262" s="87"/>
    </row>
    <row r="263" ht="16.5" customHeight="1">
      <c r="A263" s="87"/>
    </row>
    <row r="264" ht="16.5" customHeight="1">
      <c r="A264" s="87"/>
    </row>
    <row r="265" ht="16.5" customHeight="1">
      <c r="A265" s="87"/>
    </row>
    <row r="266" ht="16.5" customHeight="1">
      <c r="A266" s="87"/>
    </row>
    <row r="267" ht="16.5" customHeight="1">
      <c r="A267" s="87"/>
    </row>
    <row r="268" ht="16.5" customHeight="1">
      <c r="A268" s="87"/>
    </row>
    <row r="269" ht="16.5" customHeight="1">
      <c r="A269" s="87"/>
    </row>
    <row r="270" ht="16.5" customHeight="1">
      <c r="A270" s="87"/>
    </row>
    <row r="271" ht="16.5" customHeight="1">
      <c r="A271" s="87"/>
    </row>
    <row r="272" ht="16.5" customHeight="1">
      <c r="A272" s="87"/>
    </row>
    <row r="273" ht="16.5" customHeight="1">
      <c r="A273" s="87"/>
    </row>
    <row r="274" ht="16.5" customHeight="1">
      <c r="A274" s="87"/>
    </row>
    <row r="275" ht="16.5" customHeight="1">
      <c r="A275" s="87"/>
    </row>
    <row r="276" ht="16.5" customHeight="1">
      <c r="A276" s="87"/>
    </row>
    <row r="277" ht="16.5" customHeight="1">
      <c r="A277" s="87"/>
    </row>
    <row r="278" ht="16.5" customHeight="1">
      <c r="A278" s="87"/>
    </row>
    <row r="279" ht="16.5" customHeight="1">
      <c r="A279" s="87"/>
    </row>
    <row r="280" ht="16.5" customHeight="1">
      <c r="A280" s="87"/>
    </row>
    <row r="281" ht="16.5" customHeight="1">
      <c r="A281" s="87"/>
    </row>
    <row r="282" ht="16.5" customHeight="1">
      <c r="A282" s="87"/>
    </row>
    <row r="283" ht="16.5" customHeight="1">
      <c r="A283" s="87"/>
    </row>
    <row r="284" ht="16.5" customHeight="1">
      <c r="A284" s="87"/>
    </row>
    <row r="285" ht="16.5" customHeight="1">
      <c r="A285" s="87"/>
    </row>
    <row r="286" ht="16.5" customHeight="1">
      <c r="A286" s="87"/>
    </row>
    <row r="287" ht="16.5" customHeight="1">
      <c r="A287" s="87"/>
    </row>
    <row r="288" ht="16.5" customHeight="1">
      <c r="A288" s="87"/>
    </row>
    <row r="289" ht="16.5" customHeight="1">
      <c r="A289" s="87"/>
    </row>
    <row r="290" ht="16.5" customHeight="1">
      <c r="A290" s="87"/>
    </row>
    <row r="291" ht="16.5" customHeight="1">
      <c r="A291" s="87"/>
    </row>
    <row r="292" ht="16.5" customHeight="1">
      <c r="A292" s="87"/>
    </row>
    <row r="293" ht="16.5" customHeight="1">
      <c r="A293" s="87"/>
    </row>
    <row r="294" ht="16.5" customHeight="1">
      <c r="A294" s="87"/>
    </row>
    <row r="295" ht="16.5" customHeight="1">
      <c r="A295" s="87"/>
    </row>
    <row r="296" ht="16.5" customHeight="1">
      <c r="A296" s="87"/>
    </row>
    <row r="297" ht="16.5" customHeight="1">
      <c r="A297" s="87"/>
    </row>
    <row r="298" ht="16.5" customHeight="1">
      <c r="A298" s="87"/>
    </row>
    <row r="299" ht="16.5" customHeight="1">
      <c r="A299" s="87"/>
    </row>
    <row r="300" ht="16.5" customHeight="1">
      <c r="A300" s="87"/>
    </row>
    <row r="301" ht="16.5" customHeight="1">
      <c r="A301" s="87"/>
    </row>
    <row r="302" ht="16.5" customHeight="1">
      <c r="A302" s="87"/>
    </row>
    <row r="303" ht="16.5" customHeight="1">
      <c r="A303" s="87"/>
    </row>
    <row r="304" ht="16.5" customHeight="1">
      <c r="A304" s="87"/>
    </row>
    <row r="305" ht="16.5" customHeight="1">
      <c r="A305" s="87"/>
    </row>
    <row r="306" ht="16.5" customHeight="1">
      <c r="A306" s="87"/>
    </row>
    <row r="307" ht="16.5" customHeight="1">
      <c r="A307" s="87"/>
    </row>
    <row r="308" ht="16.5" customHeight="1">
      <c r="A308" s="87"/>
    </row>
    <row r="309" ht="16.5" customHeight="1">
      <c r="A309" s="87"/>
    </row>
    <row r="310" ht="16.5" customHeight="1">
      <c r="A310" s="87"/>
    </row>
    <row r="311" ht="16.5" customHeight="1">
      <c r="A311" s="87"/>
    </row>
    <row r="312" ht="16.5" customHeight="1">
      <c r="A312" s="87"/>
    </row>
    <row r="313" ht="16.5" customHeight="1">
      <c r="A313" s="87"/>
    </row>
    <row r="314" ht="16.5" customHeight="1">
      <c r="A314" s="87"/>
    </row>
    <row r="315" ht="16.5" customHeight="1">
      <c r="A315" s="87"/>
    </row>
    <row r="316" ht="16.5" customHeight="1">
      <c r="A316" s="87"/>
    </row>
    <row r="317" ht="16.5" customHeight="1">
      <c r="A317" s="87"/>
    </row>
    <row r="318" ht="16.5" customHeight="1">
      <c r="A318" s="87"/>
    </row>
    <row r="319" ht="16.5" customHeight="1">
      <c r="A319" s="87"/>
    </row>
    <row r="320" ht="16.5" customHeight="1">
      <c r="A320" s="87"/>
    </row>
    <row r="321" ht="16.5" customHeight="1">
      <c r="A321" s="87"/>
    </row>
    <row r="322" ht="16.5" customHeight="1">
      <c r="A322" s="87"/>
    </row>
    <row r="323" ht="16.5" customHeight="1">
      <c r="A323" s="87"/>
    </row>
    <row r="324" ht="16.5" customHeight="1">
      <c r="A324" s="87"/>
    </row>
    <row r="325" ht="16.5" customHeight="1">
      <c r="A325" s="87"/>
    </row>
    <row r="326" ht="16.5" customHeight="1">
      <c r="A326" s="87"/>
    </row>
    <row r="327" ht="16.5" customHeight="1">
      <c r="A327" s="87"/>
    </row>
    <row r="328" ht="16.5" customHeight="1">
      <c r="A328" s="87"/>
    </row>
    <row r="329" ht="16.5" customHeight="1">
      <c r="A329" s="87"/>
    </row>
    <row r="330" ht="16.5" customHeight="1">
      <c r="A330" s="87"/>
    </row>
    <row r="331" ht="16.5" customHeight="1">
      <c r="A331" s="87"/>
    </row>
    <row r="332" ht="16.5" customHeight="1">
      <c r="A332" s="87"/>
    </row>
    <row r="333" ht="16.5" customHeight="1">
      <c r="A333" s="87"/>
    </row>
    <row r="334" ht="16.5" customHeight="1">
      <c r="A334" s="87"/>
    </row>
    <row r="335" ht="16.5" customHeight="1">
      <c r="A335" s="87"/>
    </row>
    <row r="336" ht="16.5" customHeight="1">
      <c r="A336" s="87"/>
    </row>
    <row r="337" ht="16.5" customHeight="1">
      <c r="A337" s="87"/>
    </row>
    <row r="338" ht="16.5" customHeight="1">
      <c r="A338" s="87"/>
    </row>
    <row r="339" ht="16.5" customHeight="1">
      <c r="A339" s="87"/>
    </row>
    <row r="340" ht="16.5" customHeight="1">
      <c r="A340" s="87"/>
    </row>
    <row r="341" ht="16.5" customHeight="1">
      <c r="A341" s="87"/>
    </row>
    <row r="342" ht="16.5" customHeight="1">
      <c r="A342" s="87"/>
    </row>
    <row r="343" ht="16.5" customHeight="1">
      <c r="A343" s="87"/>
    </row>
    <row r="344" ht="16.5" customHeight="1">
      <c r="A344" s="87"/>
    </row>
    <row r="345" ht="16.5" customHeight="1">
      <c r="A345" s="87"/>
    </row>
    <row r="346" ht="16.5" customHeight="1">
      <c r="A346" s="87"/>
    </row>
    <row r="347" ht="16.5" customHeight="1">
      <c r="A347" s="87"/>
    </row>
    <row r="348" ht="16.5" customHeight="1">
      <c r="A348" s="87"/>
    </row>
    <row r="349" ht="16.5" customHeight="1">
      <c r="A349" s="87"/>
    </row>
    <row r="350" ht="16.5" customHeight="1">
      <c r="A350" s="87"/>
    </row>
    <row r="351" ht="16.5" customHeight="1">
      <c r="A351" s="87"/>
    </row>
    <row r="352" ht="16.5" customHeight="1">
      <c r="A352" s="87"/>
    </row>
    <row r="353" ht="16.5" customHeight="1">
      <c r="A353" s="87"/>
    </row>
    <row r="354" ht="16.5" customHeight="1">
      <c r="A354" s="87"/>
    </row>
    <row r="355" ht="16.5" customHeight="1">
      <c r="A355" s="87"/>
    </row>
    <row r="356" ht="16.5" customHeight="1">
      <c r="A356" s="87"/>
    </row>
    <row r="357" ht="16.5" customHeight="1">
      <c r="A357" s="87"/>
    </row>
    <row r="358" ht="16.5" customHeight="1">
      <c r="A358" s="87"/>
    </row>
    <row r="359" ht="16.5" customHeight="1">
      <c r="A359" s="87"/>
    </row>
    <row r="360" ht="16.5" customHeight="1">
      <c r="A360" s="87"/>
    </row>
    <row r="361" ht="16.5" customHeight="1">
      <c r="A361" s="87"/>
    </row>
    <row r="362" ht="16.5" customHeight="1">
      <c r="A362" s="87"/>
    </row>
    <row r="363" ht="16.5" customHeight="1">
      <c r="A363" s="87"/>
    </row>
    <row r="364" ht="16.5" customHeight="1">
      <c r="A364" s="87"/>
    </row>
    <row r="365" ht="16.5" customHeight="1">
      <c r="A365" s="87"/>
    </row>
    <row r="366" ht="16.5" customHeight="1">
      <c r="A366" s="87"/>
    </row>
    <row r="367" ht="16.5" customHeight="1">
      <c r="A367" s="87"/>
    </row>
    <row r="368" ht="16.5" customHeight="1">
      <c r="A368" s="87"/>
    </row>
    <row r="369" ht="16.5" customHeight="1">
      <c r="A369" s="87"/>
    </row>
    <row r="370" ht="16.5" customHeight="1">
      <c r="A370" s="87"/>
    </row>
    <row r="371" ht="16.5" customHeight="1">
      <c r="A371" s="87"/>
    </row>
    <row r="372" ht="16.5" customHeight="1">
      <c r="A372" s="87"/>
    </row>
    <row r="373" ht="16.5" customHeight="1">
      <c r="A373" s="87"/>
    </row>
    <row r="374" ht="16.5" customHeight="1">
      <c r="A374" s="87"/>
    </row>
    <row r="375" ht="16.5" customHeight="1">
      <c r="A375" s="87"/>
    </row>
    <row r="376" ht="16.5" customHeight="1">
      <c r="A376" s="87"/>
    </row>
    <row r="377" ht="16.5" customHeight="1">
      <c r="A377" s="87"/>
    </row>
    <row r="378" ht="16.5" customHeight="1">
      <c r="A378" s="87"/>
    </row>
    <row r="379" ht="16.5" customHeight="1">
      <c r="A379" s="87"/>
    </row>
    <row r="380" ht="16.5" customHeight="1">
      <c r="A380" s="87"/>
    </row>
    <row r="381" ht="16.5" customHeight="1">
      <c r="A381" s="87"/>
    </row>
    <row r="382" ht="16.5" customHeight="1">
      <c r="A382" s="87"/>
    </row>
    <row r="383" ht="16.5" customHeight="1">
      <c r="A383" s="87"/>
    </row>
    <row r="384" ht="16.5" customHeight="1">
      <c r="A384" s="87"/>
    </row>
    <row r="385" ht="16.5" customHeight="1">
      <c r="A385" s="87"/>
    </row>
    <row r="386" ht="16.5" customHeight="1">
      <c r="A386" s="87"/>
    </row>
    <row r="387" ht="16.5" customHeight="1">
      <c r="A387" s="87"/>
    </row>
    <row r="388" ht="16.5" customHeight="1">
      <c r="A388" s="87"/>
    </row>
    <row r="389" ht="16.5" customHeight="1">
      <c r="A389" s="87"/>
    </row>
    <row r="390" ht="16.5" customHeight="1">
      <c r="A390" s="87"/>
    </row>
    <row r="391" ht="16.5" customHeight="1">
      <c r="A391" s="87"/>
    </row>
    <row r="392" ht="16.5" customHeight="1">
      <c r="A392" s="87"/>
    </row>
    <row r="393" ht="16.5" customHeight="1">
      <c r="A393" s="87"/>
    </row>
    <row r="394" ht="16.5" customHeight="1">
      <c r="A394" s="87"/>
    </row>
    <row r="395" ht="16.5" customHeight="1">
      <c r="A395" s="87"/>
    </row>
    <row r="396" ht="16.5" customHeight="1">
      <c r="A396" s="87"/>
    </row>
    <row r="397" ht="16.5" customHeight="1">
      <c r="A397" s="87"/>
    </row>
    <row r="398" ht="16.5" customHeight="1">
      <c r="A398" s="87"/>
    </row>
    <row r="399" ht="16.5" customHeight="1">
      <c r="A399" s="87"/>
    </row>
    <row r="400" ht="16.5" customHeight="1">
      <c r="A400" s="87"/>
    </row>
    <row r="401" ht="16.5" customHeight="1">
      <c r="A401" s="87"/>
    </row>
    <row r="402" ht="16.5" customHeight="1">
      <c r="A402" s="87"/>
    </row>
    <row r="403" ht="16.5" customHeight="1">
      <c r="A403" s="87"/>
    </row>
    <row r="404" ht="16.5" customHeight="1">
      <c r="A404" s="87"/>
    </row>
    <row r="405" ht="16.5" customHeight="1">
      <c r="A405" s="87"/>
    </row>
    <row r="406" ht="16.5" customHeight="1">
      <c r="A406" s="87"/>
    </row>
    <row r="407" ht="16.5" customHeight="1">
      <c r="A407" s="87"/>
    </row>
    <row r="408" ht="16.5" customHeight="1">
      <c r="A408" s="87"/>
    </row>
    <row r="409" ht="16.5" customHeight="1">
      <c r="A409" s="87"/>
    </row>
    <row r="410" ht="16.5" customHeight="1">
      <c r="A410" s="87"/>
    </row>
    <row r="411" ht="16.5" customHeight="1">
      <c r="A411" s="87"/>
    </row>
    <row r="412" ht="16.5" customHeight="1">
      <c r="A412" s="87"/>
    </row>
    <row r="413" ht="16.5" customHeight="1">
      <c r="A413" s="87"/>
    </row>
    <row r="414" ht="16.5" customHeight="1">
      <c r="A414" s="87"/>
    </row>
    <row r="415" ht="16.5" customHeight="1">
      <c r="A415" s="87"/>
    </row>
    <row r="416" ht="16.5" customHeight="1">
      <c r="A416" s="87"/>
    </row>
    <row r="417" ht="16.5" customHeight="1">
      <c r="A417" s="87"/>
    </row>
    <row r="418" ht="16.5" customHeight="1">
      <c r="A418" s="87"/>
    </row>
    <row r="419" ht="16.5" customHeight="1">
      <c r="A419" s="87"/>
    </row>
    <row r="420" ht="16.5" customHeight="1">
      <c r="A420" s="87"/>
    </row>
    <row r="421" ht="16.5" customHeight="1">
      <c r="A421" s="87"/>
    </row>
    <row r="422" ht="16.5" customHeight="1">
      <c r="A422" s="87"/>
    </row>
    <row r="423" ht="16.5" customHeight="1">
      <c r="A423" s="87"/>
    </row>
    <row r="424" ht="16.5" customHeight="1">
      <c r="A424" s="87"/>
    </row>
    <row r="425" ht="16.5" customHeight="1">
      <c r="A425" s="87"/>
    </row>
    <row r="426" ht="16.5" customHeight="1">
      <c r="A426" s="87"/>
    </row>
    <row r="427" ht="16.5" customHeight="1">
      <c r="A427" s="87"/>
    </row>
    <row r="428" ht="16.5" customHeight="1">
      <c r="A428" s="87"/>
    </row>
    <row r="429" ht="16.5" customHeight="1">
      <c r="A429" s="87"/>
    </row>
    <row r="430" ht="16.5" customHeight="1">
      <c r="A430" s="87"/>
    </row>
    <row r="431" ht="16.5" customHeight="1">
      <c r="A431" s="87"/>
    </row>
    <row r="432" ht="16.5" customHeight="1">
      <c r="A432" s="87"/>
    </row>
    <row r="433" ht="16.5" customHeight="1">
      <c r="A433" s="87"/>
    </row>
    <row r="434" ht="16.5" customHeight="1">
      <c r="A434" s="87"/>
    </row>
    <row r="435" ht="16.5" customHeight="1">
      <c r="A435" s="87"/>
    </row>
    <row r="436" ht="16.5" customHeight="1">
      <c r="A436" s="87"/>
    </row>
    <row r="437" ht="16.5" customHeight="1">
      <c r="A437" s="87"/>
    </row>
    <row r="438" ht="16.5" customHeight="1">
      <c r="A438" s="87"/>
    </row>
    <row r="439" ht="16.5" customHeight="1">
      <c r="A439" s="87"/>
    </row>
    <row r="440" ht="16.5" customHeight="1">
      <c r="A440" s="87"/>
    </row>
    <row r="441" ht="16.5" customHeight="1">
      <c r="A441" s="87"/>
    </row>
    <row r="442" ht="16.5" customHeight="1">
      <c r="A442" s="87"/>
    </row>
    <row r="443" ht="16.5" customHeight="1">
      <c r="A443" s="87"/>
    </row>
    <row r="444" ht="16.5" customHeight="1">
      <c r="A444" s="87"/>
    </row>
    <row r="445" ht="16.5" customHeight="1">
      <c r="A445" s="87"/>
    </row>
    <row r="446" ht="16.5" customHeight="1">
      <c r="A446" s="87"/>
    </row>
    <row r="447" ht="16.5" customHeight="1">
      <c r="A447" s="87"/>
    </row>
    <row r="448" ht="16.5" customHeight="1">
      <c r="A448" s="87"/>
    </row>
    <row r="449" ht="16.5" customHeight="1">
      <c r="A449" s="87"/>
    </row>
    <row r="450" ht="16.5" customHeight="1">
      <c r="A450" s="87"/>
    </row>
    <row r="451" ht="16.5" customHeight="1">
      <c r="A451" s="87"/>
    </row>
    <row r="452" ht="16.5" customHeight="1">
      <c r="A452" s="87"/>
    </row>
    <row r="453" ht="16.5" customHeight="1">
      <c r="A453" s="87"/>
    </row>
    <row r="454" ht="16.5" customHeight="1">
      <c r="A454" s="87"/>
    </row>
    <row r="455" ht="16.5" customHeight="1">
      <c r="A455" s="87"/>
    </row>
    <row r="456" ht="16.5" customHeight="1">
      <c r="A456" s="87"/>
    </row>
    <row r="457" ht="16.5" customHeight="1">
      <c r="A457" s="87"/>
    </row>
    <row r="458" ht="16.5" customHeight="1">
      <c r="A458" s="87"/>
    </row>
    <row r="459" ht="16.5" customHeight="1">
      <c r="A459" s="87"/>
    </row>
    <row r="460" ht="16.5" customHeight="1">
      <c r="A460" s="87"/>
    </row>
    <row r="461" ht="16.5" customHeight="1">
      <c r="A461" s="87"/>
    </row>
    <row r="462" ht="16.5" customHeight="1">
      <c r="A462" s="87"/>
    </row>
    <row r="463" ht="16.5" customHeight="1">
      <c r="A463" s="87"/>
    </row>
    <row r="464" ht="16.5" customHeight="1">
      <c r="A464" s="87"/>
    </row>
    <row r="465" ht="16.5" customHeight="1">
      <c r="A465" s="87"/>
    </row>
    <row r="466" ht="16.5" customHeight="1">
      <c r="A466" s="87"/>
    </row>
    <row r="467" ht="16.5" customHeight="1">
      <c r="A467" s="87"/>
    </row>
    <row r="468" ht="16.5" customHeight="1">
      <c r="A468" s="87"/>
    </row>
    <row r="469" ht="16.5" customHeight="1">
      <c r="A469" s="87"/>
    </row>
    <row r="470" ht="16.5" customHeight="1">
      <c r="A470" s="87"/>
    </row>
    <row r="471" ht="16.5" customHeight="1">
      <c r="A471" s="87"/>
    </row>
    <row r="472" ht="16.5" customHeight="1">
      <c r="A472" s="87"/>
    </row>
    <row r="473" ht="16.5" customHeight="1">
      <c r="A473" s="87"/>
    </row>
    <row r="474" ht="16.5" customHeight="1">
      <c r="A474" s="87"/>
    </row>
    <row r="475" ht="16.5" customHeight="1">
      <c r="A475" s="87"/>
    </row>
    <row r="476" ht="16.5" customHeight="1">
      <c r="A476" s="87"/>
    </row>
    <row r="477" ht="16.5" customHeight="1">
      <c r="A477" s="87"/>
    </row>
    <row r="478" ht="16.5" customHeight="1">
      <c r="A478" s="87"/>
    </row>
    <row r="479" ht="16.5" customHeight="1">
      <c r="A479" s="87"/>
    </row>
    <row r="480" ht="16.5" customHeight="1">
      <c r="A480" s="87"/>
    </row>
    <row r="481" ht="16.5" customHeight="1">
      <c r="A481" s="87"/>
    </row>
    <row r="482" ht="16.5" customHeight="1">
      <c r="A482" s="87"/>
    </row>
    <row r="483" ht="16.5" customHeight="1">
      <c r="A483" s="87"/>
    </row>
    <row r="484" ht="16.5" customHeight="1">
      <c r="A484" s="87"/>
    </row>
    <row r="485" ht="16.5" customHeight="1">
      <c r="A485" s="87"/>
    </row>
    <row r="486" ht="16.5" customHeight="1">
      <c r="A486" s="87"/>
    </row>
    <row r="487" ht="16.5" customHeight="1">
      <c r="A487" s="87"/>
    </row>
    <row r="488" ht="16.5" customHeight="1">
      <c r="A488" s="87"/>
    </row>
    <row r="489" ht="16.5" customHeight="1">
      <c r="A489" s="87"/>
    </row>
    <row r="490" ht="16.5" customHeight="1">
      <c r="A490" s="87"/>
    </row>
    <row r="491" ht="16.5" customHeight="1">
      <c r="A491" s="87"/>
    </row>
    <row r="492" ht="16.5" customHeight="1">
      <c r="A492" s="87"/>
    </row>
    <row r="493" ht="16.5" customHeight="1">
      <c r="A493" s="87"/>
    </row>
    <row r="494" ht="16.5" customHeight="1">
      <c r="A494" s="87"/>
    </row>
    <row r="495" ht="16.5" customHeight="1">
      <c r="A495" s="87"/>
    </row>
    <row r="496" ht="16.5" customHeight="1">
      <c r="A496" s="87"/>
    </row>
    <row r="497" ht="16.5" customHeight="1">
      <c r="A497" s="87"/>
    </row>
    <row r="498" ht="16.5" customHeight="1">
      <c r="A498" s="87"/>
    </row>
    <row r="499" ht="16.5" customHeight="1">
      <c r="A499" s="87"/>
    </row>
    <row r="500" ht="16.5" customHeight="1">
      <c r="A500" s="87"/>
    </row>
    <row r="501" ht="16.5" customHeight="1">
      <c r="A501" s="87"/>
    </row>
    <row r="502" ht="16.5" customHeight="1">
      <c r="A502" s="87"/>
    </row>
    <row r="503" ht="16.5" customHeight="1">
      <c r="A503" s="87"/>
    </row>
    <row r="504" ht="16.5" customHeight="1">
      <c r="A504" s="87"/>
    </row>
    <row r="505" ht="16.5" customHeight="1">
      <c r="A505" s="87"/>
    </row>
    <row r="506" ht="16.5" customHeight="1">
      <c r="A506" s="87"/>
    </row>
    <row r="507" ht="16.5" customHeight="1">
      <c r="A507" s="87"/>
    </row>
    <row r="508" ht="16.5" customHeight="1">
      <c r="A508" s="87"/>
    </row>
    <row r="509" ht="16.5" customHeight="1">
      <c r="A509" s="87"/>
    </row>
    <row r="510" ht="16.5" customHeight="1">
      <c r="A510" s="87"/>
    </row>
    <row r="511" ht="16.5" customHeight="1">
      <c r="A511" s="87"/>
    </row>
    <row r="512" ht="16.5" customHeight="1">
      <c r="A512" s="87"/>
    </row>
    <row r="513" ht="16.5" customHeight="1">
      <c r="A513" s="87"/>
    </row>
    <row r="514" ht="16.5" customHeight="1">
      <c r="A514" s="87"/>
    </row>
    <row r="515" ht="16.5" customHeight="1">
      <c r="A515" s="87"/>
    </row>
    <row r="516" ht="16.5" customHeight="1">
      <c r="A516" s="87"/>
    </row>
    <row r="517" ht="16.5" customHeight="1">
      <c r="A517" s="87"/>
    </row>
    <row r="518" ht="16.5" customHeight="1">
      <c r="A518" s="87"/>
    </row>
    <row r="519" ht="16.5" customHeight="1">
      <c r="A519" s="87"/>
    </row>
    <row r="520" ht="16.5" customHeight="1">
      <c r="A520" s="87"/>
    </row>
    <row r="521" ht="16.5" customHeight="1">
      <c r="A521" s="87"/>
    </row>
    <row r="522" ht="16.5" customHeight="1">
      <c r="A522" s="87"/>
    </row>
    <row r="523" ht="16.5" customHeight="1">
      <c r="A523" s="87"/>
    </row>
    <row r="524" ht="16.5" customHeight="1">
      <c r="A524" s="87"/>
    </row>
    <row r="525" ht="16.5" customHeight="1">
      <c r="A525" s="87"/>
    </row>
    <row r="526" ht="16.5" customHeight="1">
      <c r="A526" s="87"/>
    </row>
    <row r="527" ht="16.5" customHeight="1">
      <c r="A527" s="87"/>
    </row>
    <row r="528" ht="16.5" customHeight="1">
      <c r="A528" s="87"/>
    </row>
    <row r="529" ht="16.5" customHeight="1">
      <c r="A529" s="87"/>
    </row>
    <row r="530" ht="16.5" customHeight="1">
      <c r="A530" s="87"/>
    </row>
    <row r="531" ht="16.5" customHeight="1">
      <c r="A531" s="87"/>
    </row>
    <row r="532" ht="16.5" customHeight="1">
      <c r="A532" s="87"/>
    </row>
    <row r="533" ht="16.5" customHeight="1">
      <c r="A533" s="87"/>
    </row>
    <row r="534" ht="16.5" customHeight="1">
      <c r="A534" s="87"/>
    </row>
    <row r="535" ht="16.5" customHeight="1">
      <c r="A535" s="87"/>
    </row>
    <row r="536" ht="16.5" customHeight="1">
      <c r="A536" s="87"/>
    </row>
    <row r="537" ht="16.5" customHeight="1">
      <c r="A537" s="87"/>
    </row>
    <row r="538" ht="16.5" customHeight="1">
      <c r="A538" s="87"/>
    </row>
    <row r="539" ht="16.5" customHeight="1">
      <c r="A539" s="87"/>
    </row>
    <row r="540" ht="16.5" customHeight="1">
      <c r="A540" s="87"/>
    </row>
    <row r="541" ht="16.5" customHeight="1">
      <c r="A541" s="87"/>
    </row>
    <row r="542" ht="16.5" customHeight="1">
      <c r="A542" s="87"/>
    </row>
    <row r="543" ht="16.5" customHeight="1">
      <c r="A543" s="87"/>
    </row>
    <row r="544" ht="16.5" customHeight="1">
      <c r="A544" s="87"/>
    </row>
    <row r="545" ht="16.5" customHeight="1">
      <c r="A545" s="87"/>
    </row>
    <row r="546" ht="16.5" customHeight="1">
      <c r="A546" s="87"/>
    </row>
    <row r="547" ht="16.5" customHeight="1">
      <c r="A547" s="87"/>
    </row>
    <row r="548" ht="16.5" customHeight="1">
      <c r="A548" s="87"/>
    </row>
    <row r="549" ht="16.5" customHeight="1">
      <c r="A549" s="87"/>
    </row>
    <row r="550" ht="16.5" customHeight="1">
      <c r="A550" s="87"/>
    </row>
    <row r="551" ht="16.5" customHeight="1">
      <c r="A551" s="87"/>
    </row>
    <row r="552" ht="16.5" customHeight="1">
      <c r="A552" s="87"/>
    </row>
    <row r="553" ht="16.5" customHeight="1">
      <c r="A553" s="87"/>
    </row>
    <row r="554" ht="16.5" customHeight="1">
      <c r="A554" s="87"/>
    </row>
    <row r="555" ht="16.5" customHeight="1">
      <c r="A555" s="87"/>
    </row>
    <row r="556" ht="16.5" customHeight="1">
      <c r="A556" s="87"/>
    </row>
    <row r="557" ht="16.5" customHeight="1">
      <c r="A557" s="87"/>
    </row>
    <row r="558" ht="16.5" customHeight="1">
      <c r="A558" s="87"/>
    </row>
    <row r="559" ht="16.5" customHeight="1">
      <c r="A559" s="87"/>
    </row>
    <row r="560" ht="16.5" customHeight="1">
      <c r="A560" s="87"/>
    </row>
    <row r="561" ht="16.5" customHeight="1">
      <c r="A561" s="87"/>
    </row>
    <row r="562" ht="16.5" customHeight="1">
      <c r="A562" s="87"/>
    </row>
    <row r="563" ht="16.5" customHeight="1">
      <c r="A563" s="87"/>
    </row>
    <row r="564" ht="16.5" customHeight="1">
      <c r="A564" s="87"/>
    </row>
    <row r="565" ht="16.5" customHeight="1">
      <c r="A565" s="87"/>
    </row>
    <row r="566" ht="16.5" customHeight="1">
      <c r="A566" s="87"/>
    </row>
    <row r="567" ht="16.5" customHeight="1">
      <c r="A567" s="87"/>
    </row>
    <row r="568" ht="16.5" customHeight="1">
      <c r="A568" s="87"/>
    </row>
    <row r="569" ht="16.5" customHeight="1">
      <c r="A569" s="87"/>
    </row>
    <row r="570" ht="16.5" customHeight="1">
      <c r="A570" s="87"/>
    </row>
    <row r="571" ht="16.5" customHeight="1">
      <c r="A571" s="87"/>
    </row>
    <row r="572" ht="16.5" customHeight="1">
      <c r="A572" s="87"/>
    </row>
    <row r="573" ht="16.5" customHeight="1">
      <c r="A573" s="87"/>
    </row>
    <row r="574" ht="16.5" customHeight="1">
      <c r="A574" s="87"/>
    </row>
    <row r="575" ht="16.5" customHeight="1">
      <c r="A575" s="87"/>
    </row>
    <row r="576" ht="16.5" customHeight="1">
      <c r="A576" s="87"/>
    </row>
    <row r="577" ht="16.5" customHeight="1">
      <c r="A577" s="87"/>
    </row>
    <row r="578" ht="16.5" customHeight="1">
      <c r="A578" s="87"/>
    </row>
    <row r="579" ht="16.5" customHeight="1">
      <c r="A579" s="87"/>
    </row>
    <row r="580" ht="16.5" customHeight="1">
      <c r="A580" s="87"/>
    </row>
    <row r="581" ht="16.5" customHeight="1">
      <c r="A581" s="87"/>
    </row>
    <row r="582" ht="16.5" customHeight="1">
      <c r="A582" s="87"/>
    </row>
    <row r="583" ht="16.5" customHeight="1">
      <c r="A583" s="87"/>
    </row>
    <row r="584" ht="16.5" customHeight="1">
      <c r="A584" s="87"/>
    </row>
    <row r="585" ht="16.5" customHeight="1">
      <c r="A585" s="87"/>
    </row>
    <row r="586" ht="16.5" customHeight="1">
      <c r="A586" s="87"/>
    </row>
    <row r="587" ht="16.5" customHeight="1">
      <c r="A587" s="87"/>
    </row>
    <row r="588" ht="16.5" customHeight="1">
      <c r="A588" s="87"/>
    </row>
    <row r="589" ht="16.5" customHeight="1">
      <c r="A589" s="87"/>
    </row>
    <row r="590" ht="16.5" customHeight="1">
      <c r="A590" s="87"/>
    </row>
    <row r="591" ht="16.5" customHeight="1">
      <c r="A591" s="87"/>
    </row>
    <row r="592" ht="16.5" customHeight="1">
      <c r="A592" s="87"/>
    </row>
    <row r="593" ht="16.5" customHeight="1">
      <c r="A593" s="87"/>
    </row>
    <row r="594" ht="16.5" customHeight="1">
      <c r="A594" s="87"/>
    </row>
    <row r="595" ht="16.5" customHeight="1">
      <c r="A595" s="87"/>
    </row>
    <row r="596" ht="16.5" customHeight="1">
      <c r="A596" s="87"/>
    </row>
    <row r="597" ht="16.5" customHeight="1">
      <c r="A597" s="87"/>
    </row>
    <row r="598" ht="16.5" customHeight="1">
      <c r="A598" s="87"/>
    </row>
    <row r="599" ht="16.5" customHeight="1">
      <c r="A599" s="87"/>
    </row>
    <row r="600" ht="16.5" customHeight="1">
      <c r="A600" s="87"/>
    </row>
    <row r="601" ht="16.5" customHeight="1">
      <c r="A601" s="87"/>
    </row>
    <row r="602" ht="16.5" customHeight="1">
      <c r="A602" s="87"/>
    </row>
    <row r="603" ht="16.5" customHeight="1">
      <c r="A603" s="87"/>
    </row>
    <row r="604" ht="16.5" customHeight="1">
      <c r="A604" s="87"/>
    </row>
    <row r="605" ht="16.5" customHeight="1">
      <c r="A605" s="87"/>
    </row>
    <row r="606" ht="16.5" customHeight="1">
      <c r="A606" s="87"/>
    </row>
    <row r="607" ht="16.5" customHeight="1">
      <c r="A607" s="87"/>
    </row>
    <row r="608" ht="16.5" customHeight="1">
      <c r="A608" s="87"/>
    </row>
    <row r="609" ht="16.5" customHeight="1">
      <c r="A609" s="87"/>
    </row>
    <row r="610" ht="16.5" customHeight="1">
      <c r="A610" s="87"/>
    </row>
    <row r="611" ht="16.5" customHeight="1">
      <c r="A611" s="87"/>
    </row>
    <row r="612" ht="16.5" customHeight="1">
      <c r="A612" s="87"/>
    </row>
    <row r="613" ht="16.5" customHeight="1">
      <c r="A613" s="87"/>
    </row>
    <row r="614" ht="16.5" customHeight="1">
      <c r="A614" s="87"/>
    </row>
    <row r="615" ht="16.5" customHeight="1">
      <c r="A615" s="87"/>
    </row>
    <row r="616" ht="16.5" customHeight="1">
      <c r="A616" s="87"/>
    </row>
    <row r="617" ht="16.5" customHeight="1">
      <c r="A617" s="87"/>
    </row>
    <row r="618" ht="16.5" customHeight="1">
      <c r="A618" s="87"/>
    </row>
    <row r="619" ht="16.5" customHeight="1">
      <c r="A619" s="87"/>
    </row>
    <row r="620" ht="16.5" customHeight="1">
      <c r="A620" s="87"/>
    </row>
    <row r="621" ht="16.5" customHeight="1">
      <c r="A621" s="87"/>
    </row>
    <row r="622" ht="16.5" customHeight="1">
      <c r="A622" s="87"/>
    </row>
    <row r="623" ht="16.5" customHeight="1">
      <c r="A623" s="87"/>
    </row>
    <row r="624" ht="16.5" customHeight="1">
      <c r="A624" s="87"/>
    </row>
    <row r="625" ht="16.5" customHeight="1">
      <c r="A625" s="87"/>
    </row>
    <row r="626" ht="16.5" customHeight="1">
      <c r="A626" s="87"/>
    </row>
    <row r="627" ht="16.5" customHeight="1">
      <c r="A627" s="87"/>
    </row>
    <row r="628" ht="16.5" customHeight="1">
      <c r="A628" s="87"/>
    </row>
    <row r="629" ht="16.5" customHeight="1">
      <c r="A629" s="87"/>
    </row>
    <row r="630" ht="16.5" customHeight="1">
      <c r="A630" s="87"/>
    </row>
    <row r="631" ht="16.5" customHeight="1">
      <c r="A631" s="87"/>
    </row>
    <row r="632" ht="16.5" customHeight="1">
      <c r="A632" s="87"/>
    </row>
    <row r="633" ht="16.5" customHeight="1">
      <c r="A633" s="87"/>
    </row>
    <row r="634" ht="16.5" customHeight="1">
      <c r="A634" s="87"/>
    </row>
    <row r="635" ht="16.5" customHeight="1">
      <c r="A635" s="87"/>
    </row>
    <row r="636" ht="16.5" customHeight="1">
      <c r="A636" s="87"/>
    </row>
    <row r="637" ht="16.5" customHeight="1">
      <c r="A637" s="87"/>
    </row>
    <row r="638" ht="16.5" customHeight="1">
      <c r="A638" s="87"/>
    </row>
    <row r="639" ht="16.5" customHeight="1">
      <c r="A639" s="87"/>
    </row>
    <row r="640" ht="16.5" customHeight="1">
      <c r="A640" s="87"/>
    </row>
    <row r="641" ht="16.5" customHeight="1">
      <c r="A641" s="87"/>
    </row>
    <row r="642" ht="16.5" customHeight="1">
      <c r="A642" s="87"/>
    </row>
    <row r="643" ht="16.5" customHeight="1">
      <c r="A643" s="87"/>
    </row>
    <row r="644" ht="16.5" customHeight="1">
      <c r="A644" s="87"/>
    </row>
    <row r="645" ht="16.5" customHeight="1">
      <c r="A645" s="87"/>
    </row>
    <row r="646" ht="16.5" customHeight="1">
      <c r="A646" s="87"/>
    </row>
    <row r="647" ht="16.5" customHeight="1">
      <c r="A647" s="87"/>
    </row>
    <row r="648" ht="16.5" customHeight="1">
      <c r="A648" s="87"/>
    </row>
    <row r="649" ht="16.5" customHeight="1">
      <c r="A649" s="87"/>
    </row>
    <row r="650" ht="16.5" customHeight="1">
      <c r="A650" s="87"/>
    </row>
    <row r="651" ht="16.5" customHeight="1">
      <c r="A651" s="87"/>
    </row>
    <row r="652" ht="16.5" customHeight="1">
      <c r="A652" s="87"/>
    </row>
    <row r="653" ht="16.5" customHeight="1">
      <c r="A653" s="87"/>
    </row>
    <row r="654" ht="16.5" customHeight="1">
      <c r="A654" s="87"/>
    </row>
    <row r="655" ht="16.5" customHeight="1">
      <c r="A655" s="87"/>
    </row>
    <row r="656" ht="16.5" customHeight="1">
      <c r="A656" s="87"/>
    </row>
    <row r="657" ht="16.5" customHeight="1">
      <c r="A657" s="87"/>
    </row>
    <row r="658" ht="16.5" customHeight="1">
      <c r="A658" s="87"/>
    </row>
    <row r="659" ht="16.5" customHeight="1">
      <c r="A659" s="87"/>
    </row>
    <row r="660" ht="16.5" customHeight="1">
      <c r="A660" s="87"/>
    </row>
    <row r="661" ht="16.5" customHeight="1">
      <c r="A661" s="87"/>
    </row>
    <row r="662" ht="16.5" customHeight="1">
      <c r="A662" s="87"/>
    </row>
    <row r="663" ht="16.5" customHeight="1">
      <c r="A663" s="87"/>
    </row>
    <row r="664" ht="16.5" customHeight="1">
      <c r="A664" s="87"/>
    </row>
    <row r="665" ht="16.5" customHeight="1">
      <c r="A665" s="87"/>
    </row>
    <row r="666" ht="16.5" customHeight="1">
      <c r="A666" s="87"/>
    </row>
    <row r="667" ht="16.5" customHeight="1">
      <c r="A667" s="87"/>
    </row>
    <row r="668" ht="16.5" customHeight="1">
      <c r="A668" s="87"/>
    </row>
    <row r="669" ht="16.5" customHeight="1">
      <c r="A669" s="87"/>
    </row>
    <row r="670" ht="16.5" customHeight="1">
      <c r="A670" s="87"/>
    </row>
    <row r="671" ht="16.5" customHeight="1">
      <c r="A671" s="87"/>
    </row>
    <row r="672" ht="16.5" customHeight="1">
      <c r="A672" s="87"/>
    </row>
    <row r="673" ht="16.5" customHeight="1">
      <c r="A673" s="87"/>
    </row>
    <row r="674" ht="16.5" customHeight="1">
      <c r="A674" s="87"/>
    </row>
    <row r="675" ht="16.5" customHeight="1">
      <c r="A675" s="87"/>
    </row>
    <row r="676" ht="16.5" customHeight="1">
      <c r="A676" s="87"/>
    </row>
    <row r="677" ht="16.5" customHeight="1">
      <c r="A677" s="87"/>
    </row>
    <row r="678" ht="16.5" customHeight="1">
      <c r="A678" s="87"/>
    </row>
    <row r="679" ht="16.5" customHeight="1">
      <c r="A679" s="87"/>
    </row>
    <row r="680" ht="16.5" customHeight="1">
      <c r="A680" s="87"/>
    </row>
    <row r="681" ht="16.5" customHeight="1">
      <c r="A681" s="87"/>
    </row>
    <row r="682" ht="16.5" customHeight="1">
      <c r="A682" s="87"/>
    </row>
    <row r="683" ht="16.5" customHeight="1">
      <c r="A683" s="87"/>
    </row>
    <row r="684" ht="16.5" customHeight="1">
      <c r="A684" s="87"/>
    </row>
    <row r="685" ht="16.5" customHeight="1">
      <c r="A685" s="87"/>
    </row>
    <row r="686" ht="16.5" customHeight="1">
      <c r="A686" s="87"/>
    </row>
    <row r="687" ht="16.5" customHeight="1">
      <c r="A687" s="87"/>
    </row>
    <row r="688" ht="16.5" customHeight="1">
      <c r="A688" s="87"/>
    </row>
    <row r="689" ht="16.5" customHeight="1">
      <c r="A689" s="87"/>
    </row>
    <row r="690" ht="16.5" customHeight="1">
      <c r="A690" s="87"/>
    </row>
    <row r="691" ht="16.5" customHeight="1">
      <c r="A691" s="87"/>
    </row>
    <row r="692" ht="16.5" customHeight="1">
      <c r="A692" s="87"/>
    </row>
    <row r="693" ht="16.5" customHeight="1">
      <c r="A693" s="87"/>
    </row>
    <row r="694" ht="16.5" customHeight="1">
      <c r="A694" s="87"/>
    </row>
    <row r="695" ht="16.5" customHeight="1">
      <c r="A695" s="87"/>
    </row>
    <row r="696" ht="16.5" customHeight="1">
      <c r="A696" s="87"/>
    </row>
    <row r="697" ht="16.5" customHeight="1">
      <c r="A697" s="87"/>
    </row>
    <row r="698" ht="16.5" customHeight="1">
      <c r="A698" s="87"/>
    </row>
    <row r="699" ht="16.5" customHeight="1">
      <c r="A699" s="87"/>
    </row>
    <row r="700" ht="16.5" customHeight="1">
      <c r="A700" s="87"/>
    </row>
    <row r="701" ht="16.5" customHeight="1">
      <c r="A701" s="87"/>
    </row>
    <row r="702" ht="16.5" customHeight="1">
      <c r="A702" s="87"/>
    </row>
    <row r="703" ht="16.5" customHeight="1">
      <c r="A703" s="87"/>
    </row>
    <row r="704" ht="16.5" customHeight="1">
      <c r="A704" s="87"/>
    </row>
    <row r="705" ht="16.5" customHeight="1">
      <c r="A705" s="87"/>
    </row>
    <row r="706" ht="16.5" customHeight="1">
      <c r="A706" s="87"/>
    </row>
    <row r="707" ht="16.5" customHeight="1">
      <c r="A707" s="87"/>
    </row>
    <row r="708" ht="16.5" customHeight="1">
      <c r="A708" s="87"/>
    </row>
    <row r="709" ht="16.5" customHeight="1">
      <c r="A709" s="87"/>
    </row>
    <row r="710" ht="16.5" customHeight="1">
      <c r="A710" s="87"/>
    </row>
    <row r="711" ht="16.5" customHeight="1">
      <c r="A711" s="87"/>
    </row>
    <row r="712" ht="16.5" customHeight="1">
      <c r="A712" s="87"/>
    </row>
    <row r="713" ht="16.5" customHeight="1">
      <c r="A713" s="87"/>
    </row>
    <row r="714" ht="16.5" customHeight="1">
      <c r="A714" s="87"/>
    </row>
    <row r="715" ht="16.5" customHeight="1">
      <c r="A715" s="87"/>
    </row>
    <row r="716" ht="16.5" customHeight="1">
      <c r="A716" s="87"/>
    </row>
    <row r="717" ht="16.5" customHeight="1">
      <c r="A717" s="87"/>
    </row>
    <row r="718" ht="16.5" customHeight="1">
      <c r="A718" s="87"/>
    </row>
    <row r="719" ht="16.5" customHeight="1">
      <c r="A719" s="87"/>
    </row>
    <row r="720" ht="16.5" customHeight="1">
      <c r="A720" s="87"/>
    </row>
    <row r="721" ht="16.5" customHeight="1">
      <c r="A721" s="87"/>
    </row>
    <row r="722" ht="16.5" customHeight="1">
      <c r="A722" s="87"/>
    </row>
    <row r="723" ht="16.5" customHeight="1">
      <c r="A723" s="87"/>
    </row>
    <row r="724" ht="16.5" customHeight="1">
      <c r="A724" s="87"/>
    </row>
    <row r="725" ht="16.5" customHeight="1">
      <c r="A725" s="87"/>
    </row>
    <row r="726" ht="16.5" customHeight="1">
      <c r="A726" s="87"/>
    </row>
    <row r="727" ht="16.5" customHeight="1">
      <c r="A727" s="87"/>
    </row>
    <row r="728" ht="16.5" customHeight="1">
      <c r="A728" s="87"/>
    </row>
    <row r="729" ht="16.5" customHeight="1">
      <c r="A729" s="87"/>
    </row>
    <row r="730" ht="16.5" customHeight="1">
      <c r="A730" s="87"/>
    </row>
    <row r="731" ht="16.5" customHeight="1">
      <c r="A731" s="87"/>
    </row>
    <row r="732" ht="16.5" customHeight="1">
      <c r="A732" s="87"/>
    </row>
    <row r="733" ht="16.5" customHeight="1">
      <c r="A733" s="87"/>
    </row>
    <row r="734" ht="16.5" customHeight="1">
      <c r="A734" s="87"/>
    </row>
    <row r="735" ht="16.5" customHeight="1">
      <c r="A735" s="87"/>
    </row>
    <row r="736" ht="16.5" customHeight="1">
      <c r="A736" s="87"/>
    </row>
    <row r="737" ht="16.5" customHeight="1">
      <c r="A737" s="87"/>
    </row>
    <row r="738" ht="16.5" customHeight="1">
      <c r="A738" s="87"/>
    </row>
    <row r="739" ht="16.5" customHeight="1">
      <c r="A739" s="87"/>
    </row>
    <row r="740" ht="16.5" customHeight="1">
      <c r="A740" s="87"/>
    </row>
    <row r="741" ht="16.5" customHeight="1">
      <c r="A741" s="87"/>
    </row>
    <row r="742" ht="16.5" customHeight="1">
      <c r="A742" s="87"/>
    </row>
    <row r="743" ht="16.5" customHeight="1">
      <c r="A743" s="87"/>
    </row>
    <row r="744" ht="16.5" customHeight="1">
      <c r="A744" s="87"/>
    </row>
    <row r="745" ht="16.5" customHeight="1">
      <c r="A745" s="87"/>
    </row>
    <row r="746" ht="16.5" customHeight="1">
      <c r="A746" s="87"/>
    </row>
    <row r="747" ht="16.5" customHeight="1">
      <c r="A747" s="87"/>
    </row>
    <row r="748" ht="16.5" customHeight="1">
      <c r="A748" s="87"/>
    </row>
    <row r="749" ht="16.5" customHeight="1">
      <c r="A749" s="87"/>
    </row>
    <row r="750" ht="16.5" customHeight="1">
      <c r="A750" s="87"/>
    </row>
    <row r="751" ht="16.5" customHeight="1">
      <c r="A751" s="87"/>
    </row>
    <row r="752" ht="16.5" customHeight="1">
      <c r="A752" s="87"/>
    </row>
    <row r="753" ht="16.5" customHeight="1">
      <c r="A753" s="87"/>
    </row>
    <row r="754" ht="16.5" customHeight="1">
      <c r="A754" s="87"/>
    </row>
    <row r="755" ht="16.5" customHeight="1">
      <c r="A755" s="87"/>
    </row>
    <row r="756" ht="16.5" customHeight="1">
      <c r="A756" s="87"/>
    </row>
    <row r="757" ht="16.5" customHeight="1">
      <c r="A757" s="87"/>
    </row>
    <row r="758" ht="16.5" customHeight="1">
      <c r="A758" s="87"/>
    </row>
    <row r="759" ht="16.5" customHeight="1">
      <c r="A759" s="87"/>
    </row>
    <row r="760" ht="16.5" customHeight="1">
      <c r="A760" s="87"/>
    </row>
    <row r="761" ht="16.5" customHeight="1">
      <c r="A761" s="87"/>
    </row>
    <row r="762" ht="16.5" customHeight="1">
      <c r="A762" s="87"/>
    </row>
    <row r="763" ht="16.5" customHeight="1">
      <c r="A763" s="87"/>
    </row>
    <row r="764" ht="16.5" customHeight="1">
      <c r="A764" s="87"/>
    </row>
    <row r="765" ht="16.5" customHeight="1">
      <c r="A765" s="87"/>
    </row>
    <row r="766" ht="16.5" customHeight="1">
      <c r="A766" s="87"/>
    </row>
    <row r="767" ht="16.5" customHeight="1">
      <c r="A767" s="87"/>
    </row>
    <row r="768" ht="16.5" customHeight="1">
      <c r="A768" s="87"/>
    </row>
    <row r="769" ht="16.5" customHeight="1">
      <c r="A769" s="87"/>
    </row>
    <row r="770" ht="16.5" customHeight="1">
      <c r="A770" s="87"/>
    </row>
    <row r="771" ht="16.5" customHeight="1">
      <c r="A771" s="87"/>
    </row>
    <row r="772" ht="16.5" customHeight="1">
      <c r="A772" s="87"/>
    </row>
    <row r="773" ht="16.5" customHeight="1">
      <c r="A773" s="87"/>
    </row>
    <row r="774" ht="16.5" customHeight="1">
      <c r="A774" s="87"/>
    </row>
    <row r="775" ht="16.5" customHeight="1">
      <c r="A775" s="87"/>
    </row>
    <row r="776" ht="16.5" customHeight="1">
      <c r="A776" s="87"/>
    </row>
    <row r="777" ht="16.5" customHeight="1">
      <c r="A777" s="87"/>
    </row>
    <row r="778" ht="16.5" customHeight="1">
      <c r="A778" s="87"/>
    </row>
    <row r="779" ht="16.5" customHeight="1">
      <c r="A779" s="87"/>
    </row>
    <row r="780" ht="16.5" customHeight="1">
      <c r="A780" s="87"/>
    </row>
    <row r="781" ht="16.5" customHeight="1">
      <c r="A781" s="87"/>
    </row>
    <row r="782" ht="16.5" customHeight="1">
      <c r="A782" s="87"/>
    </row>
    <row r="783" ht="16.5" customHeight="1">
      <c r="A783" s="87"/>
    </row>
    <row r="784" ht="16.5" customHeight="1">
      <c r="A784" s="87"/>
    </row>
    <row r="785" ht="16.5" customHeight="1">
      <c r="A785" s="87"/>
    </row>
    <row r="786" ht="16.5" customHeight="1">
      <c r="A786" s="87"/>
    </row>
    <row r="787" ht="16.5" customHeight="1">
      <c r="A787" s="87"/>
    </row>
    <row r="788" ht="16.5" customHeight="1">
      <c r="A788" s="87"/>
    </row>
    <row r="789" ht="16.5" customHeight="1">
      <c r="A789" s="87"/>
    </row>
    <row r="790" ht="16.5" customHeight="1">
      <c r="A790" s="87"/>
    </row>
    <row r="791" ht="16.5" customHeight="1">
      <c r="A791" s="87"/>
    </row>
    <row r="792" ht="16.5" customHeight="1">
      <c r="A792" s="87"/>
    </row>
    <row r="793" ht="16.5" customHeight="1">
      <c r="A793" s="87"/>
    </row>
    <row r="794" ht="16.5" customHeight="1">
      <c r="A794" s="87"/>
    </row>
    <row r="795" ht="16.5" customHeight="1">
      <c r="A795" s="87"/>
    </row>
    <row r="796" ht="16.5" customHeight="1">
      <c r="A796" s="87"/>
    </row>
    <row r="797" ht="16.5" customHeight="1">
      <c r="A797" s="87"/>
    </row>
    <row r="798" ht="16.5" customHeight="1">
      <c r="A798" s="87"/>
    </row>
    <row r="799" ht="16.5" customHeight="1">
      <c r="A799" s="87"/>
    </row>
    <row r="800" ht="16.5" customHeight="1">
      <c r="A800" s="87"/>
    </row>
    <row r="801" ht="16.5" customHeight="1">
      <c r="A801" s="87"/>
    </row>
    <row r="802" ht="16.5" customHeight="1">
      <c r="A802" s="87"/>
    </row>
    <row r="803" ht="16.5" customHeight="1">
      <c r="A803" s="87"/>
    </row>
    <row r="804" ht="16.5" customHeight="1">
      <c r="A804" s="87"/>
    </row>
    <row r="805" ht="16.5" customHeight="1">
      <c r="A805" s="87"/>
    </row>
    <row r="806" ht="16.5" customHeight="1">
      <c r="A806" s="87"/>
    </row>
    <row r="807" ht="16.5" customHeight="1">
      <c r="A807" s="87"/>
    </row>
    <row r="808" ht="16.5" customHeight="1">
      <c r="A808" s="87"/>
    </row>
    <row r="809" ht="16.5" customHeight="1">
      <c r="A809" s="87"/>
    </row>
    <row r="810" ht="16.5" customHeight="1">
      <c r="A810" s="87"/>
    </row>
    <row r="811" ht="16.5" customHeight="1">
      <c r="A811" s="87"/>
    </row>
    <row r="812" ht="16.5" customHeight="1">
      <c r="A812" s="87"/>
    </row>
    <row r="813" ht="16.5" customHeight="1">
      <c r="A813" s="87"/>
    </row>
    <row r="814" ht="16.5" customHeight="1">
      <c r="A814" s="87"/>
    </row>
    <row r="815" ht="16.5" customHeight="1">
      <c r="A815" s="87"/>
    </row>
    <row r="816" ht="16.5" customHeight="1">
      <c r="A816" s="87"/>
    </row>
    <row r="817" ht="16.5" customHeight="1">
      <c r="A817" s="87"/>
    </row>
    <row r="818" ht="16.5" customHeight="1">
      <c r="A818" s="87"/>
    </row>
    <row r="819" ht="16.5" customHeight="1">
      <c r="A819" s="87"/>
    </row>
    <row r="820" ht="16.5" customHeight="1">
      <c r="A820" s="87"/>
    </row>
    <row r="821" ht="16.5" customHeight="1">
      <c r="A821" s="87"/>
    </row>
    <row r="822" ht="16.5" customHeight="1">
      <c r="A822" s="87"/>
    </row>
    <row r="823" ht="16.5" customHeight="1">
      <c r="A823" s="87"/>
    </row>
    <row r="824" ht="16.5" customHeight="1">
      <c r="A824" s="87"/>
    </row>
    <row r="825" ht="16.5" customHeight="1">
      <c r="A825" s="87"/>
    </row>
    <row r="826" ht="16.5" customHeight="1">
      <c r="A826" s="87"/>
    </row>
    <row r="827" ht="16.5" customHeight="1">
      <c r="A827" s="87"/>
    </row>
    <row r="828" ht="16.5" customHeight="1">
      <c r="A828" s="87"/>
    </row>
    <row r="829" ht="16.5" customHeight="1">
      <c r="A829" s="87"/>
    </row>
    <row r="830" ht="16.5" customHeight="1">
      <c r="A830" s="87"/>
    </row>
    <row r="831" ht="16.5" customHeight="1">
      <c r="A831" s="87"/>
    </row>
    <row r="832" ht="16.5" customHeight="1">
      <c r="A832" s="87"/>
    </row>
    <row r="833" ht="16.5" customHeight="1">
      <c r="A833" s="87"/>
    </row>
    <row r="834" ht="16.5" customHeight="1">
      <c r="A834" s="87"/>
    </row>
    <row r="835" ht="16.5" customHeight="1">
      <c r="A835" s="87"/>
    </row>
    <row r="836" ht="16.5" customHeight="1">
      <c r="A836" s="87"/>
    </row>
    <row r="837" ht="16.5" customHeight="1">
      <c r="A837" s="87"/>
    </row>
    <row r="838" ht="16.5" customHeight="1">
      <c r="A838" s="87"/>
    </row>
    <row r="839" ht="16.5" customHeight="1">
      <c r="A839" s="87"/>
    </row>
    <row r="840" ht="16.5" customHeight="1">
      <c r="A840" s="87"/>
    </row>
    <row r="841" ht="16.5" customHeight="1">
      <c r="A841" s="87"/>
    </row>
    <row r="842" ht="16.5" customHeight="1">
      <c r="A842" s="87"/>
    </row>
    <row r="843" ht="16.5" customHeight="1">
      <c r="A843" s="87"/>
    </row>
    <row r="844" ht="16.5" customHeight="1">
      <c r="A844" s="87"/>
    </row>
    <row r="845" ht="16.5" customHeight="1">
      <c r="A845" s="87"/>
    </row>
    <row r="846" ht="16.5" customHeight="1">
      <c r="A846" s="87"/>
    </row>
    <row r="847" ht="16.5" customHeight="1">
      <c r="A847" s="87"/>
    </row>
    <row r="848" ht="16.5" customHeight="1">
      <c r="A848" s="87"/>
    </row>
    <row r="849" ht="16.5" customHeight="1">
      <c r="A849" s="87"/>
    </row>
    <row r="850" ht="16.5" customHeight="1">
      <c r="A850" s="87"/>
    </row>
    <row r="851" ht="16.5" customHeight="1">
      <c r="A851" s="87"/>
    </row>
    <row r="852" ht="16.5" customHeight="1">
      <c r="A852" s="87"/>
    </row>
    <row r="853" ht="16.5" customHeight="1">
      <c r="A853" s="87"/>
    </row>
    <row r="854" ht="16.5" customHeight="1">
      <c r="A854" s="87"/>
    </row>
    <row r="855" ht="16.5" customHeight="1">
      <c r="A855" s="87"/>
    </row>
    <row r="856" ht="16.5" customHeight="1">
      <c r="A856" s="87"/>
    </row>
    <row r="857" ht="16.5" customHeight="1">
      <c r="A857" s="87"/>
    </row>
    <row r="858" ht="16.5" customHeight="1">
      <c r="A858" s="87"/>
    </row>
    <row r="859" ht="16.5" customHeight="1">
      <c r="A859" s="87"/>
    </row>
    <row r="860" ht="16.5" customHeight="1">
      <c r="A860" s="87"/>
    </row>
    <row r="861" ht="16.5" customHeight="1">
      <c r="A861" s="87"/>
    </row>
    <row r="862" ht="16.5" customHeight="1">
      <c r="A862" s="87"/>
    </row>
    <row r="863" ht="16.5" customHeight="1">
      <c r="A863" s="87"/>
    </row>
    <row r="864" ht="16.5" customHeight="1">
      <c r="A864" s="87"/>
    </row>
    <row r="865" ht="16.5" customHeight="1">
      <c r="A865" s="87"/>
    </row>
    <row r="866" ht="16.5" customHeight="1">
      <c r="A866" s="87"/>
    </row>
    <row r="867" ht="16.5" customHeight="1">
      <c r="A867" s="87"/>
    </row>
    <row r="868" ht="16.5" customHeight="1">
      <c r="A868" s="87"/>
    </row>
    <row r="869" ht="16.5" customHeight="1">
      <c r="A869" s="87"/>
    </row>
    <row r="870" ht="16.5" customHeight="1">
      <c r="A870" s="87"/>
    </row>
    <row r="871" ht="16.5" customHeight="1">
      <c r="A871" s="87"/>
    </row>
    <row r="872" ht="16.5" customHeight="1">
      <c r="A872" s="87"/>
    </row>
    <row r="873" ht="16.5" customHeight="1">
      <c r="A873" s="87"/>
    </row>
    <row r="874" ht="16.5" customHeight="1">
      <c r="A874" s="87"/>
    </row>
    <row r="875" ht="16.5" customHeight="1">
      <c r="A875" s="87"/>
    </row>
    <row r="876" ht="16.5" customHeight="1">
      <c r="A876" s="87"/>
    </row>
    <row r="877" ht="16.5" customHeight="1">
      <c r="A877" s="87"/>
    </row>
    <row r="878" ht="16.5" customHeight="1">
      <c r="A878" s="87"/>
    </row>
    <row r="879" ht="16.5" customHeight="1">
      <c r="A879" s="87"/>
    </row>
    <row r="880" ht="16.5" customHeight="1">
      <c r="A880" s="87"/>
    </row>
    <row r="881" ht="16.5" customHeight="1">
      <c r="A881" s="87"/>
    </row>
    <row r="882" ht="16.5" customHeight="1">
      <c r="A882" s="87"/>
    </row>
    <row r="883" ht="16.5" customHeight="1">
      <c r="A883" s="87"/>
    </row>
    <row r="884" ht="16.5" customHeight="1">
      <c r="A884" s="87"/>
    </row>
    <row r="885" ht="16.5" customHeight="1">
      <c r="A885" s="87"/>
    </row>
    <row r="886" ht="16.5" customHeight="1">
      <c r="A886" s="87"/>
    </row>
    <row r="887" ht="16.5" customHeight="1">
      <c r="A887" s="87"/>
    </row>
    <row r="888" ht="16.5" customHeight="1">
      <c r="A888" s="87"/>
    </row>
    <row r="889" ht="16.5" customHeight="1">
      <c r="A889" s="87"/>
    </row>
    <row r="890" ht="16.5" customHeight="1">
      <c r="A890" s="87"/>
    </row>
    <row r="891" ht="16.5" customHeight="1">
      <c r="A891" s="87"/>
    </row>
    <row r="892" ht="16.5" customHeight="1">
      <c r="A892" s="87"/>
    </row>
    <row r="893" ht="16.5" customHeight="1">
      <c r="A893" s="87"/>
    </row>
    <row r="894" ht="16.5" customHeight="1">
      <c r="A894" s="87"/>
    </row>
    <row r="895" ht="16.5" customHeight="1">
      <c r="A895" s="87"/>
    </row>
    <row r="896" ht="16.5" customHeight="1">
      <c r="A896" s="87"/>
    </row>
    <row r="897" ht="16.5" customHeight="1">
      <c r="A897" s="87"/>
    </row>
    <row r="898" ht="16.5" customHeight="1">
      <c r="A898" s="87"/>
    </row>
    <row r="899" ht="16.5" customHeight="1">
      <c r="A899" s="87"/>
    </row>
    <row r="900" ht="16.5" customHeight="1">
      <c r="A900" s="87"/>
    </row>
    <row r="901" ht="16.5" customHeight="1">
      <c r="A901" s="87"/>
    </row>
    <row r="902" ht="16.5" customHeight="1">
      <c r="A902" s="87"/>
    </row>
    <row r="903" ht="16.5" customHeight="1">
      <c r="A903" s="87"/>
    </row>
    <row r="904" ht="16.5" customHeight="1">
      <c r="A904" s="87"/>
    </row>
    <row r="905" ht="16.5" customHeight="1">
      <c r="A905" s="87"/>
    </row>
    <row r="906" ht="16.5" customHeight="1">
      <c r="A906" s="87"/>
    </row>
    <row r="907" ht="16.5" customHeight="1">
      <c r="A907" s="87"/>
    </row>
    <row r="908" ht="16.5" customHeight="1">
      <c r="A908" s="87"/>
    </row>
    <row r="909" ht="16.5" customHeight="1">
      <c r="A909" s="87"/>
    </row>
    <row r="910" ht="16.5" customHeight="1">
      <c r="A910" s="87"/>
    </row>
    <row r="911" ht="16.5" customHeight="1">
      <c r="A911" s="87"/>
    </row>
    <row r="912" ht="16.5" customHeight="1">
      <c r="A912" s="87"/>
    </row>
    <row r="913" ht="16.5" customHeight="1">
      <c r="A913" s="87"/>
    </row>
    <row r="914" ht="16.5" customHeight="1">
      <c r="A914" s="87"/>
    </row>
    <row r="915" ht="16.5" customHeight="1">
      <c r="A915" s="87"/>
    </row>
    <row r="916" ht="16.5" customHeight="1">
      <c r="A916" s="87"/>
    </row>
    <row r="917" ht="16.5" customHeight="1">
      <c r="A917" s="87"/>
    </row>
    <row r="918" ht="16.5" customHeight="1">
      <c r="A918" s="87"/>
    </row>
    <row r="919" ht="16.5" customHeight="1">
      <c r="A919" s="87"/>
    </row>
    <row r="920" ht="16.5" customHeight="1">
      <c r="A920" s="87"/>
    </row>
    <row r="921" ht="16.5" customHeight="1">
      <c r="A921" s="87"/>
    </row>
    <row r="922" ht="16.5" customHeight="1">
      <c r="A922" s="87"/>
    </row>
    <row r="923" ht="16.5" customHeight="1">
      <c r="A923" s="87"/>
    </row>
    <row r="924" ht="16.5" customHeight="1">
      <c r="A924" s="87"/>
    </row>
    <row r="925" ht="16.5" customHeight="1">
      <c r="A925" s="87"/>
    </row>
    <row r="926" ht="16.5" customHeight="1">
      <c r="A926" s="87"/>
    </row>
    <row r="927" ht="16.5" customHeight="1">
      <c r="A927" s="87"/>
    </row>
    <row r="928" ht="16.5" customHeight="1">
      <c r="A928" s="87"/>
    </row>
    <row r="929" ht="16.5" customHeight="1">
      <c r="A929" s="87"/>
    </row>
    <row r="930" ht="16.5" customHeight="1">
      <c r="A930" s="87"/>
    </row>
    <row r="931" ht="16.5" customHeight="1">
      <c r="A931" s="87"/>
    </row>
    <row r="932" ht="16.5" customHeight="1">
      <c r="A932" s="87"/>
    </row>
    <row r="933" ht="16.5" customHeight="1">
      <c r="A933" s="87"/>
    </row>
    <row r="934" ht="16.5" customHeight="1">
      <c r="A934" s="87"/>
    </row>
    <row r="935" ht="16.5" customHeight="1">
      <c r="A935" s="87"/>
    </row>
    <row r="936" ht="16.5" customHeight="1">
      <c r="A936" s="87"/>
    </row>
    <row r="937" ht="16.5" customHeight="1">
      <c r="A937" s="87"/>
    </row>
    <row r="938" ht="16.5" customHeight="1">
      <c r="A938" s="87"/>
    </row>
    <row r="939" ht="16.5" customHeight="1">
      <c r="A939" s="87"/>
    </row>
    <row r="940" ht="16.5" customHeight="1">
      <c r="A940" s="87"/>
    </row>
    <row r="941" ht="16.5" customHeight="1">
      <c r="A941" s="87"/>
    </row>
    <row r="942" ht="16.5" customHeight="1">
      <c r="A942" s="87"/>
    </row>
    <row r="943" ht="16.5" customHeight="1">
      <c r="A943" s="87"/>
    </row>
    <row r="944" ht="16.5" customHeight="1">
      <c r="A944" s="87"/>
    </row>
    <row r="945" ht="16.5" customHeight="1">
      <c r="A945" s="87"/>
    </row>
    <row r="946" ht="16.5" customHeight="1">
      <c r="A946" s="87"/>
    </row>
    <row r="947" ht="16.5" customHeight="1">
      <c r="A947" s="87"/>
    </row>
    <row r="948" ht="16.5" customHeight="1">
      <c r="A948" s="87"/>
    </row>
    <row r="949" ht="16.5" customHeight="1">
      <c r="A949" s="87"/>
    </row>
    <row r="950" ht="16.5" customHeight="1">
      <c r="A950" s="87"/>
    </row>
    <row r="951" ht="16.5" customHeight="1">
      <c r="A951" s="87"/>
    </row>
    <row r="952" ht="16.5" customHeight="1">
      <c r="A952" s="87"/>
    </row>
    <row r="953" ht="16.5" customHeight="1">
      <c r="A953" s="87"/>
    </row>
    <row r="954" ht="16.5" customHeight="1">
      <c r="A954" s="87"/>
    </row>
    <row r="955" ht="16.5" customHeight="1">
      <c r="A955" s="87"/>
    </row>
    <row r="956" ht="16.5" customHeight="1">
      <c r="A956" s="87"/>
    </row>
    <row r="957" ht="16.5" customHeight="1">
      <c r="A957" s="87"/>
    </row>
    <row r="958" ht="16.5" customHeight="1">
      <c r="A958" s="87"/>
    </row>
    <row r="959" ht="16.5" customHeight="1">
      <c r="A959" s="87"/>
    </row>
    <row r="960" ht="16.5" customHeight="1">
      <c r="A960" s="87"/>
    </row>
    <row r="961" ht="16.5" customHeight="1">
      <c r="A961" s="87"/>
    </row>
    <row r="962" ht="16.5" customHeight="1">
      <c r="A962" s="87"/>
    </row>
    <row r="963" ht="16.5" customHeight="1">
      <c r="A963" s="87"/>
    </row>
    <row r="964" ht="16.5" customHeight="1">
      <c r="A964" s="87"/>
    </row>
    <row r="965" ht="16.5" customHeight="1">
      <c r="A965" s="87"/>
    </row>
    <row r="966" ht="16.5" customHeight="1">
      <c r="A966" s="87"/>
    </row>
    <row r="967" ht="16.5" customHeight="1">
      <c r="A967" s="87"/>
    </row>
    <row r="968" ht="16.5" customHeight="1">
      <c r="A968" s="87"/>
    </row>
    <row r="969" ht="16.5" customHeight="1">
      <c r="A969" s="87"/>
    </row>
    <row r="970" ht="16.5" customHeight="1">
      <c r="A970" s="87"/>
    </row>
    <row r="971" ht="16.5" customHeight="1">
      <c r="A971" s="87"/>
    </row>
    <row r="972" ht="16.5" customHeight="1">
      <c r="A972" s="87"/>
    </row>
    <row r="973" ht="16.5" customHeight="1">
      <c r="A973" s="87"/>
    </row>
    <row r="974" ht="16.5" customHeight="1">
      <c r="A974" s="87"/>
    </row>
    <row r="975" ht="16.5" customHeight="1">
      <c r="A975" s="87"/>
    </row>
    <row r="976" ht="16.5" customHeight="1">
      <c r="A976" s="87"/>
    </row>
    <row r="977" ht="16.5" customHeight="1">
      <c r="A977" s="87"/>
    </row>
    <row r="978" ht="16.5" customHeight="1">
      <c r="A978" s="87"/>
    </row>
    <row r="979" ht="16.5" customHeight="1">
      <c r="A979" s="87"/>
    </row>
    <row r="980" ht="16.5" customHeight="1">
      <c r="A980" s="87"/>
    </row>
    <row r="981" ht="16.5" customHeight="1">
      <c r="A981" s="87"/>
    </row>
    <row r="982" ht="16.5" customHeight="1">
      <c r="A982" s="87"/>
    </row>
    <row r="983" ht="16.5" customHeight="1">
      <c r="A983" s="87"/>
    </row>
    <row r="984" ht="16.5" customHeight="1">
      <c r="A984" s="87"/>
    </row>
    <row r="985" ht="16.5" customHeight="1">
      <c r="A985" s="87"/>
    </row>
    <row r="986" ht="16.5" customHeight="1">
      <c r="A986" s="87"/>
    </row>
    <row r="987" ht="16.5" customHeight="1">
      <c r="A987" s="87"/>
    </row>
    <row r="988" ht="16.5" customHeight="1">
      <c r="A988" s="87"/>
    </row>
    <row r="989" ht="16.5" customHeight="1">
      <c r="A989" s="87"/>
    </row>
    <row r="990" ht="16.5" customHeight="1">
      <c r="A990" s="87"/>
    </row>
    <row r="991" ht="16.5" customHeight="1">
      <c r="A991" s="87"/>
    </row>
    <row r="992" ht="16.5" customHeight="1">
      <c r="A992" s="87"/>
    </row>
    <row r="993" ht="16.5" customHeight="1">
      <c r="A993" s="87"/>
    </row>
    <row r="994" ht="16.5" customHeight="1">
      <c r="A994" s="87"/>
    </row>
    <row r="995" ht="16.5" customHeight="1">
      <c r="A995" s="87"/>
    </row>
    <row r="996" ht="16.5" customHeight="1">
      <c r="A996" s="87"/>
    </row>
    <row r="997" ht="16.5" customHeight="1">
      <c r="A997" s="87"/>
    </row>
    <row r="998" ht="16.5" customHeight="1">
      <c r="A998" s="87"/>
    </row>
    <row r="999" ht="16.5" customHeight="1">
      <c r="A999" s="87"/>
    </row>
    <row r="1000" ht="16.5" customHeight="1">
      <c r="A1000" s="87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.75"/>
    <col customWidth="1" min="3" max="25" width="7.63"/>
  </cols>
  <sheetData>
    <row r="1" ht="16.5" customHeight="1">
      <c r="A1" s="10"/>
      <c r="B1" s="10" t="s">
        <v>22</v>
      </c>
      <c r="C1" s="10" t="s">
        <v>229</v>
      </c>
      <c r="D1" s="10" t="s">
        <v>230</v>
      </c>
      <c r="E1" s="10" t="s">
        <v>231</v>
      </c>
      <c r="F1" s="10" t="s">
        <v>232</v>
      </c>
      <c r="G1" s="8" t="s">
        <v>233</v>
      </c>
      <c r="H1" s="8" t="s">
        <v>234</v>
      </c>
      <c r="I1" s="8" t="s">
        <v>235</v>
      </c>
      <c r="J1" s="10" t="s">
        <v>236</v>
      </c>
      <c r="K1" s="10" t="s">
        <v>237</v>
      </c>
      <c r="L1" s="10" t="s">
        <v>238</v>
      </c>
      <c r="M1" s="10" t="s">
        <v>239</v>
      </c>
      <c r="N1" s="10" t="s">
        <v>240</v>
      </c>
      <c r="O1" s="10"/>
      <c r="P1" s="8"/>
      <c r="Q1" s="8"/>
      <c r="R1" s="8"/>
      <c r="S1" s="8"/>
      <c r="T1" s="8"/>
      <c r="U1" s="8"/>
      <c r="V1" s="8"/>
      <c r="W1" s="8"/>
      <c r="X1" s="8"/>
      <c r="Y1" s="8"/>
    </row>
    <row r="2" ht="16.5" customHeight="1">
      <c r="A2" s="86">
        <v>1.0</v>
      </c>
    </row>
    <row r="3" ht="16.5" customHeight="1">
      <c r="A3" s="86">
        <v>2.0</v>
      </c>
    </row>
    <row r="4" ht="16.5" customHeight="1">
      <c r="A4" s="86">
        <v>3.0</v>
      </c>
    </row>
    <row r="5" ht="16.5" customHeight="1">
      <c r="A5" s="86">
        <v>4.0</v>
      </c>
    </row>
    <row r="6" ht="16.5" customHeight="1">
      <c r="A6" s="86">
        <v>5.0</v>
      </c>
    </row>
    <row r="7" ht="16.5" customHeight="1">
      <c r="A7" s="86">
        <v>6.0</v>
      </c>
    </row>
    <row r="8" ht="16.5" customHeight="1">
      <c r="A8" s="86">
        <v>7.0</v>
      </c>
    </row>
    <row r="9" ht="16.5" customHeight="1">
      <c r="A9" s="86">
        <v>8.0</v>
      </c>
    </row>
    <row r="10" ht="16.5" customHeight="1">
      <c r="A10" s="86">
        <v>9.0</v>
      </c>
    </row>
    <row r="11" ht="16.5" customHeight="1">
      <c r="A11" s="86">
        <v>10.0</v>
      </c>
    </row>
    <row r="12" ht="16.5" customHeight="1">
      <c r="A12" s="87"/>
    </row>
    <row r="13" ht="16.5" customHeight="1">
      <c r="A13" s="87"/>
    </row>
    <row r="14" ht="16.5" customHeight="1">
      <c r="A14" s="87"/>
    </row>
    <row r="15" ht="16.5" customHeight="1">
      <c r="A15" s="87"/>
    </row>
    <row r="16" ht="16.5" customHeight="1">
      <c r="A16" s="87"/>
    </row>
    <row r="17" ht="16.5" customHeight="1">
      <c r="A17" s="87"/>
    </row>
    <row r="18" ht="16.5" customHeight="1">
      <c r="A18" s="87"/>
    </row>
    <row r="19" ht="16.5" customHeight="1">
      <c r="A19" s="87"/>
    </row>
    <row r="20" ht="16.5" customHeight="1">
      <c r="A20" s="87"/>
    </row>
    <row r="21" ht="16.5" customHeight="1">
      <c r="A21" s="87"/>
    </row>
    <row r="22" ht="16.5" customHeight="1">
      <c r="A22" s="87"/>
    </row>
    <row r="23" ht="16.5" customHeight="1">
      <c r="A23" s="87"/>
    </row>
    <row r="24" ht="16.5" customHeight="1">
      <c r="A24" s="87"/>
    </row>
    <row r="25" ht="16.5" customHeight="1">
      <c r="A25" s="87"/>
    </row>
    <row r="26" ht="16.5" customHeight="1">
      <c r="A26" s="87"/>
    </row>
    <row r="27" ht="16.5" customHeight="1">
      <c r="A27" s="87"/>
    </row>
    <row r="28" ht="16.5" customHeight="1">
      <c r="A28" s="87"/>
    </row>
    <row r="29" ht="16.5" customHeight="1">
      <c r="A29" s="87"/>
    </row>
    <row r="30" ht="16.5" customHeight="1">
      <c r="A30" s="87"/>
    </row>
    <row r="31" ht="16.5" customHeight="1">
      <c r="A31" s="87"/>
    </row>
    <row r="32" ht="16.5" customHeight="1">
      <c r="A32" s="87"/>
    </row>
    <row r="33" ht="16.5" customHeight="1">
      <c r="A33" s="87"/>
    </row>
    <row r="34" ht="16.5" customHeight="1">
      <c r="A34" s="87"/>
    </row>
    <row r="35" ht="16.5" customHeight="1">
      <c r="A35" s="87"/>
    </row>
    <row r="36" ht="16.5" customHeight="1">
      <c r="A36" s="87"/>
    </row>
    <row r="37" ht="16.5" customHeight="1">
      <c r="A37" s="87"/>
    </row>
    <row r="38" ht="16.5" customHeight="1">
      <c r="A38" s="87"/>
    </row>
    <row r="39" ht="16.5" customHeight="1">
      <c r="A39" s="87"/>
    </row>
    <row r="40" ht="16.5" customHeight="1">
      <c r="A40" s="87"/>
    </row>
    <row r="41" ht="16.5" customHeight="1">
      <c r="A41" s="87"/>
    </row>
    <row r="42" ht="16.5" customHeight="1">
      <c r="A42" s="87"/>
    </row>
    <row r="43" ht="16.5" customHeight="1">
      <c r="A43" s="87"/>
    </row>
    <row r="44" ht="16.5" customHeight="1">
      <c r="A44" s="87"/>
    </row>
    <row r="45" ht="16.5" customHeight="1">
      <c r="A45" s="87"/>
    </row>
    <row r="46" ht="16.5" customHeight="1">
      <c r="A46" s="87"/>
    </row>
    <row r="47" ht="16.5" customHeight="1">
      <c r="A47" s="87"/>
    </row>
    <row r="48" ht="16.5" customHeight="1">
      <c r="A48" s="87"/>
    </row>
    <row r="49" ht="16.5" customHeight="1">
      <c r="A49" s="87"/>
    </row>
    <row r="50" ht="16.5" customHeight="1">
      <c r="A50" s="87"/>
    </row>
    <row r="51" ht="16.5" customHeight="1">
      <c r="A51" s="87"/>
    </row>
    <row r="52" ht="16.5" customHeight="1">
      <c r="A52" s="87"/>
    </row>
    <row r="53" ht="16.5" customHeight="1">
      <c r="A53" s="87"/>
    </row>
    <row r="54" ht="16.5" customHeight="1">
      <c r="A54" s="87"/>
    </row>
    <row r="55" ht="16.5" customHeight="1">
      <c r="A55" s="87"/>
    </row>
    <row r="56" ht="16.5" customHeight="1">
      <c r="A56" s="87"/>
    </row>
    <row r="57" ht="16.5" customHeight="1">
      <c r="A57" s="87"/>
    </row>
    <row r="58" ht="16.5" customHeight="1">
      <c r="A58" s="87"/>
    </row>
    <row r="59" ht="16.5" customHeight="1">
      <c r="A59" s="87"/>
    </row>
    <row r="60" ht="16.5" customHeight="1">
      <c r="A60" s="87"/>
    </row>
    <row r="61" ht="16.5" customHeight="1">
      <c r="A61" s="87"/>
    </row>
    <row r="62" ht="16.5" customHeight="1">
      <c r="A62" s="87"/>
    </row>
    <row r="63" ht="16.5" customHeight="1">
      <c r="A63" s="87"/>
    </row>
    <row r="64" ht="16.5" customHeight="1">
      <c r="A64" s="87"/>
    </row>
    <row r="65" ht="16.5" customHeight="1">
      <c r="A65" s="87"/>
    </row>
    <row r="66" ht="16.5" customHeight="1">
      <c r="A66" s="87"/>
    </row>
    <row r="67" ht="16.5" customHeight="1">
      <c r="A67" s="87"/>
    </row>
    <row r="68" ht="16.5" customHeight="1">
      <c r="A68" s="87"/>
    </row>
    <row r="69" ht="16.5" customHeight="1">
      <c r="A69" s="87"/>
    </row>
    <row r="70" ht="16.5" customHeight="1">
      <c r="A70" s="87"/>
    </row>
    <row r="71" ht="16.5" customHeight="1">
      <c r="A71" s="87"/>
    </row>
    <row r="72" ht="16.5" customHeight="1">
      <c r="A72" s="87"/>
    </row>
    <row r="73" ht="16.5" customHeight="1">
      <c r="A73" s="87"/>
    </row>
    <row r="74" ht="16.5" customHeight="1">
      <c r="A74" s="87"/>
    </row>
    <row r="75" ht="16.5" customHeight="1">
      <c r="A75" s="87"/>
    </row>
    <row r="76" ht="16.5" customHeight="1">
      <c r="A76" s="87"/>
    </row>
    <row r="77" ht="16.5" customHeight="1">
      <c r="A77" s="87"/>
    </row>
    <row r="78" ht="16.5" customHeight="1">
      <c r="A78" s="87"/>
    </row>
    <row r="79" ht="16.5" customHeight="1">
      <c r="A79" s="87"/>
    </row>
    <row r="80" ht="16.5" customHeight="1">
      <c r="A80" s="87"/>
    </row>
    <row r="81" ht="16.5" customHeight="1">
      <c r="A81" s="87"/>
    </row>
    <row r="82" ht="16.5" customHeight="1">
      <c r="A82" s="87"/>
    </row>
    <row r="83" ht="16.5" customHeight="1">
      <c r="A83" s="87"/>
    </row>
    <row r="84" ht="16.5" customHeight="1">
      <c r="A84" s="87"/>
    </row>
    <row r="85" ht="16.5" customHeight="1">
      <c r="A85" s="87"/>
    </row>
    <row r="86" ht="16.5" customHeight="1">
      <c r="A86" s="87"/>
    </row>
    <row r="87" ht="16.5" customHeight="1">
      <c r="A87" s="87"/>
    </row>
    <row r="88" ht="16.5" customHeight="1">
      <c r="A88" s="87"/>
    </row>
    <row r="89" ht="16.5" customHeight="1">
      <c r="A89" s="87"/>
    </row>
    <row r="90" ht="16.5" customHeight="1">
      <c r="A90" s="87"/>
    </row>
    <row r="91" ht="16.5" customHeight="1">
      <c r="A91" s="87"/>
    </row>
    <row r="92" ht="16.5" customHeight="1">
      <c r="A92" s="87"/>
    </row>
    <row r="93" ht="16.5" customHeight="1">
      <c r="A93" s="87"/>
    </row>
    <row r="94" ht="16.5" customHeight="1">
      <c r="A94" s="87"/>
    </row>
    <row r="95" ht="16.5" customHeight="1">
      <c r="A95" s="87"/>
    </row>
    <row r="96" ht="16.5" customHeight="1">
      <c r="A96" s="87"/>
    </row>
    <row r="97" ht="16.5" customHeight="1">
      <c r="A97" s="87"/>
    </row>
    <row r="98" ht="16.5" customHeight="1">
      <c r="A98" s="87"/>
    </row>
    <row r="99" ht="16.5" customHeight="1">
      <c r="A99" s="87"/>
    </row>
    <row r="100" ht="16.5" customHeight="1">
      <c r="A100" s="87"/>
    </row>
    <row r="101" ht="16.5" customHeight="1">
      <c r="A101" s="87"/>
    </row>
    <row r="102" ht="16.5" customHeight="1">
      <c r="A102" s="87"/>
    </row>
    <row r="103" ht="16.5" customHeight="1">
      <c r="A103" s="87"/>
    </row>
    <row r="104" ht="16.5" customHeight="1">
      <c r="A104" s="87"/>
    </row>
    <row r="105" ht="16.5" customHeight="1">
      <c r="A105" s="87"/>
    </row>
    <row r="106" ht="16.5" customHeight="1">
      <c r="A106" s="87"/>
    </row>
    <row r="107" ht="16.5" customHeight="1">
      <c r="A107" s="87"/>
    </row>
    <row r="108" ht="16.5" customHeight="1">
      <c r="A108" s="87"/>
    </row>
    <row r="109" ht="16.5" customHeight="1">
      <c r="A109" s="87"/>
    </row>
    <row r="110" ht="16.5" customHeight="1">
      <c r="A110" s="87"/>
    </row>
    <row r="111" ht="16.5" customHeight="1">
      <c r="A111" s="87"/>
    </row>
    <row r="112" ht="16.5" customHeight="1">
      <c r="A112" s="87"/>
    </row>
    <row r="113" ht="16.5" customHeight="1">
      <c r="A113" s="87"/>
    </row>
    <row r="114" ht="16.5" customHeight="1">
      <c r="A114" s="87"/>
    </row>
    <row r="115" ht="16.5" customHeight="1">
      <c r="A115" s="87"/>
    </row>
    <row r="116" ht="16.5" customHeight="1">
      <c r="A116" s="87"/>
    </row>
    <row r="117" ht="16.5" customHeight="1">
      <c r="A117" s="87"/>
    </row>
    <row r="118" ht="16.5" customHeight="1">
      <c r="A118" s="87"/>
    </row>
    <row r="119" ht="16.5" customHeight="1">
      <c r="A119" s="87"/>
    </row>
    <row r="120" ht="16.5" customHeight="1">
      <c r="A120" s="87"/>
    </row>
    <row r="121" ht="16.5" customHeight="1">
      <c r="A121" s="87"/>
    </row>
    <row r="122" ht="16.5" customHeight="1">
      <c r="A122" s="87"/>
    </row>
    <row r="123" ht="16.5" customHeight="1">
      <c r="A123" s="87"/>
    </row>
    <row r="124" ht="16.5" customHeight="1">
      <c r="A124" s="87"/>
    </row>
    <row r="125" ht="16.5" customHeight="1">
      <c r="A125" s="87"/>
    </row>
    <row r="126" ht="16.5" customHeight="1">
      <c r="A126" s="87"/>
    </row>
    <row r="127" ht="16.5" customHeight="1">
      <c r="A127" s="87"/>
    </row>
    <row r="128" ht="16.5" customHeight="1">
      <c r="A128" s="87"/>
    </row>
    <row r="129" ht="16.5" customHeight="1">
      <c r="A129" s="87"/>
    </row>
    <row r="130" ht="16.5" customHeight="1">
      <c r="A130" s="87"/>
    </row>
    <row r="131" ht="16.5" customHeight="1">
      <c r="A131" s="87"/>
    </row>
    <row r="132" ht="16.5" customHeight="1">
      <c r="A132" s="87"/>
    </row>
    <row r="133" ht="16.5" customHeight="1">
      <c r="A133" s="87"/>
    </row>
    <row r="134" ht="16.5" customHeight="1">
      <c r="A134" s="87"/>
    </row>
    <row r="135" ht="16.5" customHeight="1">
      <c r="A135" s="87"/>
    </row>
    <row r="136" ht="16.5" customHeight="1">
      <c r="A136" s="87"/>
    </row>
    <row r="137" ht="16.5" customHeight="1">
      <c r="A137" s="87"/>
    </row>
    <row r="138" ht="16.5" customHeight="1">
      <c r="A138" s="87"/>
    </row>
    <row r="139" ht="16.5" customHeight="1">
      <c r="A139" s="87"/>
    </row>
    <row r="140" ht="16.5" customHeight="1">
      <c r="A140" s="87"/>
    </row>
    <row r="141" ht="16.5" customHeight="1">
      <c r="A141" s="87"/>
    </row>
    <row r="142" ht="16.5" customHeight="1">
      <c r="A142" s="87"/>
    </row>
    <row r="143" ht="16.5" customHeight="1">
      <c r="A143" s="87"/>
    </row>
    <row r="144" ht="16.5" customHeight="1">
      <c r="A144" s="87"/>
    </row>
    <row r="145" ht="16.5" customHeight="1">
      <c r="A145" s="87"/>
    </row>
    <row r="146" ht="16.5" customHeight="1">
      <c r="A146" s="87"/>
    </row>
    <row r="147" ht="16.5" customHeight="1">
      <c r="A147" s="87"/>
    </row>
    <row r="148" ht="16.5" customHeight="1">
      <c r="A148" s="87"/>
    </row>
    <row r="149" ht="16.5" customHeight="1">
      <c r="A149" s="87"/>
    </row>
    <row r="150" ht="16.5" customHeight="1">
      <c r="A150" s="87"/>
    </row>
    <row r="151" ht="16.5" customHeight="1">
      <c r="A151" s="87"/>
    </row>
    <row r="152" ht="16.5" customHeight="1">
      <c r="A152" s="87"/>
    </row>
    <row r="153" ht="16.5" customHeight="1">
      <c r="A153" s="87"/>
    </row>
    <row r="154" ht="16.5" customHeight="1">
      <c r="A154" s="87"/>
    </row>
    <row r="155" ht="16.5" customHeight="1">
      <c r="A155" s="87"/>
    </row>
    <row r="156" ht="16.5" customHeight="1">
      <c r="A156" s="87"/>
    </row>
    <row r="157" ht="16.5" customHeight="1">
      <c r="A157" s="87"/>
    </row>
    <row r="158" ht="16.5" customHeight="1">
      <c r="A158" s="87"/>
    </row>
    <row r="159" ht="16.5" customHeight="1">
      <c r="A159" s="87"/>
    </row>
    <row r="160" ht="16.5" customHeight="1">
      <c r="A160" s="87"/>
    </row>
    <row r="161" ht="16.5" customHeight="1">
      <c r="A161" s="87"/>
    </row>
    <row r="162" ht="16.5" customHeight="1">
      <c r="A162" s="87"/>
    </row>
    <row r="163" ht="16.5" customHeight="1">
      <c r="A163" s="87"/>
    </row>
    <row r="164" ht="16.5" customHeight="1">
      <c r="A164" s="87"/>
    </row>
    <row r="165" ht="16.5" customHeight="1">
      <c r="A165" s="87"/>
    </row>
    <row r="166" ht="16.5" customHeight="1">
      <c r="A166" s="87"/>
    </row>
    <row r="167" ht="16.5" customHeight="1">
      <c r="A167" s="87"/>
    </row>
    <row r="168" ht="16.5" customHeight="1">
      <c r="A168" s="87"/>
    </row>
    <row r="169" ht="16.5" customHeight="1">
      <c r="A169" s="87"/>
    </row>
    <row r="170" ht="16.5" customHeight="1">
      <c r="A170" s="87"/>
    </row>
    <row r="171" ht="16.5" customHeight="1">
      <c r="A171" s="87"/>
    </row>
    <row r="172" ht="16.5" customHeight="1">
      <c r="A172" s="87"/>
    </row>
    <row r="173" ht="16.5" customHeight="1">
      <c r="A173" s="87"/>
    </row>
    <row r="174" ht="16.5" customHeight="1">
      <c r="A174" s="87"/>
    </row>
    <row r="175" ht="16.5" customHeight="1">
      <c r="A175" s="87"/>
    </row>
    <row r="176" ht="16.5" customHeight="1">
      <c r="A176" s="87"/>
    </row>
    <row r="177" ht="16.5" customHeight="1">
      <c r="A177" s="87"/>
    </row>
    <row r="178" ht="16.5" customHeight="1">
      <c r="A178" s="87"/>
    </row>
    <row r="179" ht="16.5" customHeight="1">
      <c r="A179" s="87"/>
    </row>
    <row r="180" ht="16.5" customHeight="1">
      <c r="A180" s="87"/>
    </row>
    <row r="181" ht="16.5" customHeight="1">
      <c r="A181" s="87"/>
    </row>
    <row r="182" ht="16.5" customHeight="1">
      <c r="A182" s="87"/>
    </row>
    <row r="183" ht="16.5" customHeight="1">
      <c r="A183" s="87"/>
    </row>
    <row r="184" ht="16.5" customHeight="1">
      <c r="A184" s="87"/>
    </row>
    <row r="185" ht="16.5" customHeight="1">
      <c r="A185" s="87"/>
    </row>
    <row r="186" ht="16.5" customHeight="1">
      <c r="A186" s="87"/>
    </row>
    <row r="187" ht="16.5" customHeight="1">
      <c r="A187" s="87"/>
    </row>
    <row r="188" ht="16.5" customHeight="1">
      <c r="A188" s="87"/>
    </row>
    <row r="189" ht="16.5" customHeight="1">
      <c r="A189" s="87"/>
    </row>
    <row r="190" ht="16.5" customHeight="1">
      <c r="A190" s="87"/>
    </row>
    <row r="191" ht="16.5" customHeight="1">
      <c r="A191" s="87"/>
    </row>
    <row r="192" ht="16.5" customHeight="1">
      <c r="A192" s="87"/>
    </row>
    <row r="193" ht="16.5" customHeight="1">
      <c r="A193" s="87"/>
    </row>
    <row r="194" ht="16.5" customHeight="1">
      <c r="A194" s="87"/>
    </row>
    <row r="195" ht="16.5" customHeight="1">
      <c r="A195" s="87"/>
    </row>
    <row r="196" ht="16.5" customHeight="1">
      <c r="A196" s="87"/>
    </row>
    <row r="197" ht="16.5" customHeight="1">
      <c r="A197" s="87"/>
    </row>
    <row r="198" ht="16.5" customHeight="1">
      <c r="A198" s="87"/>
    </row>
    <row r="199" ht="16.5" customHeight="1">
      <c r="A199" s="87"/>
    </row>
    <row r="200" ht="16.5" customHeight="1">
      <c r="A200" s="87"/>
    </row>
    <row r="201" ht="16.5" customHeight="1">
      <c r="A201" s="87"/>
    </row>
    <row r="202" ht="16.5" customHeight="1">
      <c r="A202" s="87"/>
    </row>
    <row r="203" ht="16.5" customHeight="1">
      <c r="A203" s="87"/>
    </row>
    <row r="204" ht="16.5" customHeight="1">
      <c r="A204" s="87"/>
    </row>
    <row r="205" ht="16.5" customHeight="1">
      <c r="A205" s="87"/>
    </row>
    <row r="206" ht="16.5" customHeight="1">
      <c r="A206" s="87"/>
    </row>
    <row r="207" ht="16.5" customHeight="1">
      <c r="A207" s="87"/>
    </row>
    <row r="208" ht="16.5" customHeight="1">
      <c r="A208" s="87"/>
    </row>
    <row r="209" ht="16.5" customHeight="1">
      <c r="A209" s="87"/>
    </row>
    <row r="210" ht="16.5" customHeight="1">
      <c r="A210" s="87"/>
    </row>
    <row r="211" ht="16.5" customHeight="1">
      <c r="A211" s="87"/>
    </row>
    <row r="212" ht="16.5" customHeight="1">
      <c r="A212" s="87"/>
    </row>
    <row r="213" ht="16.5" customHeight="1">
      <c r="A213" s="87"/>
    </row>
    <row r="214" ht="16.5" customHeight="1">
      <c r="A214" s="87"/>
    </row>
    <row r="215" ht="16.5" customHeight="1">
      <c r="A215" s="87"/>
    </row>
    <row r="216" ht="16.5" customHeight="1">
      <c r="A216" s="87"/>
    </row>
    <row r="217" ht="16.5" customHeight="1">
      <c r="A217" s="87"/>
    </row>
    <row r="218" ht="16.5" customHeight="1">
      <c r="A218" s="87"/>
    </row>
    <row r="219" ht="16.5" customHeight="1">
      <c r="A219" s="87"/>
    </row>
    <row r="220" ht="16.5" customHeight="1">
      <c r="A220" s="87"/>
    </row>
    <row r="221" ht="16.5" customHeight="1">
      <c r="A221" s="87"/>
    </row>
    <row r="222" ht="16.5" customHeight="1">
      <c r="A222" s="87"/>
    </row>
    <row r="223" ht="16.5" customHeight="1">
      <c r="A223" s="87"/>
    </row>
    <row r="224" ht="16.5" customHeight="1">
      <c r="A224" s="87"/>
    </row>
    <row r="225" ht="16.5" customHeight="1">
      <c r="A225" s="87"/>
    </row>
    <row r="226" ht="16.5" customHeight="1">
      <c r="A226" s="87"/>
    </row>
    <row r="227" ht="16.5" customHeight="1">
      <c r="A227" s="87"/>
    </row>
    <row r="228" ht="16.5" customHeight="1">
      <c r="A228" s="87"/>
    </row>
    <row r="229" ht="16.5" customHeight="1">
      <c r="A229" s="87"/>
    </row>
    <row r="230" ht="16.5" customHeight="1">
      <c r="A230" s="87"/>
    </row>
    <row r="231" ht="16.5" customHeight="1">
      <c r="A231" s="87"/>
    </row>
    <row r="232" ht="16.5" customHeight="1">
      <c r="A232" s="87"/>
    </row>
    <row r="233" ht="16.5" customHeight="1">
      <c r="A233" s="87"/>
    </row>
    <row r="234" ht="16.5" customHeight="1">
      <c r="A234" s="87"/>
    </row>
    <row r="235" ht="16.5" customHeight="1">
      <c r="A235" s="87"/>
    </row>
    <row r="236" ht="16.5" customHeight="1">
      <c r="A236" s="87"/>
    </row>
    <row r="237" ht="16.5" customHeight="1">
      <c r="A237" s="87"/>
    </row>
    <row r="238" ht="16.5" customHeight="1">
      <c r="A238" s="87"/>
    </row>
    <row r="239" ht="16.5" customHeight="1">
      <c r="A239" s="87"/>
    </row>
    <row r="240" ht="16.5" customHeight="1">
      <c r="A240" s="87"/>
    </row>
    <row r="241" ht="16.5" customHeight="1">
      <c r="A241" s="87"/>
    </row>
    <row r="242" ht="16.5" customHeight="1">
      <c r="A242" s="87"/>
    </row>
    <row r="243" ht="16.5" customHeight="1">
      <c r="A243" s="87"/>
    </row>
    <row r="244" ht="16.5" customHeight="1">
      <c r="A244" s="87"/>
    </row>
    <row r="245" ht="16.5" customHeight="1">
      <c r="A245" s="87"/>
    </row>
    <row r="246" ht="16.5" customHeight="1">
      <c r="A246" s="87"/>
    </row>
    <row r="247" ht="16.5" customHeight="1">
      <c r="A247" s="87"/>
    </row>
    <row r="248" ht="16.5" customHeight="1">
      <c r="A248" s="87"/>
    </row>
    <row r="249" ht="16.5" customHeight="1">
      <c r="A249" s="87"/>
    </row>
    <row r="250" ht="16.5" customHeight="1">
      <c r="A250" s="87"/>
    </row>
    <row r="251" ht="16.5" customHeight="1">
      <c r="A251" s="87"/>
    </row>
    <row r="252" ht="16.5" customHeight="1">
      <c r="A252" s="87"/>
    </row>
    <row r="253" ht="16.5" customHeight="1">
      <c r="A253" s="87"/>
    </row>
    <row r="254" ht="16.5" customHeight="1">
      <c r="A254" s="87"/>
    </row>
    <row r="255" ht="16.5" customHeight="1">
      <c r="A255" s="87"/>
    </row>
    <row r="256" ht="16.5" customHeight="1">
      <c r="A256" s="87"/>
    </row>
    <row r="257" ht="16.5" customHeight="1">
      <c r="A257" s="87"/>
    </row>
    <row r="258" ht="16.5" customHeight="1">
      <c r="A258" s="87"/>
    </row>
    <row r="259" ht="16.5" customHeight="1">
      <c r="A259" s="87"/>
    </row>
    <row r="260" ht="16.5" customHeight="1">
      <c r="A260" s="87"/>
    </row>
    <row r="261" ht="16.5" customHeight="1">
      <c r="A261" s="87"/>
    </row>
    <row r="262" ht="16.5" customHeight="1">
      <c r="A262" s="87"/>
    </row>
    <row r="263" ht="16.5" customHeight="1">
      <c r="A263" s="87"/>
    </row>
    <row r="264" ht="16.5" customHeight="1">
      <c r="A264" s="87"/>
    </row>
    <row r="265" ht="16.5" customHeight="1">
      <c r="A265" s="87"/>
    </row>
    <row r="266" ht="16.5" customHeight="1">
      <c r="A266" s="87"/>
    </row>
    <row r="267" ht="16.5" customHeight="1">
      <c r="A267" s="87"/>
    </row>
    <row r="268" ht="16.5" customHeight="1">
      <c r="A268" s="87"/>
    </row>
    <row r="269" ht="16.5" customHeight="1">
      <c r="A269" s="87"/>
    </row>
    <row r="270" ht="16.5" customHeight="1">
      <c r="A270" s="87"/>
    </row>
    <row r="271" ht="16.5" customHeight="1">
      <c r="A271" s="87"/>
    </row>
    <row r="272" ht="16.5" customHeight="1">
      <c r="A272" s="87"/>
    </row>
    <row r="273" ht="16.5" customHeight="1">
      <c r="A273" s="87"/>
    </row>
    <row r="274" ht="16.5" customHeight="1">
      <c r="A274" s="87"/>
    </row>
    <row r="275" ht="16.5" customHeight="1">
      <c r="A275" s="87"/>
    </row>
    <row r="276" ht="16.5" customHeight="1">
      <c r="A276" s="87"/>
    </row>
    <row r="277" ht="16.5" customHeight="1">
      <c r="A277" s="87"/>
    </row>
    <row r="278" ht="16.5" customHeight="1">
      <c r="A278" s="87"/>
    </row>
    <row r="279" ht="16.5" customHeight="1">
      <c r="A279" s="87"/>
    </row>
    <row r="280" ht="16.5" customHeight="1">
      <c r="A280" s="87"/>
    </row>
    <row r="281" ht="16.5" customHeight="1">
      <c r="A281" s="87"/>
    </row>
    <row r="282" ht="16.5" customHeight="1">
      <c r="A282" s="87"/>
    </row>
    <row r="283" ht="16.5" customHeight="1">
      <c r="A283" s="87"/>
    </row>
    <row r="284" ht="16.5" customHeight="1">
      <c r="A284" s="87"/>
    </row>
    <row r="285" ht="16.5" customHeight="1">
      <c r="A285" s="87"/>
    </row>
    <row r="286" ht="16.5" customHeight="1">
      <c r="A286" s="87"/>
    </row>
    <row r="287" ht="16.5" customHeight="1">
      <c r="A287" s="87"/>
    </row>
    <row r="288" ht="16.5" customHeight="1">
      <c r="A288" s="87"/>
    </row>
    <row r="289" ht="16.5" customHeight="1">
      <c r="A289" s="87"/>
    </row>
    <row r="290" ht="16.5" customHeight="1">
      <c r="A290" s="87"/>
    </row>
    <row r="291" ht="16.5" customHeight="1">
      <c r="A291" s="87"/>
    </row>
    <row r="292" ht="16.5" customHeight="1">
      <c r="A292" s="87"/>
    </row>
    <row r="293" ht="16.5" customHeight="1">
      <c r="A293" s="87"/>
    </row>
    <row r="294" ht="16.5" customHeight="1">
      <c r="A294" s="87"/>
    </row>
    <row r="295" ht="16.5" customHeight="1">
      <c r="A295" s="87"/>
    </row>
    <row r="296" ht="16.5" customHeight="1">
      <c r="A296" s="87"/>
    </row>
    <row r="297" ht="16.5" customHeight="1">
      <c r="A297" s="87"/>
    </row>
    <row r="298" ht="16.5" customHeight="1">
      <c r="A298" s="87"/>
    </row>
    <row r="299" ht="16.5" customHeight="1">
      <c r="A299" s="87"/>
    </row>
    <row r="300" ht="16.5" customHeight="1">
      <c r="A300" s="87"/>
    </row>
    <row r="301" ht="16.5" customHeight="1">
      <c r="A301" s="87"/>
    </row>
    <row r="302" ht="16.5" customHeight="1">
      <c r="A302" s="87"/>
    </row>
    <row r="303" ht="16.5" customHeight="1">
      <c r="A303" s="87"/>
    </row>
    <row r="304" ht="16.5" customHeight="1">
      <c r="A304" s="87"/>
    </row>
    <row r="305" ht="16.5" customHeight="1">
      <c r="A305" s="87"/>
    </row>
    <row r="306" ht="16.5" customHeight="1">
      <c r="A306" s="87"/>
    </row>
    <row r="307" ht="16.5" customHeight="1">
      <c r="A307" s="87"/>
    </row>
    <row r="308" ht="16.5" customHeight="1">
      <c r="A308" s="87"/>
    </row>
    <row r="309" ht="16.5" customHeight="1">
      <c r="A309" s="87"/>
    </row>
    <row r="310" ht="16.5" customHeight="1">
      <c r="A310" s="87"/>
    </row>
    <row r="311" ht="16.5" customHeight="1">
      <c r="A311" s="87"/>
    </row>
    <row r="312" ht="16.5" customHeight="1">
      <c r="A312" s="87"/>
    </row>
    <row r="313" ht="16.5" customHeight="1">
      <c r="A313" s="87"/>
    </row>
    <row r="314" ht="16.5" customHeight="1">
      <c r="A314" s="87"/>
    </row>
    <row r="315" ht="16.5" customHeight="1">
      <c r="A315" s="87"/>
    </row>
    <row r="316" ht="16.5" customHeight="1">
      <c r="A316" s="87"/>
    </row>
    <row r="317" ht="16.5" customHeight="1">
      <c r="A317" s="87"/>
    </row>
    <row r="318" ht="16.5" customHeight="1">
      <c r="A318" s="87"/>
    </row>
    <row r="319" ht="16.5" customHeight="1">
      <c r="A319" s="87"/>
    </row>
    <row r="320" ht="16.5" customHeight="1">
      <c r="A320" s="87"/>
    </row>
    <row r="321" ht="16.5" customHeight="1">
      <c r="A321" s="87"/>
    </row>
    <row r="322" ht="16.5" customHeight="1">
      <c r="A322" s="87"/>
    </row>
    <row r="323" ht="16.5" customHeight="1">
      <c r="A323" s="87"/>
    </row>
    <row r="324" ht="16.5" customHeight="1">
      <c r="A324" s="87"/>
    </row>
    <row r="325" ht="16.5" customHeight="1">
      <c r="A325" s="87"/>
    </row>
    <row r="326" ht="16.5" customHeight="1">
      <c r="A326" s="87"/>
    </row>
    <row r="327" ht="16.5" customHeight="1">
      <c r="A327" s="87"/>
    </row>
    <row r="328" ht="16.5" customHeight="1">
      <c r="A328" s="87"/>
    </row>
    <row r="329" ht="16.5" customHeight="1">
      <c r="A329" s="87"/>
    </row>
    <row r="330" ht="16.5" customHeight="1">
      <c r="A330" s="87"/>
    </row>
    <row r="331" ht="16.5" customHeight="1">
      <c r="A331" s="87"/>
    </row>
    <row r="332" ht="16.5" customHeight="1">
      <c r="A332" s="87"/>
    </row>
    <row r="333" ht="16.5" customHeight="1">
      <c r="A333" s="87"/>
    </row>
    <row r="334" ht="16.5" customHeight="1">
      <c r="A334" s="87"/>
    </row>
    <row r="335" ht="16.5" customHeight="1">
      <c r="A335" s="87"/>
    </row>
    <row r="336" ht="16.5" customHeight="1">
      <c r="A336" s="87"/>
    </row>
    <row r="337" ht="16.5" customHeight="1">
      <c r="A337" s="87"/>
    </row>
    <row r="338" ht="16.5" customHeight="1">
      <c r="A338" s="87"/>
    </row>
    <row r="339" ht="16.5" customHeight="1">
      <c r="A339" s="87"/>
    </row>
    <row r="340" ht="16.5" customHeight="1">
      <c r="A340" s="87"/>
    </row>
    <row r="341" ht="16.5" customHeight="1">
      <c r="A341" s="87"/>
    </row>
    <row r="342" ht="16.5" customHeight="1">
      <c r="A342" s="87"/>
    </row>
    <row r="343" ht="16.5" customHeight="1">
      <c r="A343" s="87"/>
    </row>
    <row r="344" ht="16.5" customHeight="1">
      <c r="A344" s="87"/>
    </row>
    <row r="345" ht="16.5" customHeight="1">
      <c r="A345" s="87"/>
    </row>
    <row r="346" ht="16.5" customHeight="1">
      <c r="A346" s="87"/>
    </row>
    <row r="347" ht="16.5" customHeight="1">
      <c r="A347" s="87"/>
    </row>
    <row r="348" ht="16.5" customHeight="1">
      <c r="A348" s="87"/>
    </row>
    <row r="349" ht="16.5" customHeight="1">
      <c r="A349" s="87"/>
    </row>
    <row r="350" ht="16.5" customHeight="1">
      <c r="A350" s="87"/>
    </row>
    <row r="351" ht="16.5" customHeight="1">
      <c r="A351" s="87"/>
    </row>
    <row r="352" ht="16.5" customHeight="1">
      <c r="A352" s="87"/>
    </row>
    <row r="353" ht="16.5" customHeight="1">
      <c r="A353" s="87"/>
    </row>
    <row r="354" ht="16.5" customHeight="1">
      <c r="A354" s="87"/>
    </row>
    <row r="355" ht="16.5" customHeight="1">
      <c r="A355" s="87"/>
    </row>
    <row r="356" ht="16.5" customHeight="1">
      <c r="A356" s="87"/>
    </row>
    <row r="357" ht="16.5" customHeight="1">
      <c r="A357" s="87"/>
    </row>
    <row r="358" ht="16.5" customHeight="1">
      <c r="A358" s="87"/>
    </row>
    <row r="359" ht="16.5" customHeight="1">
      <c r="A359" s="87"/>
    </row>
    <row r="360" ht="16.5" customHeight="1">
      <c r="A360" s="87"/>
    </row>
    <row r="361" ht="16.5" customHeight="1">
      <c r="A361" s="87"/>
    </row>
    <row r="362" ht="16.5" customHeight="1">
      <c r="A362" s="87"/>
    </row>
    <row r="363" ht="16.5" customHeight="1">
      <c r="A363" s="87"/>
    </row>
    <row r="364" ht="16.5" customHeight="1">
      <c r="A364" s="87"/>
    </row>
    <row r="365" ht="16.5" customHeight="1">
      <c r="A365" s="87"/>
    </row>
    <row r="366" ht="16.5" customHeight="1">
      <c r="A366" s="87"/>
    </row>
    <row r="367" ht="16.5" customHeight="1">
      <c r="A367" s="87"/>
    </row>
    <row r="368" ht="16.5" customHeight="1">
      <c r="A368" s="87"/>
    </row>
    <row r="369" ht="16.5" customHeight="1">
      <c r="A369" s="87"/>
    </row>
    <row r="370" ht="16.5" customHeight="1">
      <c r="A370" s="87"/>
    </row>
    <row r="371" ht="16.5" customHeight="1">
      <c r="A371" s="87"/>
    </row>
    <row r="372" ht="16.5" customHeight="1">
      <c r="A372" s="87"/>
    </row>
    <row r="373" ht="16.5" customHeight="1">
      <c r="A373" s="87"/>
    </row>
    <row r="374" ht="16.5" customHeight="1">
      <c r="A374" s="87"/>
    </row>
    <row r="375" ht="16.5" customHeight="1">
      <c r="A375" s="87"/>
    </row>
    <row r="376" ht="16.5" customHeight="1">
      <c r="A376" s="87"/>
    </row>
    <row r="377" ht="16.5" customHeight="1">
      <c r="A377" s="87"/>
    </row>
    <row r="378" ht="16.5" customHeight="1">
      <c r="A378" s="87"/>
    </row>
    <row r="379" ht="16.5" customHeight="1">
      <c r="A379" s="87"/>
    </row>
    <row r="380" ht="16.5" customHeight="1">
      <c r="A380" s="87"/>
    </row>
    <row r="381" ht="16.5" customHeight="1">
      <c r="A381" s="87"/>
    </row>
    <row r="382" ht="16.5" customHeight="1">
      <c r="A382" s="87"/>
    </row>
    <row r="383" ht="16.5" customHeight="1">
      <c r="A383" s="87"/>
    </row>
    <row r="384" ht="16.5" customHeight="1">
      <c r="A384" s="87"/>
    </row>
    <row r="385" ht="16.5" customHeight="1">
      <c r="A385" s="87"/>
    </row>
    <row r="386" ht="16.5" customHeight="1">
      <c r="A386" s="87"/>
    </row>
    <row r="387" ht="16.5" customHeight="1">
      <c r="A387" s="87"/>
    </row>
    <row r="388" ht="16.5" customHeight="1">
      <c r="A388" s="87"/>
    </row>
    <row r="389" ht="16.5" customHeight="1">
      <c r="A389" s="87"/>
    </row>
    <row r="390" ht="16.5" customHeight="1">
      <c r="A390" s="87"/>
    </row>
    <row r="391" ht="16.5" customHeight="1">
      <c r="A391" s="87"/>
    </row>
    <row r="392" ht="16.5" customHeight="1">
      <c r="A392" s="87"/>
    </row>
    <row r="393" ht="16.5" customHeight="1">
      <c r="A393" s="87"/>
    </row>
    <row r="394" ht="16.5" customHeight="1">
      <c r="A394" s="87"/>
    </row>
    <row r="395" ht="16.5" customHeight="1">
      <c r="A395" s="87"/>
    </row>
    <row r="396" ht="16.5" customHeight="1">
      <c r="A396" s="87"/>
    </row>
    <row r="397" ht="16.5" customHeight="1">
      <c r="A397" s="87"/>
    </row>
    <row r="398" ht="16.5" customHeight="1">
      <c r="A398" s="87"/>
    </row>
    <row r="399" ht="16.5" customHeight="1">
      <c r="A399" s="87"/>
    </row>
    <row r="400" ht="16.5" customHeight="1">
      <c r="A400" s="87"/>
    </row>
    <row r="401" ht="16.5" customHeight="1">
      <c r="A401" s="87"/>
    </row>
    <row r="402" ht="16.5" customHeight="1">
      <c r="A402" s="87"/>
    </row>
    <row r="403" ht="16.5" customHeight="1">
      <c r="A403" s="87"/>
    </row>
    <row r="404" ht="16.5" customHeight="1">
      <c r="A404" s="87"/>
    </row>
    <row r="405" ht="16.5" customHeight="1">
      <c r="A405" s="87"/>
    </row>
    <row r="406" ht="16.5" customHeight="1">
      <c r="A406" s="87"/>
    </row>
    <row r="407" ht="16.5" customHeight="1">
      <c r="A407" s="87"/>
    </row>
    <row r="408" ht="16.5" customHeight="1">
      <c r="A408" s="87"/>
    </row>
    <row r="409" ht="16.5" customHeight="1">
      <c r="A409" s="87"/>
    </row>
    <row r="410" ht="16.5" customHeight="1">
      <c r="A410" s="87"/>
    </row>
    <row r="411" ht="16.5" customHeight="1">
      <c r="A411" s="87"/>
    </row>
    <row r="412" ht="16.5" customHeight="1">
      <c r="A412" s="87"/>
    </row>
    <row r="413" ht="16.5" customHeight="1">
      <c r="A413" s="87"/>
    </row>
    <row r="414" ht="16.5" customHeight="1">
      <c r="A414" s="87"/>
    </row>
    <row r="415" ht="16.5" customHeight="1">
      <c r="A415" s="87"/>
    </row>
    <row r="416" ht="16.5" customHeight="1">
      <c r="A416" s="87"/>
    </row>
    <row r="417" ht="16.5" customHeight="1">
      <c r="A417" s="87"/>
    </row>
    <row r="418" ht="16.5" customHeight="1">
      <c r="A418" s="87"/>
    </row>
    <row r="419" ht="16.5" customHeight="1">
      <c r="A419" s="87"/>
    </row>
    <row r="420" ht="16.5" customHeight="1">
      <c r="A420" s="87"/>
    </row>
    <row r="421" ht="16.5" customHeight="1">
      <c r="A421" s="87"/>
    </row>
    <row r="422" ht="16.5" customHeight="1">
      <c r="A422" s="87"/>
    </row>
    <row r="423" ht="16.5" customHeight="1">
      <c r="A423" s="87"/>
    </row>
    <row r="424" ht="16.5" customHeight="1">
      <c r="A424" s="87"/>
    </row>
    <row r="425" ht="16.5" customHeight="1">
      <c r="A425" s="87"/>
    </row>
    <row r="426" ht="16.5" customHeight="1">
      <c r="A426" s="87"/>
    </row>
    <row r="427" ht="16.5" customHeight="1">
      <c r="A427" s="87"/>
    </row>
    <row r="428" ht="16.5" customHeight="1">
      <c r="A428" s="87"/>
    </row>
    <row r="429" ht="16.5" customHeight="1">
      <c r="A429" s="87"/>
    </row>
    <row r="430" ht="16.5" customHeight="1">
      <c r="A430" s="87"/>
    </row>
    <row r="431" ht="16.5" customHeight="1">
      <c r="A431" s="87"/>
    </row>
    <row r="432" ht="16.5" customHeight="1">
      <c r="A432" s="87"/>
    </row>
    <row r="433" ht="16.5" customHeight="1">
      <c r="A433" s="87"/>
    </row>
    <row r="434" ht="16.5" customHeight="1">
      <c r="A434" s="87"/>
    </row>
    <row r="435" ht="16.5" customHeight="1">
      <c r="A435" s="87"/>
    </row>
    <row r="436" ht="16.5" customHeight="1">
      <c r="A436" s="87"/>
    </row>
    <row r="437" ht="16.5" customHeight="1">
      <c r="A437" s="87"/>
    </row>
    <row r="438" ht="16.5" customHeight="1">
      <c r="A438" s="87"/>
    </row>
    <row r="439" ht="16.5" customHeight="1">
      <c r="A439" s="87"/>
    </row>
    <row r="440" ht="16.5" customHeight="1">
      <c r="A440" s="87"/>
    </row>
    <row r="441" ht="16.5" customHeight="1">
      <c r="A441" s="87"/>
    </row>
    <row r="442" ht="16.5" customHeight="1">
      <c r="A442" s="87"/>
    </row>
    <row r="443" ht="16.5" customHeight="1">
      <c r="A443" s="87"/>
    </row>
    <row r="444" ht="16.5" customHeight="1">
      <c r="A444" s="87"/>
    </row>
    <row r="445" ht="16.5" customHeight="1">
      <c r="A445" s="87"/>
    </row>
    <row r="446" ht="16.5" customHeight="1">
      <c r="A446" s="87"/>
    </row>
    <row r="447" ht="16.5" customHeight="1">
      <c r="A447" s="87"/>
    </row>
    <row r="448" ht="16.5" customHeight="1">
      <c r="A448" s="87"/>
    </row>
    <row r="449" ht="16.5" customHeight="1">
      <c r="A449" s="87"/>
    </row>
    <row r="450" ht="16.5" customHeight="1">
      <c r="A450" s="87"/>
    </row>
    <row r="451" ht="16.5" customHeight="1">
      <c r="A451" s="87"/>
    </row>
    <row r="452" ht="16.5" customHeight="1">
      <c r="A452" s="87"/>
    </row>
    <row r="453" ht="16.5" customHeight="1">
      <c r="A453" s="87"/>
    </row>
    <row r="454" ht="16.5" customHeight="1">
      <c r="A454" s="87"/>
    </row>
    <row r="455" ht="16.5" customHeight="1">
      <c r="A455" s="87"/>
    </row>
    <row r="456" ht="16.5" customHeight="1">
      <c r="A456" s="87"/>
    </row>
    <row r="457" ht="16.5" customHeight="1">
      <c r="A457" s="87"/>
    </row>
    <row r="458" ht="16.5" customHeight="1">
      <c r="A458" s="87"/>
    </row>
    <row r="459" ht="16.5" customHeight="1">
      <c r="A459" s="87"/>
    </row>
    <row r="460" ht="16.5" customHeight="1">
      <c r="A460" s="87"/>
    </row>
    <row r="461" ht="16.5" customHeight="1">
      <c r="A461" s="87"/>
    </row>
    <row r="462" ht="16.5" customHeight="1">
      <c r="A462" s="87"/>
    </row>
    <row r="463" ht="16.5" customHeight="1">
      <c r="A463" s="87"/>
    </row>
    <row r="464" ht="16.5" customHeight="1">
      <c r="A464" s="87"/>
    </row>
    <row r="465" ht="16.5" customHeight="1">
      <c r="A465" s="87"/>
    </row>
    <row r="466" ht="16.5" customHeight="1">
      <c r="A466" s="87"/>
    </row>
    <row r="467" ht="16.5" customHeight="1">
      <c r="A467" s="87"/>
    </row>
    <row r="468" ht="16.5" customHeight="1">
      <c r="A468" s="87"/>
    </row>
    <row r="469" ht="16.5" customHeight="1">
      <c r="A469" s="87"/>
    </row>
    <row r="470" ht="16.5" customHeight="1">
      <c r="A470" s="87"/>
    </row>
    <row r="471" ht="16.5" customHeight="1">
      <c r="A471" s="87"/>
    </row>
    <row r="472" ht="16.5" customHeight="1">
      <c r="A472" s="87"/>
    </row>
    <row r="473" ht="16.5" customHeight="1">
      <c r="A473" s="87"/>
    </row>
    <row r="474" ht="16.5" customHeight="1">
      <c r="A474" s="87"/>
    </row>
    <row r="475" ht="16.5" customHeight="1">
      <c r="A475" s="87"/>
    </row>
    <row r="476" ht="16.5" customHeight="1">
      <c r="A476" s="87"/>
    </row>
    <row r="477" ht="16.5" customHeight="1">
      <c r="A477" s="87"/>
    </row>
    <row r="478" ht="16.5" customHeight="1">
      <c r="A478" s="87"/>
    </row>
    <row r="479" ht="16.5" customHeight="1">
      <c r="A479" s="87"/>
    </row>
    <row r="480" ht="16.5" customHeight="1">
      <c r="A480" s="87"/>
    </row>
    <row r="481" ht="16.5" customHeight="1">
      <c r="A481" s="87"/>
    </row>
    <row r="482" ht="16.5" customHeight="1">
      <c r="A482" s="87"/>
    </row>
    <row r="483" ht="16.5" customHeight="1">
      <c r="A483" s="87"/>
    </row>
    <row r="484" ht="16.5" customHeight="1">
      <c r="A484" s="87"/>
    </row>
    <row r="485" ht="16.5" customHeight="1">
      <c r="A485" s="87"/>
    </row>
    <row r="486" ht="16.5" customHeight="1">
      <c r="A486" s="87"/>
    </row>
    <row r="487" ht="16.5" customHeight="1">
      <c r="A487" s="87"/>
    </row>
    <row r="488" ht="16.5" customHeight="1">
      <c r="A488" s="87"/>
    </row>
    <row r="489" ht="16.5" customHeight="1">
      <c r="A489" s="87"/>
    </row>
    <row r="490" ht="16.5" customHeight="1">
      <c r="A490" s="87"/>
    </row>
    <row r="491" ht="16.5" customHeight="1">
      <c r="A491" s="87"/>
    </row>
    <row r="492" ht="16.5" customHeight="1">
      <c r="A492" s="87"/>
    </row>
    <row r="493" ht="16.5" customHeight="1">
      <c r="A493" s="87"/>
    </row>
    <row r="494" ht="16.5" customHeight="1">
      <c r="A494" s="87"/>
    </row>
    <row r="495" ht="16.5" customHeight="1">
      <c r="A495" s="87"/>
    </row>
    <row r="496" ht="16.5" customHeight="1">
      <c r="A496" s="87"/>
    </row>
    <row r="497" ht="16.5" customHeight="1">
      <c r="A497" s="87"/>
    </row>
    <row r="498" ht="16.5" customHeight="1">
      <c r="A498" s="87"/>
    </row>
    <row r="499" ht="16.5" customHeight="1">
      <c r="A499" s="87"/>
    </row>
    <row r="500" ht="16.5" customHeight="1">
      <c r="A500" s="87"/>
    </row>
    <row r="501" ht="16.5" customHeight="1">
      <c r="A501" s="87"/>
    </row>
    <row r="502" ht="16.5" customHeight="1">
      <c r="A502" s="87"/>
    </row>
    <row r="503" ht="16.5" customHeight="1">
      <c r="A503" s="87"/>
    </row>
    <row r="504" ht="16.5" customHeight="1">
      <c r="A504" s="87"/>
    </row>
    <row r="505" ht="16.5" customHeight="1">
      <c r="A505" s="87"/>
    </row>
    <row r="506" ht="16.5" customHeight="1">
      <c r="A506" s="87"/>
    </row>
    <row r="507" ht="16.5" customHeight="1">
      <c r="A507" s="87"/>
    </row>
    <row r="508" ht="16.5" customHeight="1">
      <c r="A508" s="87"/>
    </row>
    <row r="509" ht="16.5" customHeight="1">
      <c r="A509" s="87"/>
    </row>
    <row r="510" ht="16.5" customHeight="1">
      <c r="A510" s="87"/>
    </row>
    <row r="511" ht="16.5" customHeight="1">
      <c r="A511" s="87"/>
    </row>
    <row r="512" ht="16.5" customHeight="1">
      <c r="A512" s="87"/>
    </row>
    <row r="513" ht="16.5" customHeight="1">
      <c r="A513" s="87"/>
    </row>
    <row r="514" ht="16.5" customHeight="1">
      <c r="A514" s="87"/>
    </row>
    <row r="515" ht="16.5" customHeight="1">
      <c r="A515" s="87"/>
    </row>
    <row r="516" ht="16.5" customHeight="1">
      <c r="A516" s="87"/>
    </row>
    <row r="517" ht="16.5" customHeight="1">
      <c r="A517" s="87"/>
    </row>
    <row r="518" ht="16.5" customHeight="1">
      <c r="A518" s="87"/>
    </row>
    <row r="519" ht="16.5" customHeight="1">
      <c r="A519" s="87"/>
    </row>
    <row r="520" ht="16.5" customHeight="1">
      <c r="A520" s="87"/>
    </row>
    <row r="521" ht="16.5" customHeight="1">
      <c r="A521" s="87"/>
    </row>
    <row r="522" ht="16.5" customHeight="1">
      <c r="A522" s="87"/>
    </row>
    <row r="523" ht="16.5" customHeight="1">
      <c r="A523" s="87"/>
    </row>
    <row r="524" ht="16.5" customHeight="1">
      <c r="A524" s="87"/>
    </row>
    <row r="525" ht="16.5" customHeight="1">
      <c r="A525" s="87"/>
    </row>
    <row r="526" ht="16.5" customHeight="1">
      <c r="A526" s="87"/>
    </row>
    <row r="527" ht="16.5" customHeight="1">
      <c r="A527" s="87"/>
    </row>
    <row r="528" ht="16.5" customHeight="1">
      <c r="A528" s="87"/>
    </row>
    <row r="529" ht="16.5" customHeight="1">
      <c r="A529" s="87"/>
    </row>
    <row r="530" ht="16.5" customHeight="1">
      <c r="A530" s="87"/>
    </row>
    <row r="531" ht="16.5" customHeight="1">
      <c r="A531" s="87"/>
    </row>
    <row r="532" ht="16.5" customHeight="1">
      <c r="A532" s="87"/>
    </row>
    <row r="533" ht="16.5" customHeight="1">
      <c r="A533" s="87"/>
    </row>
    <row r="534" ht="16.5" customHeight="1">
      <c r="A534" s="87"/>
    </row>
    <row r="535" ht="16.5" customHeight="1">
      <c r="A535" s="87"/>
    </row>
    <row r="536" ht="16.5" customHeight="1">
      <c r="A536" s="87"/>
    </row>
    <row r="537" ht="16.5" customHeight="1">
      <c r="A537" s="87"/>
    </row>
    <row r="538" ht="16.5" customHeight="1">
      <c r="A538" s="87"/>
    </row>
    <row r="539" ht="16.5" customHeight="1">
      <c r="A539" s="87"/>
    </row>
    <row r="540" ht="16.5" customHeight="1">
      <c r="A540" s="87"/>
    </row>
    <row r="541" ht="16.5" customHeight="1">
      <c r="A541" s="87"/>
    </row>
    <row r="542" ht="16.5" customHeight="1">
      <c r="A542" s="87"/>
    </row>
    <row r="543" ht="16.5" customHeight="1">
      <c r="A543" s="87"/>
    </row>
    <row r="544" ht="16.5" customHeight="1">
      <c r="A544" s="87"/>
    </row>
    <row r="545" ht="16.5" customHeight="1">
      <c r="A545" s="87"/>
    </row>
    <row r="546" ht="16.5" customHeight="1">
      <c r="A546" s="87"/>
    </row>
    <row r="547" ht="16.5" customHeight="1">
      <c r="A547" s="87"/>
    </row>
    <row r="548" ht="16.5" customHeight="1">
      <c r="A548" s="87"/>
    </row>
    <row r="549" ht="16.5" customHeight="1">
      <c r="A549" s="87"/>
    </row>
    <row r="550" ht="16.5" customHeight="1">
      <c r="A550" s="87"/>
    </row>
    <row r="551" ht="16.5" customHeight="1">
      <c r="A551" s="87"/>
    </row>
    <row r="552" ht="16.5" customHeight="1">
      <c r="A552" s="87"/>
    </row>
    <row r="553" ht="16.5" customHeight="1">
      <c r="A553" s="87"/>
    </row>
    <row r="554" ht="16.5" customHeight="1">
      <c r="A554" s="87"/>
    </row>
    <row r="555" ht="16.5" customHeight="1">
      <c r="A555" s="87"/>
    </row>
    <row r="556" ht="16.5" customHeight="1">
      <c r="A556" s="87"/>
    </row>
    <row r="557" ht="16.5" customHeight="1">
      <c r="A557" s="87"/>
    </row>
    <row r="558" ht="16.5" customHeight="1">
      <c r="A558" s="87"/>
    </row>
    <row r="559" ht="16.5" customHeight="1">
      <c r="A559" s="87"/>
    </row>
    <row r="560" ht="16.5" customHeight="1">
      <c r="A560" s="87"/>
    </row>
    <row r="561" ht="16.5" customHeight="1">
      <c r="A561" s="87"/>
    </row>
    <row r="562" ht="16.5" customHeight="1">
      <c r="A562" s="87"/>
    </row>
    <row r="563" ht="16.5" customHeight="1">
      <c r="A563" s="87"/>
    </row>
    <row r="564" ht="16.5" customHeight="1">
      <c r="A564" s="87"/>
    </row>
    <row r="565" ht="16.5" customHeight="1">
      <c r="A565" s="87"/>
    </row>
    <row r="566" ht="16.5" customHeight="1">
      <c r="A566" s="87"/>
    </row>
    <row r="567" ht="16.5" customHeight="1">
      <c r="A567" s="87"/>
    </row>
    <row r="568" ht="16.5" customHeight="1">
      <c r="A568" s="87"/>
    </row>
    <row r="569" ht="16.5" customHeight="1">
      <c r="A569" s="87"/>
    </row>
    <row r="570" ht="16.5" customHeight="1">
      <c r="A570" s="87"/>
    </row>
    <row r="571" ht="16.5" customHeight="1">
      <c r="A571" s="87"/>
    </row>
    <row r="572" ht="16.5" customHeight="1">
      <c r="A572" s="87"/>
    </row>
    <row r="573" ht="16.5" customHeight="1">
      <c r="A573" s="87"/>
    </row>
    <row r="574" ht="16.5" customHeight="1">
      <c r="A574" s="87"/>
    </row>
    <row r="575" ht="16.5" customHeight="1">
      <c r="A575" s="87"/>
    </row>
    <row r="576" ht="16.5" customHeight="1">
      <c r="A576" s="87"/>
    </row>
    <row r="577" ht="16.5" customHeight="1">
      <c r="A577" s="87"/>
    </row>
    <row r="578" ht="16.5" customHeight="1">
      <c r="A578" s="87"/>
    </row>
    <row r="579" ht="16.5" customHeight="1">
      <c r="A579" s="87"/>
    </row>
    <row r="580" ht="16.5" customHeight="1">
      <c r="A580" s="87"/>
    </row>
    <row r="581" ht="16.5" customHeight="1">
      <c r="A581" s="87"/>
    </row>
    <row r="582" ht="16.5" customHeight="1">
      <c r="A582" s="87"/>
    </row>
    <row r="583" ht="16.5" customHeight="1">
      <c r="A583" s="87"/>
    </row>
    <row r="584" ht="16.5" customHeight="1">
      <c r="A584" s="87"/>
    </row>
    <row r="585" ht="16.5" customHeight="1">
      <c r="A585" s="87"/>
    </row>
    <row r="586" ht="16.5" customHeight="1">
      <c r="A586" s="87"/>
    </row>
    <row r="587" ht="16.5" customHeight="1">
      <c r="A587" s="87"/>
    </row>
    <row r="588" ht="16.5" customHeight="1">
      <c r="A588" s="87"/>
    </row>
    <row r="589" ht="16.5" customHeight="1">
      <c r="A589" s="87"/>
    </row>
    <row r="590" ht="16.5" customHeight="1">
      <c r="A590" s="87"/>
    </row>
    <row r="591" ht="16.5" customHeight="1">
      <c r="A591" s="87"/>
    </row>
    <row r="592" ht="16.5" customHeight="1">
      <c r="A592" s="87"/>
    </row>
    <row r="593" ht="16.5" customHeight="1">
      <c r="A593" s="87"/>
    </row>
    <row r="594" ht="16.5" customHeight="1">
      <c r="A594" s="87"/>
    </row>
    <row r="595" ht="16.5" customHeight="1">
      <c r="A595" s="87"/>
    </row>
    <row r="596" ht="16.5" customHeight="1">
      <c r="A596" s="87"/>
    </row>
    <row r="597" ht="16.5" customHeight="1">
      <c r="A597" s="87"/>
    </row>
    <row r="598" ht="16.5" customHeight="1">
      <c r="A598" s="87"/>
    </row>
    <row r="599" ht="16.5" customHeight="1">
      <c r="A599" s="87"/>
    </row>
    <row r="600" ht="16.5" customHeight="1">
      <c r="A600" s="87"/>
    </row>
    <row r="601" ht="16.5" customHeight="1">
      <c r="A601" s="87"/>
    </row>
    <row r="602" ht="16.5" customHeight="1">
      <c r="A602" s="87"/>
    </row>
    <row r="603" ht="16.5" customHeight="1">
      <c r="A603" s="87"/>
    </row>
    <row r="604" ht="16.5" customHeight="1">
      <c r="A604" s="87"/>
    </row>
    <row r="605" ht="16.5" customHeight="1">
      <c r="A605" s="87"/>
    </row>
    <row r="606" ht="16.5" customHeight="1">
      <c r="A606" s="87"/>
    </row>
    <row r="607" ht="16.5" customHeight="1">
      <c r="A607" s="87"/>
    </row>
    <row r="608" ht="16.5" customHeight="1">
      <c r="A608" s="87"/>
    </row>
    <row r="609" ht="16.5" customHeight="1">
      <c r="A609" s="87"/>
    </row>
    <row r="610" ht="16.5" customHeight="1">
      <c r="A610" s="87"/>
    </row>
    <row r="611" ht="16.5" customHeight="1">
      <c r="A611" s="87"/>
    </row>
    <row r="612" ht="16.5" customHeight="1">
      <c r="A612" s="87"/>
    </row>
    <row r="613" ht="16.5" customHeight="1">
      <c r="A613" s="87"/>
    </row>
    <row r="614" ht="16.5" customHeight="1">
      <c r="A614" s="87"/>
    </row>
    <row r="615" ht="16.5" customHeight="1">
      <c r="A615" s="87"/>
    </row>
    <row r="616" ht="16.5" customHeight="1">
      <c r="A616" s="87"/>
    </row>
    <row r="617" ht="16.5" customHeight="1">
      <c r="A617" s="87"/>
    </row>
    <row r="618" ht="16.5" customHeight="1">
      <c r="A618" s="87"/>
    </row>
    <row r="619" ht="16.5" customHeight="1">
      <c r="A619" s="87"/>
    </row>
    <row r="620" ht="16.5" customHeight="1">
      <c r="A620" s="87"/>
    </row>
    <row r="621" ht="16.5" customHeight="1">
      <c r="A621" s="87"/>
    </row>
    <row r="622" ht="16.5" customHeight="1">
      <c r="A622" s="87"/>
    </row>
    <row r="623" ht="16.5" customHeight="1">
      <c r="A623" s="87"/>
    </row>
    <row r="624" ht="16.5" customHeight="1">
      <c r="A624" s="87"/>
    </row>
    <row r="625" ht="16.5" customHeight="1">
      <c r="A625" s="87"/>
    </row>
    <row r="626" ht="16.5" customHeight="1">
      <c r="A626" s="87"/>
    </row>
    <row r="627" ht="16.5" customHeight="1">
      <c r="A627" s="87"/>
    </row>
    <row r="628" ht="16.5" customHeight="1">
      <c r="A628" s="87"/>
    </row>
    <row r="629" ht="16.5" customHeight="1">
      <c r="A629" s="87"/>
    </row>
    <row r="630" ht="16.5" customHeight="1">
      <c r="A630" s="87"/>
    </row>
    <row r="631" ht="16.5" customHeight="1">
      <c r="A631" s="87"/>
    </row>
    <row r="632" ht="16.5" customHeight="1">
      <c r="A632" s="87"/>
    </row>
    <row r="633" ht="16.5" customHeight="1">
      <c r="A633" s="87"/>
    </row>
    <row r="634" ht="16.5" customHeight="1">
      <c r="A634" s="87"/>
    </row>
    <row r="635" ht="16.5" customHeight="1">
      <c r="A635" s="87"/>
    </row>
    <row r="636" ht="16.5" customHeight="1">
      <c r="A636" s="87"/>
    </row>
    <row r="637" ht="16.5" customHeight="1">
      <c r="A637" s="87"/>
    </row>
    <row r="638" ht="16.5" customHeight="1">
      <c r="A638" s="87"/>
    </row>
    <row r="639" ht="16.5" customHeight="1">
      <c r="A639" s="87"/>
    </row>
    <row r="640" ht="16.5" customHeight="1">
      <c r="A640" s="87"/>
    </row>
    <row r="641" ht="16.5" customHeight="1">
      <c r="A641" s="87"/>
    </row>
    <row r="642" ht="16.5" customHeight="1">
      <c r="A642" s="87"/>
    </row>
    <row r="643" ht="16.5" customHeight="1">
      <c r="A643" s="87"/>
    </row>
    <row r="644" ht="16.5" customHeight="1">
      <c r="A644" s="87"/>
    </row>
    <row r="645" ht="16.5" customHeight="1">
      <c r="A645" s="87"/>
    </row>
    <row r="646" ht="16.5" customHeight="1">
      <c r="A646" s="87"/>
    </row>
    <row r="647" ht="16.5" customHeight="1">
      <c r="A647" s="87"/>
    </row>
    <row r="648" ht="16.5" customHeight="1">
      <c r="A648" s="87"/>
    </row>
    <row r="649" ht="16.5" customHeight="1">
      <c r="A649" s="87"/>
    </row>
    <row r="650" ht="16.5" customHeight="1">
      <c r="A650" s="87"/>
    </row>
    <row r="651" ht="16.5" customHeight="1">
      <c r="A651" s="87"/>
    </row>
    <row r="652" ht="16.5" customHeight="1">
      <c r="A652" s="87"/>
    </row>
    <row r="653" ht="16.5" customHeight="1">
      <c r="A653" s="87"/>
    </row>
    <row r="654" ht="16.5" customHeight="1">
      <c r="A654" s="87"/>
    </row>
    <row r="655" ht="16.5" customHeight="1">
      <c r="A655" s="87"/>
    </row>
    <row r="656" ht="16.5" customHeight="1">
      <c r="A656" s="87"/>
    </row>
    <row r="657" ht="16.5" customHeight="1">
      <c r="A657" s="87"/>
    </row>
    <row r="658" ht="16.5" customHeight="1">
      <c r="A658" s="87"/>
    </row>
    <row r="659" ht="16.5" customHeight="1">
      <c r="A659" s="87"/>
    </row>
    <row r="660" ht="16.5" customHeight="1">
      <c r="A660" s="87"/>
    </row>
    <row r="661" ht="16.5" customHeight="1">
      <c r="A661" s="87"/>
    </row>
    <row r="662" ht="16.5" customHeight="1">
      <c r="A662" s="87"/>
    </row>
    <row r="663" ht="16.5" customHeight="1">
      <c r="A663" s="87"/>
    </row>
    <row r="664" ht="16.5" customHeight="1">
      <c r="A664" s="87"/>
    </row>
    <row r="665" ht="16.5" customHeight="1">
      <c r="A665" s="87"/>
    </row>
    <row r="666" ht="16.5" customHeight="1">
      <c r="A666" s="87"/>
    </row>
    <row r="667" ht="16.5" customHeight="1">
      <c r="A667" s="87"/>
    </row>
    <row r="668" ht="16.5" customHeight="1">
      <c r="A668" s="87"/>
    </row>
    <row r="669" ht="16.5" customHeight="1">
      <c r="A669" s="87"/>
    </row>
    <row r="670" ht="16.5" customHeight="1">
      <c r="A670" s="87"/>
    </row>
    <row r="671" ht="16.5" customHeight="1">
      <c r="A671" s="87"/>
    </row>
    <row r="672" ht="16.5" customHeight="1">
      <c r="A672" s="87"/>
    </row>
    <row r="673" ht="16.5" customHeight="1">
      <c r="A673" s="87"/>
    </row>
    <row r="674" ht="16.5" customHeight="1">
      <c r="A674" s="87"/>
    </row>
    <row r="675" ht="16.5" customHeight="1">
      <c r="A675" s="87"/>
    </row>
    <row r="676" ht="16.5" customHeight="1">
      <c r="A676" s="87"/>
    </row>
    <row r="677" ht="16.5" customHeight="1">
      <c r="A677" s="87"/>
    </row>
    <row r="678" ht="16.5" customHeight="1">
      <c r="A678" s="87"/>
    </row>
    <row r="679" ht="16.5" customHeight="1">
      <c r="A679" s="87"/>
    </row>
    <row r="680" ht="16.5" customHeight="1">
      <c r="A680" s="87"/>
    </row>
    <row r="681" ht="16.5" customHeight="1">
      <c r="A681" s="87"/>
    </row>
    <row r="682" ht="16.5" customHeight="1">
      <c r="A682" s="87"/>
    </row>
    <row r="683" ht="16.5" customHeight="1">
      <c r="A683" s="87"/>
    </row>
    <row r="684" ht="16.5" customHeight="1">
      <c r="A684" s="87"/>
    </row>
    <row r="685" ht="16.5" customHeight="1">
      <c r="A685" s="87"/>
    </row>
    <row r="686" ht="16.5" customHeight="1">
      <c r="A686" s="87"/>
    </row>
    <row r="687" ht="16.5" customHeight="1">
      <c r="A687" s="87"/>
    </row>
    <row r="688" ht="16.5" customHeight="1">
      <c r="A688" s="87"/>
    </row>
    <row r="689" ht="16.5" customHeight="1">
      <c r="A689" s="87"/>
    </row>
    <row r="690" ht="16.5" customHeight="1">
      <c r="A690" s="87"/>
    </row>
    <row r="691" ht="16.5" customHeight="1">
      <c r="A691" s="87"/>
    </row>
    <row r="692" ht="16.5" customHeight="1">
      <c r="A692" s="87"/>
    </row>
    <row r="693" ht="16.5" customHeight="1">
      <c r="A693" s="87"/>
    </row>
    <row r="694" ht="16.5" customHeight="1">
      <c r="A694" s="87"/>
    </row>
    <row r="695" ht="16.5" customHeight="1">
      <c r="A695" s="87"/>
    </row>
    <row r="696" ht="16.5" customHeight="1">
      <c r="A696" s="87"/>
    </row>
    <row r="697" ht="16.5" customHeight="1">
      <c r="A697" s="87"/>
    </row>
    <row r="698" ht="16.5" customHeight="1">
      <c r="A698" s="87"/>
    </row>
    <row r="699" ht="16.5" customHeight="1">
      <c r="A699" s="87"/>
    </row>
    <row r="700" ht="16.5" customHeight="1">
      <c r="A700" s="87"/>
    </row>
    <row r="701" ht="16.5" customHeight="1">
      <c r="A701" s="87"/>
    </row>
    <row r="702" ht="16.5" customHeight="1">
      <c r="A702" s="87"/>
    </row>
    <row r="703" ht="16.5" customHeight="1">
      <c r="A703" s="87"/>
    </row>
    <row r="704" ht="16.5" customHeight="1">
      <c r="A704" s="87"/>
    </row>
    <row r="705" ht="16.5" customHeight="1">
      <c r="A705" s="87"/>
    </row>
    <row r="706" ht="16.5" customHeight="1">
      <c r="A706" s="87"/>
    </row>
    <row r="707" ht="16.5" customHeight="1">
      <c r="A707" s="87"/>
    </row>
    <row r="708" ht="16.5" customHeight="1">
      <c r="A708" s="87"/>
    </row>
    <row r="709" ht="16.5" customHeight="1">
      <c r="A709" s="87"/>
    </row>
    <row r="710" ht="16.5" customHeight="1">
      <c r="A710" s="87"/>
    </row>
    <row r="711" ht="16.5" customHeight="1">
      <c r="A711" s="87"/>
    </row>
    <row r="712" ht="16.5" customHeight="1">
      <c r="A712" s="87"/>
    </row>
    <row r="713" ht="16.5" customHeight="1">
      <c r="A713" s="87"/>
    </row>
    <row r="714" ht="16.5" customHeight="1">
      <c r="A714" s="87"/>
    </row>
    <row r="715" ht="16.5" customHeight="1">
      <c r="A715" s="87"/>
    </row>
    <row r="716" ht="16.5" customHeight="1">
      <c r="A716" s="87"/>
    </row>
    <row r="717" ht="16.5" customHeight="1">
      <c r="A717" s="87"/>
    </row>
    <row r="718" ht="16.5" customHeight="1">
      <c r="A718" s="87"/>
    </row>
    <row r="719" ht="16.5" customHeight="1">
      <c r="A719" s="87"/>
    </row>
    <row r="720" ht="16.5" customHeight="1">
      <c r="A720" s="87"/>
    </row>
    <row r="721" ht="16.5" customHeight="1">
      <c r="A721" s="87"/>
    </row>
    <row r="722" ht="16.5" customHeight="1">
      <c r="A722" s="87"/>
    </row>
    <row r="723" ht="16.5" customHeight="1">
      <c r="A723" s="87"/>
    </row>
    <row r="724" ht="16.5" customHeight="1">
      <c r="A724" s="87"/>
    </row>
    <row r="725" ht="16.5" customHeight="1">
      <c r="A725" s="87"/>
    </row>
    <row r="726" ht="16.5" customHeight="1">
      <c r="A726" s="87"/>
    </row>
    <row r="727" ht="16.5" customHeight="1">
      <c r="A727" s="87"/>
    </row>
    <row r="728" ht="16.5" customHeight="1">
      <c r="A728" s="87"/>
    </row>
    <row r="729" ht="16.5" customHeight="1">
      <c r="A729" s="87"/>
    </row>
    <row r="730" ht="16.5" customHeight="1">
      <c r="A730" s="87"/>
    </row>
    <row r="731" ht="16.5" customHeight="1">
      <c r="A731" s="87"/>
    </row>
    <row r="732" ht="16.5" customHeight="1">
      <c r="A732" s="87"/>
    </row>
    <row r="733" ht="16.5" customHeight="1">
      <c r="A733" s="87"/>
    </row>
    <row r="734" ht="16.5" customHeight="1">
      <c r="A734" s="87"/>
    </row>
    <row r="735" ht="16.5" customHeight="1">
      <c r="A735" s="87"/>
    </row>
    <row r="736" ht="16.5" customHeight="1">
      <c r="A736" s="87"/>
    </row>
    <row r="737" ht="16.5" customHeight="1">
      <c r="A737" s="87"/>
    </row>
    <row r="738" ht="16.5" customHeight="1">
      <c r="A738" s="87"/>
    </row>
    <row r="739" ht="16.5" customHeight="1">
      <c r="A739" s="87"/>
    </row>
    <row r="740" ht="16.5" customHeight="1">
      <c r="A740" s="87"/>
    </row>
    <row r="741" ht="16.5" customHeight="1">
      <c r="A741" s="87"/>
    </row>
    <row r="742" ht="16.5" customHeight="1">
      <c r="A742" s="87"/>
    </row>
    <row r="743" ht="16.5" customHeight="1">
      <c r="A743" s="87"/>
    </row>
    <row r="744" ht="16.5" customHeight="1">
      <c r="A744" s="87"/>
    </row>
    <row r="745" ht="16.5" customHeight="1">
      <c r="A745" s="87"/>
    </row>
    <row r="746" ht="16.5" customHeight="1">
      <c r="A746" s="87"/>
    </row>
    <row r="747" ht="16.5" customHeight="1">
      <c r="A747" s="87"/>
    </row>
    <row r="748" ht="16.5" customHeight="1">
      <c r="A748" s="87"/>
    </row>
    <row r="749" ht="16.5" customHeight="1">
      <c r="A749" s="87"/>
    </row>
    <row r="750" ht="16.5" customHeight="1">
      <c r="A750" s="87"/>
    </row>
    <row r="751" ht="16.5" customHeight="1">
      <c r="A751" s="87"/>
    </row>
    <row r="752" ht="16.5" customHeight="1">
      <c r="A752" s="87"/>
    </row>
    <row r="753" ht="16.5" customHeight="1">
      <c r="A753" s="87"/>
    </row>
    <row r="754" ht="16.5" customHeight="1">
      <c r="A754" s="87"/>
    </row>
    <row r="755" ht="16.5" customHeight="1">
      <c r="A755" s="87"/>
    </row>
    <row r="756" ht="16.5" customHeight="1">
      <c r="A756" s="87"/>
    </row>
    <row r="757" ht="16.5" customHeight="1">
      <c r="A757" s="87"/>
    </row>
    <row r="758" ht="16.5" customHeight="1">
      <c r="A758" s="87"/>
    </row>
    <row r="759" ht="16.5" customHeight="1">
      <c r="A759" s="87"/>
    </row>
    <row r="760" ht="16.5" customHeight="1">
      <c r="A760" s="87"/>
    </row>
    <row r="761" ht="16.5" customHeight="1">
      <c r="A761" s="87"/>
    </row>
    <row r="762" ht="16.5" customHeight="1">
      <c r="A762" s="87"/>
    </row>
    <row r="763" ht="16.5" customHeight="1">
      <c r="A763" s="87"/>
    </row>
    <row r="764" ht="16.5" customHeight="1">
      <c r="A764" s="87"/>
    </row>
    <row r="765" ht="16.5" customHeight="1">
      <c r="A765" s="87"/>
    </row>
    <row r="766" ht="16.5" customHeight="1">
      <c r="A766" s="87"/>
    </row>
    <row r="767" ht="16.5" customHeight="1">
      <c r="A767" s="87"/>
    </row>
    <row r="768" ht="16.5" customHeight="1">
      <c r="A768" s="87"/>
    </row>
    <row r="769" ht="16.5" customHeight="1">
      <c r="A769" s="87"/>
    </row>
    <row r="770" ht="16.5" customHeight="1">
      <c r="A770" s="87"/>
    </row>
    <row r="771" ht="16.5" customHeight="1">
      <c r="A771" s="87"/>
    </row>
    <row r="772" ht="16.5" customHeight="1">
      <c r="A772" s="87"/>
    </row>
    <row r="773" ht="16.5" customHeight="1">
      <c r="A773" s="87"/>
    </row>
    <row r="774" ht="16.5" customHeight="1">
      <c r="A774" s="87"/>
    </row>
    <row r="775" ht="16.5" customHeight="1">
      <c r="A775" s="87"/>
    </row>
    <row r="776" ht="16.5" customHeight="1">
      <c r="A776" s="87"/>
    </row>
    <row r="777" ht="16.5" customHeight="1">
      <c r="A777" s="87"/>
    </row>
    <row r="778" ht="16.5" customHeight="1">
      <c r="A778" s="87"/>
    </row>
    <row r="779" ht="16.5" customHeight="1">
      <c r="A779" s="87"/>
    </row>
    <row r="780" ht="16.5" customHeight="1">
      <c r="A780" s="87"/>
    </row>
    <row r="781" ht="16.5" customHeight="1">
      <c r="A781" s="87"/>
    </row>
    <row r="782" ht="16.5" customHeight="1">
      <c r="A782" s="87"/>
    </row>
    <row r="783" ht="16.5" customHeight="1">
      <c r="A783" s="87"/>
    </row>
    <row r="784" ht="16.5" customHeight="1">
      <c r="A784" s="87"/>
    </row>
    <row r="785" ht="16.5" customHeight="1">
      <c r="A785" s="87"/>
    </row>
    <row r="786" ht="16.5" customHeight="1">
      <c r="A786" s="87"/>
    </row>
    <row r="787" ht="16.5" customHeight="1">
      <c r="A787" s="87"/>
    </row>
    <row r="788" ht="16.5" customHeight="1">
      <c r="A788" s="87"/>
    </row>
    <row r="789" ht="16.5" customHeight="1">
      <c r="A789" s="87"/>
    </row>
    <row r="790" ht="16.5" customHeight="1">
      <c r="A790" s="87"/>
    </row>
    <row r="791" ht="16.5" customHeight="1">
      <c r="A791" s="87"/>
    </row>
    <row r="792" ht="16.5" customHeight="1">
      <c r="A792" s="87"/>
    </row>
    <row r="793" ht="16.5" customHeight="1">
      <c r="A793" s="87"/>
    </row>
    <row r="794" ht="16.5" customHeight="1">
      <c r="A794" s="87"/>
    </row>
    <row r="795" ht="16.5" customHeight="1">
      <c r="A795" s="87"/>
    </row>
    <row r="796" ht="16.5" customHeight="1">
      <c r="A796" s="87"/>
    </row>
    <row r="797" ht="16.5" customHeight="1">
      <c r="A797" s="87"/>
    </row>
    <row r="798" ht="16.5" customHeight="1">
      <c r="A798" s="87"/>
    </row>
    <row r="799" ht="16.5" customHeight="1">
      <c r="A799" s="87"/>
    </row>
    <row r="800" ht="16.5" customHeight="1">
      <c r="A800" s="87"/>
    </row>
    <row r="801" ht="16.5" customHeight="1">
      <c r="A801" s="87"/>
    </row>
    <row r="802" ht="16.5" customHeight="1">
      <c r="A802" s="87"/>
    </row>
    <row r="803" ht="16.5" customHeight="1">
      <c r="A803" s="87"/>
    </row>
    <row r="804" ht="16.5" customHeight="1">
      <c r="A804" s="87"/>
    </row>
    <row r="805" ht="16.5" customHeight="1">
      <c r="A805" s="87"/>
    </row>
    <row r="806" ht="16.5" customHeight="1">
      <c r="A806" s="87"/>
    </row>
    <row r="807" ht="16.5" customHeight="1">
      <c r="A807" s="87"/>
    </row>
    <row r="808" ht="16.5" customHeight="1">
      <c r="A808" s="87"/>
    </row>
    <row r="809" ht="16.5" customHeight="1">
      <c r="A809" s="87"/>
    </row>
    <row r="810" ht="16.5" customHeight="1">
      <c r="A810" s="87"/>
    </row>
    <row r="811" ht="16.5" customHeight="1">
      <c r="A811" s="87"/>
    </row>
    <row r="812" ht="16.5" customHeight="1">
      <c r="A812" s="87"/>
    </row>
    <row r="813" ht="16.5" customHeight="1">
      <c r="A813" s="87"/>
    </row>
    <row r="814" ht="16.5" customHeight="1">
      <c r="A814" s="87"/>
    </row>
    <row r="815" ht="16.5" customHeight="1">
      <c r="A815" s="87"/>
    </row>
    <row r="816" ht="16.5" customHeight="1">
      <c r="A816" s="87"/>
    </row>
    <row r="817" ht="16.5" customHeight="1">
      <c r="A817" s="87"/>
    </row>
    <row r="818" ht="16.5" customHeight="1">
      <c r="A818" s="87"/>
    </row>
    <row r="819" ht="16.5" customHeight="1">
      <c r="A819" s="87"/>
    </row>
    <row r="820" ht="16.5" customHeight="1">
      <c r="A820" s="87"/>
    </row>
    <row r="821" ht="16.5" customHeight="1">
      <c r="A821" s="87"/>
    </row>
    <row r="822" ht="16.5" customHeight="1">
      <c r="A822" s="87"/>
    </row>
    <row r="823" ht="16.5" customHeight="1">
      <c r="A823" s="87"/>
    </row>
    <row r="824" ht="16.5" customHeight="1">
      <c r="A824" s="87"/>
    </row>
    <row r="825" ht="16.5" customHeight="1">
      <c r="A825" s="87"/>
    </row>
    <row r="826" ht="16.5" customHeight="1">
      <c r="A826" s="87"/>
    </row>
    <row r="827" ht="16.5" customHeight="1">
      <c r="A827" s="87"/>
    </row>
    <row r="828" ht="16.5" customHeight="1">
      <c r="A828" s="87"/>
    </row>
    <row r="829" ht="16.5" customHeight="1">
      <c r="A829" s="87"/>
    </row>
    <row r="830" ht="16.5" customHeight="1">
      <c r="A830" s="87"/>
    </row>
    <row r="831" ht="16.5" customHeight="1">
      <c r="A831" s="87"/>
    </row>
    <row r="832" ht="16.5" customHeight="1">
      <c r="A832" s="87"/>
    </row>
    <row r="833" ht="16.5" customHeight="1">
      <c r="A833" s="87"/>
    </row>
    <row r="834" ht="16.5" customHeight="1">
      <c r="A834" s="87"/>
    </row>
    <row r="835" ht="16.5" customHeight="1">
      <c r="A835" s="87"/>
    </row>
    <row r="836" ht="16.5" customHeight="1">
      <c r="A836" s="87"/>
    </row>
    <row r="837" ht="16.5" customHeight="1">
      <c r="A837" s="87"/>
    </row>
    <row r="838" ht="16.5" customHeight="1">
      <c r="A838" s="87"/>
    </row>
    <row r="839" ht="16.5" customHeight="1">
      <c r="A839" s="87"/>
    </row>
    <row r="840" ht="16.5" customHeight="1">
      <c r="A840" s="87"/>
    </row>
    <row r="841" ht="16.5" customHeight="1">
      <c r="A841" s="87"/>
    </row>
    <row r="842" ht="16.5" customHeight="1">
      <c r="A842" s="87"/>
    </row>
    <row r="843" ht="16.5" customHeight="1">
      <c r="A843" s="87"/>
    </row>
    <row r="844" ht="16.5" customHeight="1">
      <c r="A844" s="87"/>
    </row>
    <row r="845" ht="16.5" customHeight="1">
      <c r="A845" s="87"/>
    </row>
    <row r="846" ht="16.5" customHeight="1">
      <c r="A846" s="87"/>
    </row>
    <row r="847" ht="16.5" customHeight="1">
      <c r="A847" s="87"/>
    </row>
    <row r="848" ht="16.5" customHeight="1">
      <c r="A848" s="87"/>
    </row>
    <row r="849" ht="16.5" customHeight="1">
      <c r="A849" s="87"/>
    </row>
    <row r="850" ht="16.5" customHeight="1">
      <c r="A850" s="87"/>
    </row>
    <row r="851" ht="16.5" customHeight="1">
      <c r="A851" s="87"/>
    </row>
    <row r="852" ht="16.5" customHeight="1">
      <c r="A852" s="87"/>
    </row>
    <row r="853" ht="16.5" customHeight="1">
      <c r="A853" s="87"/>
    </row>
    <row r="854" ht="16.5" customHeight="1">
      <c r="A854" s="87"/>
    </row>
    <row r="855" ht="16.5" customHeight="1">
      <c r="A855" s="87"/>
    </row>
    <row r="856" ht="16.5" customHeight="1">
      <c r="A856" s="87"/>
    </row>
    <row r="857" ht="16.5" customHeight="1">
      <c r="A857" s="87"/>
    </row>
    <row r="858" ht="16.5" customHeight="1">
      <c r="A858" s="87"/>
    </row>
    <row r="859" ht="16.5" customHeight="1">
      <c r="A859" s="87"/>
    </row>
    <row r="860" ht="16.5" customHeight="1">
      <c r="A860" s="87"/>
    </row>
    <row r="861" ht="16.5" customHeight="1">
      <c r="A861" s="87"/>
    </row>
    <row r="862" ht="16.5" customHeight="1">
      <c r="A862" s="87"/>
    </row>
    <row r="863" ht="16.5" customHeight="1">
      <c r="A863" s="87"/>
    </row>
    <row r="864" ht="16.5" customHeight="1">
      <c r="A864" s="87"/>
    </row>
    <row r="865" ht="16.5" customHeight="1">
      <c r="A865" s="87"/>
    </row>
    <row r="866" ht="16.5" customHeight="1">
      <c r="A866" s="87"/>
    </row>
    <row r="867" ht="16.5" customHeight="1">
      <c r="A867" s="87"/>
    </row>
    <row r="868" ht="16.5" customHeight="1">
      <c r="A868" s="87"/>
    </row>
    <row r="869" ht="16.5" customHeight="1">
      <c r="A869" s="87"/>
    </row>
    <row r="870" ht="16.5" customHeight="1">
      <c r="A870" s="87"/>
    </row>
    <row r="871" ht="16.5" customHeight="1">
      <c r="A871" s="87"/>
    </row>
    <row r="872" ht="16.5" customHeight="1">
      <c r="A872" s="87"/>
    </row>
    <row r="873" ht="16.5" customHeight="1">
      <c r="A873" s="87"/>
    </row>
    <row r="874" ht="16.5" customHeight="1">
      <c r="A874" s="87"/>
    </row>
    <row r="875" ht="16.5" customHeight="1">
      <c r="A875" s="87"/>
    </row>
    <row r="876" ht="16.5" customHeight="1">
      <c r="A876" s="87"/>
    </row>
    <row r="877" ht="16.5" customHeight="1">
      <c r="A877" s="87"/>
    </row>
    <row r="878" ht="16.5" customHeight="1">
      <c r="A878" s="87"/>
    </row>
    <row r="879" ht="16.5" customHeight="1">
      <c r="A879" s="87"/>
    </row>
    <row r="880" ht="16.5" customHeight="1">
      <c r="A880" s="87"/>
    </row>
    <row r="881" ht="16.5" customHeight="1">
      <c r="A881" s="87"/>
    </row>
    <row r="882" ht="16.5" customHeight="1">
      <c r="A882" s="87"/>
    </row>
    <row r="883" ht="16.5" customHeight="1">
      <c r="A883" s="87"/>
    </row>
    <row r="884" ht="16.5" customHeight="1">
      <c r="A884" s="87"/>
    </row>
    <row r="885" ht="16.5" customHeight="1">
      <c r="A885" s="87"/>
    </row>
    <row r="886" ht="16.5" customHeight="1">
      <c r="A886" s="87"/>
    </row>
    <row r="887" ht="16.5" customHeight="1">
      <c r="A887" s="87"/>
    </row>
    <row r="888" ht="16.5" customHeight="1">
      <c r="A888" s="87"/>
    </row>
    <row r="889" ht="16.5" customHeight="1">
      <c r="A889" s="87"/>
    </row>
    <row r="890" ht="16.5" customHeight="1">
      <c r="A890" s="87"/>
    </row>
    <row r="891" ht="16.5" customHeight="1">
      <c r="A891" s="87"/>
    </row>
    <row r="892" ht="16.5" customHeight="1">
      <c r="A892" s="87"/>
    </row>
    <row r="893" ht="16.5" customHeight="1">
      <c r="A893" s="87"/>
    </row>
    <row r="894" ht="16.5" customHeight="1">
      <c r="A894" s="87"/>
    </row>
    <row r="895" ht="16.5" customHeight="1">
      <c r="A895" s="87"/>
    </row>
    <row r="896" ht="16.5" customHeight="1">
      <c r="A896" s="87"/>
    </row>
    <row r="897" ht="16.5" customHeight="1">
      <c r="A897" s="87"/>
    </row>
    <row r="898" ht="16.5" customHeight="1">
      <c r="A898" s="87"/>
    </row>
    <row r="899" ht="16.5" customHeight="1">
      <c r="A899" s="87"/>
    </row>
    <row r="900" ht="16.5" customHeight="1">
      <c r="A900" s="87"/>
    </row>
    <row r="901" ht="16.5" customHeight="1">
      <c r="A901" s="87"/>
    </row>
    <row r="902" ht="16.5" customHeight="1">
      <c r="A902" s="87"/>
    </row>
    <row r="903" ht="16.5" customHeight="1">
      <c r="A903" s="87"/>
    </row>
    <row r="904" ht="16.5" customHeight="1">
      <c r="A904" s="87"/>
    </row>
    <row r="905" ht="16.5" customHeight="1">
      <c r="A905" s="87"/>
    </row>
    <row r="906" ht="16.5" customHeight="1">
      <c r="A906" s="87"/>
    </row>
    <row r="907" ht="16.5" customHeight="1">
      <c r="A907" s="87"/>
    </row>
    <row r="908" ht="16.5" customHeight="1">
      <c r="A908" s="87"/>
    </row>
    <row r="909" ht="16.5" customHeight="1">
      <c r="A909" s="87"/>
    </row>
    <row r="910" ht="16.5" customHeight="1">
      <c r="A910" s="87"/>
    </row>
    <row r="911" ht="16.5" customHeight="1">
      <c r="A911" s="87"/>
    </row>
    <row r="912" ht="16.5" customHeight="1">
      <c r="A912" s="87"/>
    </row>
    <row r="913" ht="16.5" customHeight="1">
      <c r="A913" s="87"/>
    </row>
    <row r="914" ht="16.5" customHeight="1">
      <c r="A914" s="87"/>
    </row>
    <row r="915" ht="16.5" customHeight="1">
      <c r="A915" s="87"/>
    </row>
    <row r="916" ht="16.5" customHeight="1">
      <c r="A916" s="87"/>
    </row>
    <row r="917" ht="16.5" customHeight="1">
      <c r="A917" s="87"/>
    </row>
    <row r="918" ht="16.5" customHeight="1">
      <c r="A918" s="87"/>
    </row>
    <row r="919" ht="16.5" customHeight="1">
      <c r="A919" s="87"/>
    </row>
    <row r="920" ht="16.5" customHeight="1">
      <c r="A920" s="87"/>
    </row>
    <row r="921" ht="16.5" customHeight="1">
      <c r="A921" s="87"/>
    </row>
    <row r="922" ht="16.5" customHeight="1">
      <c r="A922" s="87"/>
    </row>
    <row r="923" ht="16.5" customHeight="1">
      <c r="A923" s="87"/>
    </row>
    <row r="924" ht="16.5" customHeight="1">
      <c r="A924" s="87"/>
    </row>
    <row r="925" ht="16.5" customHeight="1">
      <c r="A925" s="87"/>
    </row>
    <row r="926" ht="16.5" customHeight="1">
      <c r="A926" s="87"/>
    </row>
    <row r="927" ht="16.5" customHeight="1">
      <c r="A927" s="87"/>
    </row>
    <row r="928" ht="16.5" customHeight="1">
      <c r="A928" s="87"/>
    </row>
    <row r="929" ht="16.5" customHeight="1">
      <c r="A929" s="87"/>
    </row>
    <row r="930" ht="16.5" customHeight="1">
      <c r="A930" s="87"/>
    </row>
    <row r="931" ht="16.5" customHeight="1">
      <c r="A931" s="87"/>
    </row>
    <row r="932" ht="16.5" customHeight="1">
      <c r="A932" s="87"/>
    </row>
    <row r="933" ht="16.5" customHeight="1">
      <c r="A933" s="87"/>
    </row>
    <row r="934" ht="16.5" customHeight="1">
      <c r="A934" s="87"/>
    </row>
    <row r="935" ht="16.5" customHeight="1">
      <c r="A935" s="87"/>
    </row>
    <row r="936" ht="16.5" customHeight="1">
      <c r="A936" s="87"/>
    </row>
    <row r="937" ht="16.5" customHeight="1">
      <c r="A937" s="87"/>
    </row>
    <row r="938" ht="16.5" customHeight="1">
      <c r="A938" s="87"/>
    </row>
    <row r="939" ht="16.5" customHeight="1">
      <c r="A939" s="87"/>
    </row>
    <row r="940" ht="16.5" customHeight="1">
      <c r="A940" s="87"/>
    </row>
    <row r="941" ht="16.5" customHeight="1">
      <c r="A941" s="87"/>
    </row>
    <row r="942" ht="16.5" customHeight="1">
      <c r="A942" s="87"/>
    </row>
    <row r="943" ht="16.5" customHeight="1">
      <c r="A943" s="87"/>
    </row>
    <row r="944" ht="16.5" customHeight="1">
      <c r="A944" s="87"/>
    </row>
    <row r="945" ht="16.5" customHeight="1">
      <c r="A945" s="87"/>
    </row>
    <row r="946" ht="16.5" customHeight="1">
      <c r="A946" s="87"/>
    </row>
    <row r="947" ht="16.5" customHeight="1">
      <c r="A947" s="87"/>
    </row>
    <row r="948" ht="16.5" customHeight="1">
      <c r="A948" s="87"/>
    </row>
    <row r="949" ht="16.5" customHeight="1">
      <c r="A949" s="87"/>
    </row>
    <row r="950" ht="16.5" customHeight="1">
      <c r="A950" s="87"/>
    </row>
    <row r="951" ht="16.5" customHeight="1">
      <c r="A951" s="87"/>
    </row>
    <row r="952" ht="16.5" customHeight="1">
      <c r="A952" s="87"/>
    </row>
    <row r="953" ht="16.5" customHeight="1">
      <c r="A953" s="87"/>
    </row>
    <row r="954" ht="16.5" customHeight="1">
      <c r="A954" s="87"/>
    </row>
    <row r="955" ht="16.5" customHeight="1">
      <c r="A955" s="87"/>
    </row>
    <row r="956" ht="16.5" customHeight="1">
      <c r="A956" s="87"/>
    </row>
    <row r="957" ht="16.5" customHeight="1">
      <c r="A957" s="87"/>
    </row>
    <row r="958" ht="16.5" customHeight="1">
      <c r="A958" s="87"/>
    </row>
    <row r="959" ht="16.5" customHeight="1">
      <c r="A959" s="87"/>
    </row>
    <row r="960" ht="16.5" customHeight="1">
      <c r="A960" s="87"/>
    </row>
    <row r="961" ht="16.5" customHeight="1">
      <c r="A961" s="87"/>
    </row>
    <row r="962" ht="16.5" customHeight="1">
      <c r="A962" s="87"/>
    </row>
    <row r="963" ht="16.5" customHeight="1">
      <c r="A963" s="87"/>
    </row>
    <row r="964" ht="16.5" customHeight="1">
      <c r="A964" s="87"/>
    </row>
    <row r="965" ht="16.5" customHeight="1">
      <c r="A965" s="87"/>
    </row>
    <row r="966" ht="16.5" customHeight="1">
      <c r="A966" s="87"/>
    </row>
    <row r="967" ht="16.5" customHeight="1">
      <c r="A967" s="87"/>
    </row>
    <row r="968" ht="16.5" customHeight="1">
      <c r="A968" s="87"/>
    </row>
    <row r="969" ht="16.5" customHeight="1">
      <c r="A969" s="87"/>
    </row>
    <row r="970" ht="16.5" customHeight="1">
      <c r="A970" s="87"/>
    </row>
    <row r="971" ht="16.5" customHeight="1">
      <c r="A971" s="87"/>
    </row>
    <row r="972" ht="16.5" customHeight="1">
      <c r="A972" s="87"/>
    </row>
    <row r="973" ht="16.5" customHeight="1">
      <c r="A973" s="87"/>
    </row>
    <row r="974" ht="16.5" customHeight="1">
      <c r="A974" s="87"/>
    </row>
    <row r="975" ht="16.5" customHeight="1">
      <c r="A975" s="87"/>
    </row>
    <row r="976" ht="16.5" customHeight="1">
      <c r="A976" s="87"/>
    </row>
    <row r="977" ht="16.5" customHeight="1">
      <c r="A977" s="87"/>
    </row>
    <row r="978" ht="16.5" customHeight="1">
      <c r="A978" s="87"/>
    </row>
    <row r="979" ht="16.5" customHeight="1">
      <c r="A979" s="87"/>
    </row>
    <row r="980" ht="16.5" customHeight="1">
      <c r="A980" s="87"/>
    </row>
    <row r="981" ht="16.5" customHeight="1">
      <c r="A981" s="87"/>
    </row>
    <row r="982" ht="16.5" customHeight="1">
      <c r="A982" s="87"/>
    </row>
    <row r="983" ht="16.5" customHeight="1">
      <c r="A983" s="87"/>
    </row>
    <row r="984" ht="16.5" customHeight="1">
      <c r="A984" s="87"/>
    </row>
    <row r="985" ht="16.5" customHeight="1">
      <c r="A985" s="87"/>
    </row>
    <row r="986" ht="16.5" customHeight="1">
      <c r="A986" s="87"/>
    </row>
    <row r="987" ht="16.5" customHeight="1">
      <c r="A987" s="87"/>
    </row>
    <row r="988" ht="16.5" customHeight="1">
      <c r="A988" s="87"/>
    </row>
    <row r="989" ht="16.5" customHeight="1">
      <c r="A989" s="87"/>
    </row>
    <row r="990" ht="16.5" customHeight="1">
      <c r="A990" s="87"/>
    </row>
    <row r="991" ht="16.5" customHeight="1">
      <c r="A991" s="87"/>
    </row>
    <row r="992" ht="16.5" customHeight="1">
      <c r="A992" s="87"/>
    </row>
    <row r="993" ht="16.5" customHeight="1">
      <c r="A993" s="87"/>
    </row>
    <row r="994" ht="16.5" customHeight="1">
      <c r="A994" s="87"/>
    </row>
    <row r="995" ht="16.5" customHeight="1">
      <c r="A995" s="87"/>
    </row>
    <row r="996" ht="16.5" customHeight="1">
      <c r="A996" s="87"/>
    </row>
    <row r="997" ht="16.5" customHeight="1">
      <c r="A997" s="87"/>
    </row>
    <row r="998" ht="16.5" customHeight="1">
      <c r="A998" s="87"/>
    </row>
    <row r="999" ht="16.5" customHeight="1">
      <c r="A999" s="87"/>
    </row>
    <row r="1000" ht="16.5" customHeight="1">
      <c r="A1000" s="87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.75"/>
    <col customWidth="1" min="3" max="25" width="7.63"/>
  </cols>
  <sheetData>
    <row r="1" ht="16.5" customHeight="1">
      <c r="A1" s="10"/>
      <c r="B1" s="10" t="s">
        <v>22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233</v>
      </c>
      <c r="H1" s="8" t="s">
        <v>234</v>
      </c>
      <c r="I1" s="8" t="s">
        <v>235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10"/>
      <c r="P1" s="8"/>
      <c r="Q1" s="8"/>
      <c r="R1" s="8"/>
      <c r="S1" s="8"/>
      <c r="T1" s="8"/>
      <c r="U1" s="8"/>
      <c r="V1" s="8"/>
      <c r="W1" s="8"/>
      <c r="X1" s="8"/>
      <c r="Y1" s="8"/>
    </row>
    <row r="2" ht="16.5" customHeight="1">
      <c r="A2" s="86">
        <v>1.0</v>
      </c>
    </row>
    <row r="3" ht="16.5" customHeight="1">
      <c r="A3" s="86">
        <v>2.0</v>
      </c>
    </row>
    <row r="4" ht="16.5" customHeight="1">
      <c r="A4" s="86">
        <v>3.0</v>
      </c>
    </row>
    <row r="5" ht="16.5" customHeight="1">
      <c r="A5" s="86">
        <v>4.0</v>
      </c>
    </row>
    <row r="6" ht="16.5" customHeight="1">
      <c r="A6" s="86">
        <v>5.0</v>
      </c>
    </row>
    <row r="7" ht="16.5" customHeight="1">
      <c r="A7" s="86">
        <v>6.0</v>
      </c>
    </row>
    <row r="8" ht="16.5" customHeight="1">
      <c r="A8" s="86">
        <v>7.0</v>
      </c>
    </row>
    <row r="9" ht="16.5" customHeight="1">
      <c r="A9" s="86">
        <v>8.0</v>
      </c>
    </row>
    <row r="10" ht="16.5" customHeight="1">
      <c r="A10" s="86">
        <v>9.0</v>
      </c>
    </row>
    <row r="11" ht="16.5" customHeight="1">
      <c r="A11" s="86">
        <v>10.0</v>
      </c>
    </row>
    <row r="12" ht="16.5" customHeight="1">
      <c r="A12" s="87"/>
    </row>
    <row r="13" ht="16.5" customHeight="1">
      <c r="A13" s="87"/>
    </row>
    <row r="14" ht="16.5" customHeight="1">
      <c r="A14" s="87"/>
    </row>
    <row r="15" ht="16.5" customHeight="1">
      <c r="A15" s="87"/>
    </row>
    <row r="16" ht="16.5" customHeight="1">
      <c r="A16" s="87"/>
    </row>
    <row r="17" ht="16.5" customHeight="1">
      <c r="A17" s="87"/>
    </row>
    <row r="18" ht="16.5" customHeight="1">
      <c r="A18" s="87"/>
    </row>
    <row r="19" ht="16.5" customHeight="1">
      <c r="A19" s="87"/>
    </row>
    <row r="20" ht="16.5" customHeight="1">
      <c r="A20" s="87"/>
    </row>
    <row r="21" ht="16.5" customHeight="1">
      <c r="A21" s="87"/>
    </row>
    <row r="22" ht="16.5" customHeight="1">
      <c r="A22" s="87"/>
    </row>
    <row r="23" ht="16.5" customHeight="1">
      <c r="A23" s="87"/>
    </row>
    <row r="24" ht="16.5" customHeight="1">
      <c r="A24" s="87"/>
    </row>
    <row r="25" ht="16.5" customHeight="1">
      <c r="A25" s="87"/>
    </row>
    <row r="26" ht="16.5" customHeight="1">
      <c r="A26" s="87"/>
    </row>
    <row r="27" ht="16.5" customHeight="1">
      <c r="A27" s="87"/>
    </row>
    <row r="28" ht="16.5" customHeight="1">
      <c r="A28" s="87"/>
    </row>
    <row r="29" ht="16.5" customHeight="1">
      <c r="A29" s="87"/>
    </row>
    <row r="30" ht="16.5" customHeight="1">
      <c r="A30" s="87"/>
    </row>
    <row r="31" ht="16.5" customHeight="1">
      <c r="A31" s="87"/>
    </row>
    <row r="32" ht="16.5" customHeight="1">
      <c r="A32" s="87"/>
    </row>
    <row r="33" ht="16.5" customHeight="1">
      <c r="A33" s="87"/>
    </row>
    <row r="34" ht="16.5" customHeight="1">
      <c r="A34" s="87"/>
    </row>
    <row r="35" ht="16.5" customHeight="1">
      <c r="A35" s="87"/>
    </row>
    <row r="36" ht="16.5" customHeight="1">
      <c r="A36" s="87"/>
    </row>
    <row r="37" ht="16.5" customHeight="1">
      <c r="A37" s="87"/>
    </row>
    <row r="38" ht="16.5" customHeight="1">
      <c r="A38" s="87"/>
    </row>
    <row r="39" ht="16.5" customHeight="1">
      <c r="A39" s="87"/>
    </row>
    <row r="40" ht="16.5" customHeight="1">
      <c r="A40" s="87"/>
    </row>
    <row r="41" ht="16.5" customHeight="1">
      <c r="A41" s="87"/>
    </row>
    <row r="42" ht="16.5" customHeight="1">
      <c r="A42" s="87"/>
    </row>
    <row r="43" ht="16.5" customHeight="1">
      <c r="A43" s="87"/>
    </row>
    <row r="44" ht="16.5" customHeight="1">
      <c r="A44" s="87"/>
    </row>
    <row r="45" ht="16.5" customHeight="1">
      <c r="A45" s="87"/>
    </row>
    <row r="46" ht="16.5" customHeight="1">
      <c r="A46" s="87"/>
    </row>
    <row r="47" ht="16.5" customHeight="1">
      <c r="A47" s="87"/>
    </row>
    <row r="48" ht="16.5" customHeight="1">
      <c r="A48" s="87"/>
    </row>
    <row r="49" ht="16.5" customHeight="1">
      <c r="A49" s="87"/>
    </row>
    <row r="50" ht="16.5" customHeight="1">
      <c r="A50" s="87"/>
    </row>
    <row r="51" ht="16.5" customHeight="1">
      <c r="A51" s="87"/>
    </row>
    <row r="52" ht="16.5" customHeight="1">
      <c r="A52" s="87"/>
    </row>
    <row r="53" ht="16.5" customHeight="1">
      <c r="A53" s="87"/>
    </row>
    <row r="54" ht="16.5" customHeight="1">
      <c r="A54" s="87"/>
    </row>
    <row r="55" ht="16.5" customHeight="1">
      <c r="A55" s="87"/>
    </row>
    <row r="56" ht="16.5" customHeight="1">
      <c r="A56" s="87"/>
    </row>
    <row r="57" ht="16.5" customHeight="1">
      <c r="A57" s="87"/>
    </row>
    <row r="58" ht="16.5" customHeight="1">
      <c r="A58" s="87"/>
    </row>
    <row r="59" ht="16.5" customHeight="1">
      <c r="A59" s="87"/>
    </row>
    <row r="60" ht="16.5" customHeight="1">
      <c r="A60" s="87"/>
    </row>
    <row r="61" ht="16.5" customHeight="1">
      <c r="A61" s="87"/>
    </row>
    <row r="62" ht="16.5" customHeight="1">
      <c r="A62" s="87"/>
    </row>
    <row r="63" ht="16.5" customHeight="1">
      <c r="A63" s="87"/>
    </row>
    <row r="64" ht="16.5" customHeight="1">
      <c r="A64" s="87"/>
    </row>
    <row r="65" ht="16.5" customHeight="1">
      <c r="A65" s="87"/>
    </row>
    <row r="66" ht="16.5" customHeight="1">
      <c r="A66" s="87"/>
    </row>
    <row r="67" ht="16.5" customHeight="1">
      <c r="A67" s="87"/>
    </row>
    <row r="68" ht="16.5" customHeight="1">
      <c r="A68" s="87"/>
    </row>
    <row r="69" ht="16.5" customHeight="1">
      <c r="A69" s="87"/>
    </row>
    <row r="70" ht="16.5" customHeight="1">
      <c r="A70" s="87"/>
    </row>
    <row r="71" ht="16.5" customHeight="1">
      <c r="A71" s="87"/>
    </row>
    <row r="72" ht="16.5" customHeight="1">
      <c r="A72" s="87"/>
    </row>
    <row r="73" ht="16.5" customHeight="1">
      <c r="A73" s="87"/>
    </row>
    <row r="74" ht="16.5" customHeight="1">
      <c r="A74" s="87"/>
    </row>
    <row r="75" ht="16.5" customHeight="1">
      <c r="A75" s="87"/>
    </row>
    <row r="76" ht="16.5" customHeight="1">
      <c r="A76" s="87"/>
    </row>
    <row r="77" ht="16.5" customHeight="1">
      <c r="A77" s="87"/>
    </row>
    <row r="78" ht="16.5" customHeight="1">
      <c r="A78" s="87"/>
    </row>
    <row r="79" ht="16.5" customHeight="1">
      <c r="A79" s="87"/>
    </row>
    <row r="80" ht="16.5" customHeight="1">
      <c r="A80" s="87"/>
    </row>
    <row r="81" ht="16.5" customHeight="1">
      <c r="A81" s="87"/>
    </row>
    <row r="82" ht="16.5" customHeight="1">
      <c r="A82" s="87"/>
    </row>
    <row r="83" ht="16.5" customHeight="1">
      <c r="A83" s="87"/>
    </row>
    <row r="84" ht="16.5" customHeight="1">
      <c r="A84" s="87"/>
    </row>
    <row r="85" ht="16.5" customHeight="1">
      <c r="A85" s="87"/>
    </row>
    <row r="86" ht="16.5" customHeight="1">
      <c r="A86" s="87"/>
    </row>
    <row r="87" ht="16.5" customHeight="1">
      <c r="A87" s="87"/>
    </row>
    <row r="88" ht="16.5" customHeight="1">
      <c r="A88" s="87"/>
    </row>
    <row r="89" ht="16.5" customHeight="1">
      <c r="A89" s="87"/>
    </row>
    <row r="90" ht="16.5" customHeight="1">
      <c r="A90" s="87"/>
    </row>
    <row r="91" ht="16.5" customHeight="1">
      <c r="A91" s="87"/>
    </row>
    <row r="92" ht="16.5" customHeight="1">
      <c r="A92" s="87"/>
    </row>
    <row r="93" ht="16.5" customHeight="1">
      <c r="A93" s="87"/>
    </row>
    <row r="94" ht="16.5" customHeight="1">
      <c r="A94" s="87"/>
    </row>
    <row r="95" ht="16.5" customHeight="1">
      <c r="A95" s="87"/>
    </row>
    <row r="96" ht="16.5" customHeight="1">
      <c r="A96" s="87"/>
    </row>
    <row r="97" ht="16.5" customHeight="1">
      <c r="A97" s="87"/>
    </row>
    <row r="98" ht="16.5" customHeight="1">
      <c r="A98" s="87"/>
    </row>
    <row r="99" ht="16.5" customHeight="1">
      <c r="A99" s="87"/>
    </row>
    <row r="100" ht="16.5" customHeight="1">
      <c r="A100" s="87"/>
    </row>
    <row r="101" ht="16.5" customHeight="1">
      <c r="A101" s="87"/>
    </row>
    <row r="102" ht="16.5" customHeight="1">
      <c r="A102" s="87"/>
    </row>
    <row r="103" ht="16.5" customHeight="1">
      <c r="A103" s="87"/>
    </row>
    <row r="104" ht="16.5" customHeight="1">
      <c r="A104" s="87"/>
    </row>
    <row r="105" ht="16.5" customHeight="1">
      <c r="A105" s="87"/>
    </row>
    <row r="106" ht="16.5" customHeight="1">
      <c r="A106" s="87"/>
    </row>
    <row r="107" ht="16.5" customHeight="1">
      <c r="A107" s="87"/>
    </row>
    <row r="108" ht="16.5" customHeight="1">
      <c r="A108" s="87"/>
    </row>
    <row r="109" ht="16.5" customHeight="1">
      <c r="A109" s="87"/>
    </row>
    <row r="110" ht="16.5" customHeight="1">
      <c r="A110" s="87"/>
    </row>
    <row r="111" ht="16.5" customHeight="1">
      <c r="A111" s="87"/>
    </row>
    <row r="112" ht="16.5" customHeight="1">
      <c r="A112" s="87"/>
    </row>
    <row r="113" ht="16.5" customHeight="1">
      <c r="A113" s="87"/>
    </row>
    <row r="114" ht="16.5" customHeight="1">
      <c r="A114" s="87"/>
    </row>
    <row r="115" ht="16.5" customHeight="1">
      <c r="A115" s="87"/>
    </row>
    <row r="116" ht="16.5" customHeight="1">
      <c r="A116" s="87"/>
    </row>
    <row r="117" ht="16.5" customHeight="1">
      <c r="A117" s="87"/>
    </row>
    <row r="118" ht="16.5" customHeight="1">
      <c r="A118" s="87"/>
    </row>
    <row r="119" ht="16.5" customHeight="1">
      <c r="A119" s="87"/>
    </row>
    <row r="120" ht="16.5" customHeight="1">
      <c r="A120" s="87"/>
    </row>
    <row r="121" ht="16.5" customHeight="1">
      <c r="A121" s="87"/>
    </row>
    <row r="122" ht="16.5" customHeight="1">
      <c r="A122" s="87"/>
    </row>
    <row r="123" ht="16.5" customHeight="1">
      <c r="A123" s="87"/>
    </row>
    <row r="124" ht="16.5" customHeight="1">
      <c r="A124" s="87"/>
    </row>
    <row r="125" ht="16.5" customHeight="1">
      <c r="A125" s="87"/>
    </row>
    <row r="126" ht="16.5" customHeight="1">
      <c r="A126" s="87"/>
    </row>
    <row r="127" ht="16.5" customHeight="1">
      <c r="A127" s="87"/>
    </row>
    <row r="128" ht="16.5" customHeight="1">
      <c r="A128" s="87"/>
    </row>
    <row r="129" ht="16.5" customHeight="1">
      <c r="A129" s="87"/>
    </row>
    <row r="130" ht="16.5" customHeight="1">
      <c r="A130" s="87"/>
    </row>
    <row r="131" ht="16.5" customHeight="1">
      <c r="A131" s="87"/>
    </row>
    <row r="132" ht="16.5" customHeight="1">
      <c r="A132" s="87"/>
    </row>
    <row r="133" ht="16.5" customHeight="1">
      <c r="A133" s="87"/>
    </row>
    <row r="134" ht="16.5" customHeight="1">
      <c r="A134" s="87"/>
    </row>
    <row r="135" ht="16.5" customHeight="1">
      <c r="A135" s="87"/>
    </row>
    <row r="136" ht="16.5" customHeight="1">
      <c r="A136" s="87"/>
    </row>
    <row r="137" ht="16.5" customHeight="1">
      <c r="A137" s="87"/>
    </row>
    <row r="138" ht="16.5" customHeight="1">
      <c r="A138" s="87"/>
    </row>
    <row r="139" ht="16.5" customHeight="1">
      <c r="A139" s="87"/>
    </row>
    <row r="140" ht="16.5" customHeight="1">
      <c r="A140" s="87"/>
    </row>
    <row r="141" ht="16.5" customHeight="1">
      <c r="A141" s="87"/>
    </row>
    <row r="142" ht="16.5" customHeight="1">
      <c r="A142" s="87"/>
    </row>
    <row r="143" ht="16.5" customHeight="1">
      <c r="A143" s="87"/>
    </row>
    <row r="144" ht="16.5" customHeight="1">
      <c r="A144" s="87"/>
    </row>
    <row r="145" ht="16.5" customHeight="1">
      <c r="A145" s="87"/>
    </row>
    <row r="146" ht="16.5" customHeight="1">
      <c r="A146" s="87"/>
    </row>
    <row r="147" ht="16.5" customHeight="1">
      <c r="A147" s="87"/>
    </row>
    <row r="148" ht="16.5" customHeight="1">
      <c r="A148" s="87"/>
    </row>
    <row r="149" ht="16.5" customHeight="1">
      <c r="A149" s="87"/>
    </row>
    <row r="150" ht="16.5" customHeight="1">
      <c r="A150" s="87"/>
    </row>
    <row r="151" ht="16.5" customHeight="1">
      <c r="A151" s="87"/>
    </row>
    <row r="152" ht="16.5" customHeight="1">
      <c r="A152" s="87"/>
    </row>
    <row r="153" ht="16.5" customHeight="1">
      <c r="A153" s="87"/>
    </row>
    <row r="154" ht="16.5" customHeight="1">
      <c r="A154" s="87"/>
    </row>
    <row r="155" ht="16.5" customHeight="1">
      <c r="A155" s="87"/>
    </row>
    <row r="156" ht="16.5" customHeight="1">
      <c r="A156" s="87"/>
    </row>
    <row r="157" ht="16.5" customHeight="1">
      <c r="A157" s="87"/>
    </row>
    <row r="158" ht="16.5" customHeight="1">
      <c r="A158" s="87"/>
    </row>
    <row r="159" ht="16.5" customHeight="1">
      <c r="A159" s="87"/>
    </row>
    <row r="160" ht="16.5" customHeight="1">
      <c r="A160" s="87"/>
    </row>
    <row r="161" ht="16.5" customHeight="1">
      <c r="A161" s="87"/>
    </row>
    <row r="162" ht="16.5" customHeight="1">
      <c r="A162" s="87"/>
    </row>
    <row r="163" ht="16.5" customHeight="1">
      <c r="A163" s="87"/>
    </row>
    <row r="164" ht="16.5" customHeight="1">
      <c r="A164" s="87"/>
    </row>
    <row r="165" ht="16.5" customHeight="1">
      <c r="A165" s="87"/>
    </row>
    <row r="166" ht="16.5" customHeight="1">
      <c r="A166" s="87"/>
    </row>
    <row r="167" ht="16.5" customHeight="1">
      <c r="A167" s="87"/>
    </row>
    <row r="168" ht="16.5" customHeight="1">
      <c r="A168" s="87"/>
    </row>
    <row r="169" ht="16.5" customHeight="1">
      <c r="A169" s="87"/>
    </row>
    <row r="170" ht="16.5" customHeight="1">
      <c r="A170" s="87"/>
    </row>
    <row r="171" ht="16.5" customHeight="1">
      <c r="A171" s="87"/>
    </row>
    <row r="172" ht="16.5" customHeight="1">
      <c r="A172" s="87"/>
    </row>
    <row r="173" ht="16.5" customHeight="1">
      <c r="A173" s="87"/>
    </row>
    <row r="174" ht="16.5" customHeight="1">
      <c r="A174" s="87"/>
    </row>
    <row r="175" ht="16.5" customHeight="1">
      <c r="A175" s="87"/>
    </row>
    <row r="176" ht="16.5" customHeight="1">
      <c r="A176" s="87"/>
    </row>
    <row r="177" ht="16.5" customHeight="1">
      <c r="A177" s="87"/>
    </row>
    <row r="178" ht="16.5" customHeight="1">
      <c r="A178" s="87"/>
    </row>
    <row r="179" ht="16.5" customHeight="1">
      <c r="A179" s="87"/>
    </row>
    <row r="180" ht="16.5" customHeight="1">
      <c r="A180" s="87"/>
    </row>
    <row r="181" ht="16.5" customHeight="1">
      <c r="A181" s="87"/>
    </row>
    <row r="182" ht="16.5" customHeight="1">
      <c r="A182" s="87"/>
    </row>
    <row r="183" ht="16.5" customHeight="1">
      <c r="A183" s="87"/>
    </row>
    <row r="184" ht="16.5" customHeight="1">
      <c r="A184" s="87"/>
    </row>
    <row r="185" ht="16.5" customHeight="1">
      <c r="A185" s="87"/>
    </row>
    <row r="186" ht="16.5" customHeight="1">
      <c r="A186" s="87"/>
    </row>
    <row r="187" ht="16.5" customHeight="1">
      <c r="A187" s="87"/>
    </row>
    <row r="188" ht="16.5" customHeight="1">
      <c r="A188" s="87"/>
    </row>
    <row r="189" ht="16.5" customHeight="1">
      <c r="A189" s="87"/>
    </row>
    <row r="190" ht="16.5" customHeight="1">
      <c r="A190" s="87"/>
    </row>
    <row r="191" ht="16.5" customHeight="1">
      <c r="A191" s="87"/>
    </row>
    <row r="192" ht="16.5" customHeight="1">
      <c r="A192" s="87"/>
    </row>
    <row r="193" ht="16.5" customHeight="1">
      <c r="A193" s="87"/>
    </row>
    <row r="194" ht="16.5" customHeight="1">
      <c r="A194" s="87"/>
    </row>
    <row r="195" ht="16.5" customHeight="1">
      <c r="A195" s="87"/>
    </row>
    <row r="196" ht="16.5" customHeight="1">
      <c r="A196" s="87"/>
    </row>
    <row r="197" ht="16.5" customHeight="1">
      <c r="A197" s="87"/>
    </row>
    <row r="198" ht="16.5" customHeight="1">
      <c r="A198" s="87"/>
    </row>
    <row r="199" ht="16.5" customHeight="1">
      <c r="A199" s="87"/>
    </row>
    <row r="200" ht="16.5" customHeight="1">
      <c r="A200" s="87"/>
    </row>
    <row r="201" ht="16.5" customHeight="1">
      <c r="A201" s="87"/>
    </row>
    <row r="202" ht="16.5" customHeight="1">
      <c r="A202" s="87"/>
    </row>
    <row r="203" ht="16.5" customHeight="1">
      <c r="A203" s="87"/>
    </row>
    <row r="204" ht="16.5" customHeight="1">
      <c r="A204" s="87"/>
    </row>
    <row r="205" ht="16.5" customHeight="1">
      <c r="A205" s="87"/>
    </row>
    <row r="206" ht="16.5" customHeight="1">
      <c r="A206" s="87"/>
    </row>
    <row r="207" ht="16.5" customHeight="1">
      <c r="A207" s="87"/>
    </row>
    <row r="208" ht="16.5" customHeight="1">
      <c r="A208" s="87"/>
    </row>
    <row r="209" ht="16.5" customHeight="1">
      <c r="A209" s="87"/>
    </row>
    <row r="210" ht="16.5" customHeight="1">
      <c r="A210" s="87"/>
    </row>
    <row r="211" ht="16.5" customHeight="1">
      <c r="A211" s="87"/>
    </row>
    <row r="212" ht="16.5" customHeight="1">
      <c r="A212" s="87"/>
    </row>
    <row r="213" ht="16.5" customHeight="1">
      <c r="A213" s="87"/>
    </row>
    <row r="214" ht="16.5" customHeight="1">
      <c r="A214" s="87"/>
    </row>
    <row r="215" ht="16.5" customHeight="1">
      <c r="A215" s="87"/>
    </row>
    <row r="216" ht="16.5" customHeight="1">
      <c r="A216" s="87"/>
    </row>
    <row r="217" ht="16.5" customHeight="1">
      <c r="A217" s="87"/>
    </row>
    <row r="218" ht="16.5" customHeight="1">
      <c r="A218" s="87"/>
    </row>
    <row r="219" ht="16.5" customHeight="1">
      <c r="A219" s="87"/>
    </row>
    <row r="220" ht="16.5" customHeight="1">
      <c r="A220" s="87"/>
    </row>
    <row r="221" ht="16.5" customHeight="1">
      <c r="A221" s="87"/>
    </row>
    <row r="222" ht="16.5" customHeight="1">
      <c r="A222" s="87"/>
    </row>
    <row r="223" ht="16.5" customHeight="1">
      <c r="A223" s="87"/>
    </row>
    <row r="224" ht="16.5" customHeight="1">
      <c r="A224" s="87"/>
    </row>
    <row r="225" ht="16.5" customHeight="1">
      <c r="A225" s="87"/>
    </row>
    <row r="226" ht="16.5" customHeight="1">
      <c r="A226" s="87"/>
    </row>
    <row r="227" ht="16.5" customHeight="1">
      <c r="A227" s="87"/>
    </row>
    <row r="228" ht="16.5" customHeight="1">
      <c r="A228" s="87"/>
    </row>
    <row r="229" ht="16.5" customHeight="1">
      <c r="A229" s="87"/>
    </row>
    <row r="230" ht="16.5" customHeight="1">
      <c r="A230" s="87"/>
    </row>
    <row r="231" ht="16.5" customHeight="1">
      <c r="A231" s="87"/>
    </row>
    <row r="232" ht="16.5" customHeight="1">
      <c r="A232" s="87"/>
    </row>
    <row r="233" ht="16.5" customHeight="1">
      <c r="A233" s="87"/>
    </row>
    <row r="234" ht="16.5" customHeight="1">
      <c r="A234" s="87"/>
    </row>
    <row r="235" ht="16.5" customHeight="1">
      <c r="A235" s="87"/>
    </row>
    <row r="236" ht="16.5" customHeight="1">
      <c r="A236" s="87"/>
    </row>
    <row r="237" ht="16.5" customHeight="1">
      <c r="A237" s="87"/>
    </row>
    <row r="238" ht="16.5" customHeight="1">
      <c r="A238" s="87"/>
    </row>
    <row r="239" ht="16.5" customHeight="1">
      <c r="A239" s="87"/>
    </row>
    <row r="240" ht="16.5" customHeight="1">
      <c r="A240" s="87"/>
    </row>
    <row r="241" ht="16.5" customHeight="1">
      <c r="A241" s="87"/>
    </row>
    <row r="242" ht="16.5" customHeight="1">
      <c r="A242" s="87"/>
    </row>
    <row r="243" ht="16.5" customHeight="1">
      <c r="A243" s="87"/>
    </row>
    <row r="244" ht="16.5" customHeight="1">
      <c r="A244" s="87"/>
    </row>
    <row r="245" ht="16.5" customHeight="1">
      <c r="A245" s="87"/>
    </row>
    <row r="246" ht="16.5" customHeight="1">
      <c r="A246" s="87"/>
    </row>
    <row r="247" ht="16.5" customHeight="1">
      <c r="A247" s="87"/>
    </row>
    <row r="248" ht="16.5" customHeight="1">
      <c r="A248" s="87"/>
    </row>
    <row r="249" ht="16.5" customHeight="1">
      <c r="A249" s="87"/>
    </row>
    <row r="250" ht="16.5" customHeight="1">
      <c r="A250" s="87"/>
    </row>
    <row r="251" ht="16.5" customHeight="1">
      <c r="A251" s="87"/>
    </row>
    <row r="252" ht="16.5" customHeight="1">
      <c r="A252" s="87"/>
    </row>
    <row r="253" ht="16.5" customHeight="1">
      <c r="A253" s="87"/>
    </row>
    <row r="254" ht="16.5" customHeight="1">
      <c r="A254" s="87"/>
    </row>
    <row r="255" ht="16.5" customHeight="1">
      <c r="A255" s="87"/>
    </row>
    <row r="256" ht="16.5" customHeight="1">
      <c r="A256" s="87"/>
    </row>
    <row r="257" ht="16.5" customHeight="1">
      <c r="A257" s="87"/>
    </row>
    <row r="258" ht="16.5" customHeight="1">
      <c r="A258" s="87"/>
    </row>
    <row r="259" ht="16.5" customHeight="1">
      <c r="A259" s="87"/>
    </row>
    <row r="260" ht="16.5" customHeight="1">
      <c r="A260" s="87"/>
    </row>
    <row r="261" ht="16.5" customHeight="1">
      <c r="A261" s="87"/>
    </row>
    <row r="262" ht="16.5" customHeight="1">
      <c r="A262" s="87"/>
    </row>
    <row r="263" ht="16.5" customHeight="1">
      <c r="A263" s="87"/>
    </row>
    <row r="264" ht="16.5" customHeight="1">
      <c r="A264" s="87"/>
    </row>
    <row r="265" ht="16.5" customHeight="1">
      <c r="A265" s="87"/>
    </row>
    <row r="266" ht="16.5" customHeight="1">
      <c r="A266" s="87"/>
    </row>
    <row r="267" ht="16.5" customHeight="1">
      <c r="A267" s="87"/>
    </row>
    <row r="268" ht="16.5" customHeight="1">
      <c r="A268" s="87"/>
    </row>
    <row r="269" ht="16.5" customHeight="1">
      <c r="A269" s="87"/>
    </row>
    <row r="270" ht="16.5" customHeight="1">
      <c r="A270" s="87"/>
    </row>
    <row r="271" ht="16.5" customHeight="1">
      <c r="A271" s="87"/>
    </row>
    <row r="272" ht="16.5" customHeight="1">
      <c r="A272" s="87"/>
    </row>
    <row r="273" ht="16.5" customHeight="1">
      <c r="A273" s="87"/>
    </row>
    <row r="274" ht="16.5" customHeight="1">
      <c r="A274" s="87"/>
    </row>
    <row r="275" ht="16.5" customHeight="1">
      <c r="A275" s="87"/>
    </row>
    <row r="276" ht="16.5" customHeight="1">
      <c r="A276" s="87"/>
    </row>
    <row r="277" ht="16.5" customHeight="1">
      <c r="A277" s="87"/>
    </row>
    <row r="278" ht="16.5" customHeight="1">
      <c r="A278" s="87"/>
    </row>
    <row r="279" ht="16.5" customHeight="1">
      <c r="A279" s="87"/>
    </row>
    <row r="280" ht="16.5" customHeight="1">
      <c r="A280" s="87"/>
    </row>
    <row r="281" ht="16.5" customHeight="1">
      <c r="A281" s="87"/>
    </row>
    <row r="282" ht="16.5" customHeight="1">
      <c r="A282" s="87"/>
    </row>
    <row r="283" ht="16.5" customHeight="1">
      <c r="A283" s="87"/>
    </row>
    <row r="284" ht="16.5" customHeight="1">
      <c r="A284" s="87"/>
    </row>
    <row r="285" ht="16.5" customHeight="1">
      <c r="A285" s="87"/>
    </row>
    <row r="286" ht="16.5" customHeight="1">
      <c r="A286" s="87"/>
    </row>
    <row r="287" ht="16.5" customHeight="1">
      <c r="A287" s="87"/>
    </row>
    <row r="288" ht="16.5" customHeight="1">
      <c r="A288" s="87"/>
    </row>
    <row r="289" ht="16.5" customHeight="1">
      <c r="A289" s="87"/>
    </row>
    <row r="290" ht="16.5" customHeight="1">
      <c r="A290" s="87"/>
    </row>
    <row r="291" ht="16.5" customHeight="1">
      <c r="A291" s="87"/>
    </row>
    <row r="292" ht="16.5" customHeight="1">
      <c r="A292" s="87"/>
    </row>
    <row r="293" ht="16.5" customHeight="1">
      <c r="A293" s="87"/>
    </row>
    <row r="294" ht="16.5" customHeight="1">
      <c r="A294" s="87"/>
    </row>
    <row r="295" ht="16.5" customHeight="1">
      <c r="A295" s="87"/>
    </row>
    <row r="296" ht="16.5" customHeight="1">
      <c r="A296" s="87"/>
    </row>
    <row r="297" ht="16.5" customHeight="1">
      <c r="A297" s="87"/>
    </row>
    <row r="298" ht="16.5" customHeight="1">
      <c r="A298" s="87"/>
    </row>
    <row r="299" ht="16.5" customHeight="1">
      <c r="A299" s="87"/>
    </row>
    <row r="300" ht="16.5" customHeight="1">
      <c r="A300" s="87"/>
    </row>
    <row r="301" ht="16.5" customHeight="1">
      <c r="A301" s="87"/>
    </row>
    <row r="302" ht="16.5" customHeight="1">
      <c r="A302" s="87"/>
    </row>
    <row r="303" ht="16.5" customHeight="1">
      <c r="A303" s="87"/>
    </row>
    <row r="304" ht="16.5" customHeight="1">
      <c r="A304" s="87"/>
    </row>
    <row r="305" ht="16.5" customHeight="1">
      <c r="A305" s="87"/>
    </row>
    <row r="306" ht="16.5" customHeight="1">
      <c r="A306" s="87"/>
    </row>
    <row r="307" ht="16.5" customHeight="1">
      <c r="A307" s="87"/>
    </row>
    <row r="308" ht="16.5" customHeight="1">
      <c r="A308" s="87"/>
    </row>
    <row r="309" ht="16.5" customHeight="1">
      <c r="A309" s="87"/>
    </row>
    <row r="310" ht="16.5" customHeight="1">
      <c r="A310" s="87"/>
    </row>
    <row r="311" ht="16.5" customHeight="1">
      <c r="A311" s="87"/>
    </row>
    <row r="312" ht="16.5" customHeight="1">
      <c r="A312" s="87"/>
    </row>
    <row r="313" ht="16.5" customHeight="1">
      <c r="A313" s="87"/>
    </row>
    <row r="314" ht="16.5" customHeight="1">
      <c r="A314" s="87"/>
    </row>
    <row r="315" ht="16.5" customHeight="1">
      <c r="A315" s="87"/>
    </row>
    <row r="316" ht="16.5" customHeight="1">
      <c r="A316" s="87"/>
    </row>
    <row r="317" ht="16.5" customHeight="1">
      <c r="A317" s="87"/>
    </row>
    <row r="318" ht="16.5" customHeight="1">
      <c r="A318" s="87"/>
    </row>
    <row r="319" ht="16.5" customHeight="1">
      <c r="A319" s="87"/>
    </row>
    <row r="320" ht="16.5" customHeight="1">
      <c r="A320" s="87"/>
    </row>
    <row r="321" ht="16.5" customHeight="1">
      <c r="A321" s="87"/>
    </row>
    <row r="322" ht="16.5" customHeight="1">
      <c r="A322" s="87"/>
    </row>
    <row r="323" ht="16.5" customHeight="1">
      <c r="A323" s="87"/>
    </row>
    <row r="324" ht="16.5" customHeight="1">
      <c r="A324" s="87"/>
    </row>
    <row r="325" ht="16.5" customHeight="1">
      <c r="A325" s="87"/>
    </row>
    <row r="326" ht="16.5" customHeight="1">
      <c r="A326" s="87"/>
    </row>
    <row r="327" ht="16.5" customHeight="1">
      <c r="A327" s="87"/>
    </row>
    <row r="328" ht="16.5" customHeight="1">
      <c r="A328" s="87"/>
    </row>
    <row r="329" ht="16.5" customHeight="1">
      <c r="A329" s="87"/>
    </row>
    <row r="330" ht="16.5" customHeight="1">
      <c r="A330" s="87"/>
    </row>
    <row r="331" ht="16.5" customHeight="1">
      <c r="A331" s="87"/>
    </row>
    <row r="332" ht="16.5" customHeight="1">
      <c r="A332" s="87"/>
    </row>
    <row r="333" ht="16.5" customHeight="1">
      <c r="A333" s="87"/>
    </row>
    <row r="334" ht="16.5" customHeight="1">
      <c r="A334" s="87"/>
    </row>
    <row r="335" ht="16.5" customHeight="1">
      <c r="A335" s="87"/>
    </row>
    <row r="336" ht="16.5" customHeight="1">
      <c r="A336" s="87"/>
    </row>
    <row r="337" ht="16.5" customHeight="1">
      <c r="A337" s="87"/>
    </row>
    <row r="338" ht="16.5" customHeight="1">
      <c r="A338" s="87"/>
    </row>
    <row r="339" ht="16.5" customHeight="1">
      <c r="A339" s="87"/>
    </row>
    <row r="340" ht="16.5" customHeight="1">
      <c r="A340" s="87"/>
    </row>
    <row r="341" ht="16.5" customHeight="1">
      <c r="A341" s="87"/>
    </row>
    <row r="342" ht="16.5" customHeight="1">
      <c r="A342" s="87"/>
    </row>
    <row r="343" ht="16.5" customHeight="1">
      <c r="A343" s="87"/>
    </row>
    <row r="344" ht="16.5" customHeight="1">
      <c r="A344" s="87"/>
    </row>
    <row r="345" ht="16.5" customHeight="1">
      <c r="A345" s="87"/>
    </row>
    <row r="346" ht="16.5" customHeight="1">
      <c r="A346" s="87"/>
    </row>
    <row r="347" ht="16.5" customHeight="1">
      <c r="A347" s="87"/>
    </row>
    <row r="348" ht="16.5" customHeight="1">
      <c r="A348" s="87"/>
    </row>
    <row r="349" ht="16.5" customHeight="1">
      <c r="A349" s="87"/>
    </row>
    <row r="350" ht="16.5" customHeight="1">
      <c r="A350" s="87"/>
    </row>
    <row r="351" ht="16.5" customHeight="1">
      <c r="A351" s="87"/>
    </row>
    <row r="352" ht="16.5" customHeight="1">
      <c r="A352" s="87"/>
    </row>
    <row r="353" ht="16.5" customHeight="1">
      <c r="A353" s="87"/>
    </row>
    <row r="354" ht="16.5" customHeight="1">
      <c r="A354" s="87"/>
    </row>
    <row r="355" ht="16.5" customHeight="1">
      <c r="A355" s="87"/>
    </row>
    <row r="356" ht="16.5" customHeight="1">
      <c r="A356" s="87"/>
    </row>
    <row r="357" ht="16.5" customHeight="1">
      <c r="A357" s="87"/>
    </row>
    <row r="358" ht="16.5" customHeight="1">
      <c r="A358" s="87"/>
    </row>
    <row r="359" ht="16.5" customHeight="1">
      <c r="A359" s="87"/>
    </row>
    <row r="360" ht="16.5" customHeight="1">
      <c r="A360" s="87"/>
    </row>
    <row r="361" ht="16.5" customHeight="1">
      <c r="A361" s="87"/>
    </row>
    <row r="362" ht="16.5" customHeight="1">
      <c r="A362" s="87"/>
    </row>
    <row r="363" ht="16.5" customHeight="1">
      <c r="A363" s="87"/>
    </row>
    <row r="364" ht="16.5" customHeight="1">
      <c r="A364" s="87"/>
    </row>
    <row r="365" ht="16.5" customHeight="1">
      <c r="A365" s="87"/>
    </row>
    <row r="366" ht="16.5" customHeight="1">
      <c r="A366" s="87"/>
    </row>
    <row r="367" ht="16.5" customHeight="1">
      <c r="A367" s="87"/>
    </row>
    <row r="368" ht="16.5" customHeight="1">
      <c r="A368" s="87"/>
    </row>
    <row r="369" ht="16.5" customHeight="1">
      <c r="A369" s="87"/>
    </row>
    <row r="370" ht="16.5" customHeight="1">
      <c r="A370" s="87"/>
    </row>
    <row r="371" ht="16.5" customHeight="1">
      <c r="A371" s="87"/>
    </row>
    <row r="372" ht="16.5" customHeight="1">
      <c r="A372" s="87"/>
    </row>
    <row r="373" ht="16.5" customHeight="1">
      <c r="A373" s="87"/>
    </row>
    <row r="374" ht="16.5" customHeight="1">
      <c r="A374" s="87"/>
    </row>
    <row r="375" ht="16.5" customHeight="1">
      <c r="A375" s="87"/>
    </row>
    <row r="376" ht="16.5" customHeight="1">
      <c r="A376" s="87"/>
    </row>
    <row r="377" ht="16.5" customHeight="1">
      <c r="A377" s="87"/>
    </row>
    <row r="378" ht="16.5" customHeight="1">
      <c r="A378" s="87"/>
    </row>
    <row r="379" ht="16.5" customHeight="1">
      <c r="A379" s="87"/>
    </row>
    <row r="380" ht="16.5" customHeight="1">
      <c r="A380" s="87"/>
    </row>
    <row r="381" ht="16.5" customHeight="1">
      <c r="A381" s="87"/>
    </row>
    <row r="382" ht="16.5" customHeight="1">
      <c r="A382" s="87"/>
    </row>
    <row r="383" ht="16.5" customHeight="1">
      <c r="A383" s="87"/>
    </row>
    <row r="384" ht="16.5" customHeight="1">
      <c r="A384" s="87"/>
    </row>
    <row r="385" ht="16.5" customHeight="1">
      <c r="A385" s="87"/>
    </row>
    <row r="386" ht="16.5" customHeight="1">
      <c r="A386" s="87"/>
    </row>
    <row r="387" ht="16.5" customHeight="1">
      <c r="A387" s="87"/>
    </row>
    <row r="388" ht="16.5" customHeight="1">
      <c r="A388" s="87"/>
    </row>
    <row r="389" ht="16.5" customHeight="1">
      <c r="A389" s="87"/>
    </row>
    <row r="390" ht="16.5" customHeight="1">
      <c r="A390" s="87"/>
    </row>
    <row r="391" ht="16.5" customHeight="1">
      <c r="A391" s="87"/>
    </row>
    <row r="392" ht="16.5" customHeight="1">
      <c r="A392" s="87"/>
    </row>
    <row r="393" ht="16.5" customHeight="1">
      <c r="A393" s="87"/>
    </row>
    <row r="394" ht="16.5" customHeight="1">
      <c r="A394" s="87"/>
    </row>
    <row r="395" ht="16.5" customHeight="1">
      <c r="A395" s="87"/>
    </row>
    <row r="396" ht="16.5" customHeight="1">
      <c r="A396" s="87"/>
    </row>
    <row r="397" ht="16.5" customHeight="1">
      <c r="A397" s="87"/>
    </row>
    <row r="398" ht="16.5" customHeight="1">
      <c r="A398" s="87"/>
    </row>
    <row r="399" ht="16.5" customHeight="1">
      <c r="A399" s="87"/>
    </row>
    <row r="400" ht="16.5" customHeight="1">
      <c r="A400" s="87"/>
    </row>
    <row r="401" ht="16.5" customHeight="1">
      <c r="A401" s="87"/>
    </row>
    <row r="402" ht="16.5" customHeight="1">
      <c r="A402" s="87"/>
    </row>
    <row r="403" ht="16.5" customHeight="1">
      <c r="A403" s="87"/>
    </row>
    <row r="404" ht="16.5" customHeight="1">
      <c r="A404" s="87"/>
    </row>
    <row r="405" ht="16.5" customHeight="1">
      <c r="A405" s="87"/>
    </row>
    <row r="406" ht="16.5" customHeight="1">
      <c r="A406" s="87"/>
    </row>
    <row r="407" ht="16.5" customHeight="1">
      <c r="A407" s="87"/>
    </row>
    <row r="408" ht="16.5" customHeight="1">
      <c r="A408" s="87"/>
    </row>
    <row r="409" ht="16.5" customHeight="1">
      <c r="A409" s="87"/>
    </row>
    <row r="410" ht="16.5" customHeight="1">
      <c r="A410" s="87"/>
    </row>
    <row r="411" ht="16.5" customHeight="1">
      <c r="A411" s="87"/>
    </row>
    <row r="412" ht="16.5" customHeight="1">
      <c r="A412" s="87"/>
    </row>
    <row r="413" ht="16.5" customHeight="1">
      <c r="A413" s="87"/>
    </row>
    <row r="414" ht="16.5" customHeight="1">
      <c r="A414" s="87"/>
    </row>
    <row r="415" ht="16.5" customHeight="1">
      <c r="A415" s="87"/>
    </row>
    <row r="416" ht="16.5" customHeight="1">
      <c r="A416" s="87"/>
    </row>
    <row r="417" ht="16.5" customHeight="1">
      <c r="A417" s="87"/>
    </row>
    <row r="418" ht="16.5" customHeight="1">
      <c r="A418" s="87"/>
    </row>
    <row r="419" ht="16.5" customHeight="1">
      <c r="A419" s="87"/>
    </row>
    <row r="420" ht="16.5" customHeight="1">
      <c r="A420" s="87"/>
    </row>
    <row r="421" ht="16.5" customHeight="1">
      <c r="A421" s="87"/>
    </row>
    <row r="422" ht="16.5" customHeight="1">
      <c r="A422" s="87"/>
    </row>
    <row r="423" ht="16.5" customHeight="1">
      <c r="A423" s="87"/>
    </row>
    <row r="424" ht="16.5" customHeight="1">
      <c r="A424" s="87"/>
    </row>
    <row r="425" ht="16.5" customHeight="1">
      <c r="A425" s="87"/>
    </row>
    <row r="426" ht="16.5" customHeight="1">
      <c r="A426" s="87"/>
    </row>
    <row r="427" ht="16.5" customHeight="1">
      <c r="A427" s="87"/>
    </row>
    <row r="428" ht="16.5" customHeight="1">
      <c r="A428" s="87"/>
    </row>
    <row r="429" ht="16.5" customHeight="1">
      <c r="A429" s="87"/>
    </row>
    <row r="430" ht="16.5" customHeight="1">
      <c r="A430" s="87"/>
    </row>
    <row r="431" ht="16.5" customHeight="1">
      <c r="A431" s="87"/>
    </row>
    <row r="432" ht="16.5" customHeight="1">
      <c r="A432" s="87"/>
    </row>
    <row r="433" ht="16.5" customHeight="1">
      <c r="A433" s="87"/>
    </row>
    <row r="434" ht="16.5" customHeight="1">
      <c r="A434" s="87"/>
    </row>
    <row r="435" ht="16.5" customHeight="1">
      <c r="A435" s="87"/>
    </row>
    <row r="436" ht="16.5" customHeight="1">
      <c r="A436" s="87"/>
    </row>
    <row r="437" ht="16.5" customHeight="1">
      <c r="A437" s="87"/>
    </row>
    <row r="438" ht="16.5" customHeight="1">
      <c r="A438" s="87"/>
    </row>
    <row r="439" ht="16.5" customHeight="1">
      <c r="A439" s="87"/>
    </row>
    <row r="440" ht="16.5" customHeight="1">
      <c r="A440" s="87"/>
    </row>
    <row r="441" ht="16.5" customHeight="1">
      <c r="A441" s="87"/>
    </row>
    <row r="442" ht="16.5" customHeight="1">
      <c r="A442" s="87"/>
    </row>
    <row r="443" ht="16.5" customHeight="1">
      <c r="A443" s="87"/>
    </row>
    <row r="444" ht="16.5" customHeight="1">
      <c r="A444" s="87"/>
    </row>
    <row r="445" ht="16.5" customHeight="1">
      <c r="A445" s="87"/>
    </row>
    <row r="446" ht="16.5" customHeight="1">
      <c r="A446" s="87"/>
    </row>
    <row r="447" ht="16.5" customHeight="1">
      <c r="A447" s="87"/>
    </row>
    <row r="448" ht="16.5" customHeight="1">
      <c r="A448" s="87"/>
    </row>
    <row r="449" ht="16.5" customHeight="1">
      <c r="A449" s="87"/>
    </row>
    <row r="450" ht="16.5" customHeight="1">
      <c r="A450" s="87"/>
    </row>
    <row r="451" ht="16.5" customHeight="1">
      <c r="A451" s="87"/>
    </row>
    <row r="452" ht="16.5" customHeight="1">
      <c r="A452" s="87"/>
    </row>
    <row r="453" ht="16.5" customHeight="1">
      <c r="A453" s="87"/>
    </row>
    <row r="454" ht="16.5" customHeight="1">
      <c r="A454" s="87"/>
    </row>
    <row r="455" ht="16.5" customHeight="1">
      <c r="A455" s="87"/>
    </row>
    <row r="456" ht="16.5" customHeight="1">
      <c r="A456" s="87"/>
    </row>
    <row r="457" ht="16.5" customHeight="1">
      <c r="A457" s="87"/>
    </row>
    <row r="458" ht="16.5" customHeight="1">
      <c r="A458" s="87"/>
    </row>
    <row r="459" ht="16.5" customHeight="1">
      <c r="A459" s="87"/>
    </row>
    <row r="460" ht="16.5" customHeight="1">
      <c r="A460" s="87"/>
    </row>
    <row r="461" ht="16.5" customHeight="1">
      <c r="A461" s="87"/>
    </row>
    <row r="462" ht="16.5" customHeight="1">
      <c r="A462" s="87"/>
    </row>
    <row r="463" ht="16.5" customHeight="1">
      <c r="A463" s="87"/>
    </row>
    <row r="464" ht="16.5" customHeight="1">
      <c r="A464" s="87"/>
    </row>
    <row r="465" ht="16.5" customHeight="1">
      <c r="A465" s="87"/>
    </row>
    <row r="466" ht="16.5" customHeight="1">
      <c r="A466" s="87"/>
    </row>
    <row r="467" ht="16.5" customHeight="1">
      <c r="A467" s="87"/>
    </row>
    <row r="468" ht="16.5" customHeight="1">
      <c r="A468" s="87"/>
    </row>
    <row r="469" ht="16.5" customHeight="1">
      <c r="A469" s="87"/>
    </row>
    <row r="470" ht="16.5" customHeight="1">
      <c r="A470" s="87"/>
    </row>
    <row r="471" ht="16.5" customHeight="1">
      <c r="A471" s="87"/>
    </row>
    <row r="472" ht="16.5" customHeight="1">
      <c r="A472" s="87"/>
    </row>
    <row r="473" ht="16.5" customHeight="1">
      <c r="A473" s="87"/>
    </row>
    <row r="474" ht="16.5" customHeight="1">
      <c r="A474" s="87"/>
    </row>
    <row r="475" ht="16.5" customHeight="1">
      <c r="A475" s="87"/>
    </row>
    <row r="476" ht="16.5" customHeight="1">
      <c r="A476" s="87"/>
    </row>
    <row r="477" ht="16.5" customHeight="1">
      <c r="A477" s="87"/>
    </row>
    <row r="478" ht="16.5" customHeight="1">
      <c r="A478" s="87"/>
    </row>
    <row r="479" ht="16.5" customHeight="1">
      <c r="A479" s="87"/>
    </row>
    <row r="480" ht="16.5" customHeight="1">
      <c r="A480" s="87"/>
    </row>
    <row r="481" ht="16.5" customHeight="1">
      <c r="A481" s="87"/>
    </row>
    <row r="482" ht="16.5" customHeight="1">
      <c r="A482" s="87"/>
    </row>
    <row r="483" ht="16.5" customHeight="1">
      <c r="A483" s="87"/>
    </row>
    <row r="484" ht="16.5" customHeight="1">
      <c r="A484" s="87"/>
    </row>
    <row r="485" ht="16.5" customHeight="1">
      <c r="A485" s="87"/>
    </row>
    <row r="486" ht="16.5" customHeight="1">
      <c r="A486" s="87"/>
    </row>
    <row r="487" ht="16.5" customHeight="1">
      <c r="A487" s="87"/>
    </row>
    <row r="488" ht="16.5" customHeight="1">
      <c r="A488" s="87"/>
    </row>
    <row r="489" ht="16.5" customHeight="1">
      <c r="A489" s="87"/>
    </row>
    <row r="490" ht="16.5" customHeight="1">
      <c r="A490" s="87"/>
    </row>
    <row r="491" ht="16.5" customHeight="1">
      <c r="A491" s="87"/>
    </row>
    <row r="492" ht="16.5" customHeight="1">
      <c r="A492" s="87"/>
    </row>
    <row r="493" ht="16.5" customHeight="1">
      <c r="A493" s="87"/>
    </row>
    <row r="494" ht="16.5" customHeight="1">
      <c r="A494" s="87"/>
    </row>
    <row r="495" ht="16.5" customHeight="1">
      <c r="A495" s="87"/>
    </row>
    <row r="496" ht="16.5" customHeight="1">
      <c r="A496" s="87"/>
    </row>
    <row r="497" ht="16.5" customHeight="1">
      <c r="A497" s="87"/>
    </row>
    <row r="498" ht="16.5" customHeight="1">
      <c r="A498" s="87"/>
    </row>
    <row r="499" ht="16.5" customHeight="1">
      <c r="A499" s="87"/>
    </row>
    <row r="500" ht="16.5" customHeight="1">
      <c r="A500" s="87"/>
    </row>
    <row r="501" ht="16.5" customHeight="1">
      <c r="A501" s="87"/>
    </row>
    <row r="502" ht="16.5" customHeight="1">
      <c r="A502" s="87"/>
    </row>
    <row r="503" ht="16.5" customHeight="1">
      <c r="A503" s="87"/>
    </row>
    <row r="504" ht="16.5" customHeight="1">
      <c r="A504" s="87"/>
    </row>
    <row r="505" ht="16.5" customHeight="1">
      <c r="A505" s="87"/>
    </row>
    <row r="506" ht="16.5" customHeight="1">
      <c r="A506" s="87"/>
    </row>
    <row r="507" ht="16.5" customHeight="1">
      <c r="A507" s="87"/>
    </row>
    <row r="508" ht="16.5" customHeight="1">
      <c r="A508" s="87"/>
    </row>
    <row r="509" ht="16.5" customHeight="1">
      <c r="A509" s="87"/>
    </row>
    <row r="510" ht="16.5" customHeight="1">
      <c r="A510" s="87"/>
    </row>
    <row r="511" ht="16.5" customHeight="1">
      <c r="A511" s="87"/>
    </row>
    <row r="512" ht="16.5" customHeight="1">
      <c r="A512" s="87"/>
    </row>
    <row r="513" ht="16.5" customHeight="1">
      <c r="A513" s="87"/>
    </row>
    <row r="514" ht="16.5" customHeight="1">
      <c r="A514" s="87"/>
    </row>
    <row r="515" ht="16.5" customHeight="1">
      <c r="A515" s="87"/>
    </row>
    <row r="516" ht="16.5" customHeight="1">
      <c r="A516" s="87"/>
    </row>
    <row r="517" ht="16.5" customHeight="1">
      <c r="A517" s="87"/>
    </row>
    <row r="518" ht="16.5" customHeight="1">
      <c r="A518" s="87"/>
    </row>
    <row r="519" ht="16.5" customHeight="1">
      <c r="A519" s="87"/>
    </row>
    <row r="520" ht="16.5" customHeight="1">
      <c r="A520" s="87"/>
    </row>
    <row r="521" ht="16.5" customHeight="1">
      <c r="A521" s="87"/>
    </row>
    <row r="522" ht="16.5" customHeight="1">
      <c r="A522" s="87"/>
    </row>
    <row r="523" ht="16.5" customHeight="1">
      <c r="A523" s="87"/>
    </row>
    <row r="524" ht="16.5" customHeight="1">
      <c r="A524" s="87"/>
    </row>
    <row r="525" ht="16.5" customHeight="1">
      <c r="A525" s="87"/>
    </row>
    <row r="526" ht="16.5" customHeight="1">
      <c r="A526" s="87"/>
    </row>
    <row r="527" ht="16.5" customHeight="1">
      <c r="A527" s="87"/>
    </row>
    <row r="528" ht="16.5" customHeight="1">
      <c r="A528" s="87"/>
    </row>
    <row r="529" ht="16.5" customHeight="1">
      <c r="A529" s="87"/>
    </row>
    <row r="530" ht="16.5" customHeight="1">
      <c r="A530" s="87"/>
    </row>
    <row r="531" ht="16.5" customHeight="1">
      <c r="A531" s="87"/>
    </row>
    <row r="532" ht="16.5" customHeight="1">
      <c r="A532" s="87"/>
    </row>
    <row r="533" ht="16.5" customHeight="1">
      <c r="A533" s="87"/>
    </row>
    <row r="534" ht="16.5" customHeight="1">
      <c r="A534" s="87"/>
    </row>
    <row r="535" ht="16.5" customHeight="1">
      <c r="A535" s="87"/>
    </row>
    <row r="536" ht="16.5" customHeight="1">
      <c r="A536" s="87"/>
    </row>
    <row r="537" ht="16.5" customHeight="1">
      <c r="A537" s="87"/>
    </row>
    <row r="538" ht="16.5" customHeight="1">
      <c r="A538" s="87"/>
    </row>
    <row r="539" ht="16.5" customHeight="1">
      <c r="A539" s="87"/>
    </row>
    <row r="540" ht="16.5" customHeight="1">
      <c r="A540" s="87"/>
    </row>
    <row r="541" ht="16.5" customHeight="1">
      <c r="A541" s="87"/>
    </row>
    <row r="542" ht="16.5" customHeight="1">
      <c r="A542" s="87"/>
    </row>
    <row r="543" ht="16.5" customHeight="1">
      <c r="A543" s="87"/>
    </row>
    <row r="544" ht="16.5" customHeight="1">
      <c r="A544" s="87"/>
    </row>
    <row r="545" ht="16.5" customHeight="1">
      <c r="A545" s="87"/>
    </row>
    <row r="546" ht="16.5" customHeight="1">
      <c r="A546" s="87"/>
    </row>
    <row r="547" ht="16.5" customHeight="1">
      <c r="A547" s="87"/>
    </row>
    <row r="548" ht="16.5" customHeight="1">
      <c r="A548" s="87"/>
    </row>
    <row r="549" ht="16.5" customHeight="1">
      <c r="A549" s="87"/>
    </row>
    <row r="550" ht="16.5" customHeight="1">
      <c r="A550" s="87"/>
    </row>
    <row r="551" ht="16.5" customHeight="1">
      <c r="A551" s="87"/>
    </row>
    <row r="552" ht="16.5" customHeight="1">
      <c r="A552" s="87"/>
    </row>
    <row r="553" ht="16.5" customHeight="1">
      <c r="A553" s="87"/>
    </row>
    <row r="554" ht="16.5" customHeight="1">
      <c r="A554" s="87"/>
    </row>
    <row r="555" ht="16.5" customHeight="1">
      <c r="A555" s="87"/>
    </row>
    <row r="556" ht="16.5" customHeight="1">
      <c r="A556" s="87"/>
    </row>
    <row r="557" ht="16.5" customHeight="1">
      <c r="A557" s="87"/>
    </row>
    <row r="558" ht="16.5" customHeight="1">
      <c r="A558" s="87"/>
    </row>
    <row r="559" ht="16.5" customHeight="1">
      <c r="A559" s="87"/>
    </row>
    <row r="560" ht="16.5" customHeight="1">
      <c r="A560" s="87"/>
    </row>
    <row r="561" ht="16.5" customHeight="1">
      <c r="A561" s="87"/>
    </row>
    <row r="562" ht="16.5" customHeight="1">
      <c r="A562" s="87"/>
    </row>
    <row r="563" ht="16.5" customHeight="1">
      <c r="A563" s="87"/>
    </row>
    <row r="564" ht="16.5" customHeight="1">
      <c r="A564" s="87"/>
    </row>
    <row r="565" ht="16.5" customHeight="1">
      <c r="A565" s="87"/>
    </row>
    <row r="566" ht="16.5" customHeight="1">
      <c r="A566" s="87"/>
    </row>
    <row r="567" ht="16.5" customHeight="1">
      <c r="A567" s="87"/>
    </row>
    <row r="568" ht="16.5" customHeight="1">
      <c r="A568" s="87"/>
    </row>
    <row r="569" ht="16.5" customHeight="1">
      <c r="A569" s="87"/>
    </row>
    <row r="570" ht="16.5" customHeight="1">
      <c r="A570" s="87"/>
    </row>
    <row r="571" ht="16.5" customHeight="1">
      <c r="A571" s="87"/>
    </row>
    <row r="572" ht="16.5" customHeight="1">
      <c r="A572" s="87"/>
    </row>
    <row r="573" ht="16.5" customHeight="1">
      <c r="A573" s="87"/>
    </row>
    <row r="574" ht="16.5" customHeight="1">
      <c r="A574" s="87"/>
    </row>
    <row r="575" ht="16.5" customHeight="1">
      <c r="A575" s="87"/>
    </row>
    <row r="576" ht="16.5" customHeight="1">
      <c r="A576" s="87"/>
    </row>
    <row r="577" ht="16.5" customHeight="1">
      <c r="A577" s="87"/>
    </row>
    <row r="578" ht="16.5" customHeight="1">
      <c r="A578" s="87"/>
    </row>
    <row r="579" ht="16.5" customHeight="1">
      <c r="A579" s="87"/>
    </row>
    <row r="580" ht="16.5" customHeight="1">
      <c r="A580" s="87"/>
    </row>
    <row r="581" ht="16.5" customHeight="1">
      <c r="A581" s="87"/>
    </row>
    <row r="582" ht="16.5" customHeight="1">
      <c r="A582" s="87"/>
    </row>
    <row r="583" ht="16.5" customHeight="1">
      <c r="A583" s="87"/>
    </row>
    <row r="584" ht="16.5" customHeight="1">
      <c r="A584" s="87"/>
    </row>
    <row r="585" ht="16.5" customHeight="1">
      <c r="A585" s="87"/>
    </row>
    <row r="586" ht="16.5" customHeight="1">
      <c r="A586" s="87"/>
    </row>
    <row r="587" ht="16.5" customHeight="1">
      <c r="A587" s="87"/>
    </row>
    <row r="588" ht="16.5" customHeight="1">
      <c r="A588" s="87"/>
    </row>
    <row r="589" ht="16.5" customHeight="1">
      <c r="A589" s="87"/>
    </row>
    <row r="590" ht="16.5" customHeight="1">
      <c r="A590" s="87"/>
    </row>
    <row r="591" ht="16.5" customHeight="1">
      <c r="A591" s="87"/>
    </row>
    <row r="592" ht="16.5" customHeight="1">
      <c r="A592" s="87"/>
    </row>
    <row r="593" ht="16.5" customHeight="1">
      <c r="A593" s="87"/>
    </row>
    <row r="594" ht="16.5" customHeight="1">
      <c r="A594" s="87"/>
    </row>
    <row r="595" ht="16.5" customHeight="1">
      <c r="A595" s="87"/>
    </row>
    <row r="596" ht="16.5" customHeight="1">
      <c r="A596" s="87"/>
    </row>
    <row r="597" ht="16.5" customHeight="1">
      <c r="A597" s="87"/>
    </row>
    <row r="598" ht="16.5" customHeight="1">
      <c r="A598" s="87"/>
    </row>
    <row r="599" ht="16.5" customHeight="1">
      <c r="A599" s="87"/>
    </row>
    <row r="600" ht="16.5" customHeight="1">
      <c r="A600" s="87"/>
    </row>
    <row r="601" ht="16.5" customHeight="1">
      <c r="A601" s="87"/>
    </row>
    <row r="602" ht="16.5" customHeight="1">
      <c r="A602" s="87"/>
    </row>
    <row r="603" ht="16.5" customHeight="1">
      <c r="A603" s="87"/>
    </row>
    <row r="604" ht="16.5" customHeight="1">
      <c r="A604" s="87"/>
    </row>
    <row r="605" ht="16.5" customHeight="1">
      <c r="A605" s="87"/>
    </row>
    <row r="606" ht="16.5" customHeight="1">
      <c r="A606" s="87"/>
    </row>
    <row r="607" ht="16.5" customHeight="1">
      <c r="A607" s="87"/>
    </row>
    <row r="608" ht="16.5" customHeight="1">
      <c r="A608" s="87"/>
    </row>
    <row r="609" ht="16.5" customHeight="1">
      <c r="A609" s="87"/>
    </row>
    <row r="610" ht="16.5" customHeight="1">
      <c r="A610" s="87"/>
    </row>
    <row r="611" ht="16.5" customHeight="1">
      <c r="A611" s="87"/>
    </row>
    <row r="612" ht="16.5" customHeight="1">
      <c r="A612" s="87"/>
    </row>
    <row r="613" ht="16.5" customHeight="1">
      <c r="A613" s="87"/>
    </row>
    <row r="614" ht="16.5" customHeight="1">
      <c r="A614" s="87"/>
    </row>
    <row r="615" ht="16.5" customHeight="1">
      <c r="A615" s="87"/>
    </row>
    <row r="616" ht="16.5" customHeight="1">
      <c r="A616" s="87"/>
    </row>
    <row r="617" ht="16.5" customHeight="1">
      <c r="A617" s="87"/>
    </row>
    <row r="618" ht="16.5" customHeight="1">
      <c r="A618" s="87"/>
    </row>
    <row r="619" ht="16.5" customHeight="1">
      <c r="A619" s="87"/>
    </row>
    <row r="620" ht="16.5" customHeight="1">
      <c r="A620" s="87"/>
    </row>
    <row r="621" ht="16.5" customHeight="1">
      <c r="A621" s="87"/>
    </row>
    <row r="622" ht="16.5" customHeight="1">
      <c r="A622" s="87"/>
    </row>
    <row r="623" ht="16.5" customHeight="1">
      <c r="A623" s="87"/>
    </row>
    <row r="624" ht="16.5" customHeight="1">
      <c r="A624" s="87"/>
    </row>
    <row r="625" ht="16.5" customHeight="1">
      <c r="A625" s="87"/>
    </row>
    <row r="626" ht="16.5" customHeight="1">
      <c r="A626" s="87"/>
    </row>
    <row r="627" ht="16.5" customHeight="1">
      <c r="A627" s="87"/>
    </row>
    <row r="628" ht="16.5" customHeight="1">
      <c r="A628" s="87"/>
    </row>
    <row r="629" ht="16.5" customHeight="1">
      <c r="A629" s="87"/>
    </row>
    <row r="630" ht="16.5" customHeight="1">
      <c r="A630" s="87"/>
    </row>
    <row r="631" ht="16.5" customHeight="1">
      <c r="A631" s="87"/>
    </row>
    <row r="632" ht="16.5" customHeight="1">
      <c r="A632" s="87"/>
    </row>
    <row r="633" ht="16.5" customHeight="1">
      <c r="A633" s="87"/>
    </row>
    <row r="634" ht="16.5" customHeight="1">
      <c r="A634" s="87"/>
    </row>
    <row r="635" ht="16.5" customHeight="1">
      <c r="A635" s="87"/>
    </row>
    <row r="636" ht="16.5" customHeight="1">
      <c r="A636" s="87"/>
    </row>
    <row r="637" ht="16.5" customHeight="1">
      <c r="A637" s="87"/>
    </row>
    <row r="638" ht="16.5" customHeight="1">
      <c r="A638" s="87"/>
    </row>
    <row r="639" ht="16.5" customHeight="1">
      <c r="A639" s="87"/>
    </row>
    <row r="640" ht="16.5" customHeight="1">
      <c r="A640" s="87"/>
    </row>
    <row r="641" ht="16.5" customHeight="1">
      <c r="A641" s="87"/>
    </row>
    <row r="642" ht="16.5" customHeight="1">
      <c r="A642" s="87"/>
    </row>
    <row r="643" ht="16.5" customHeight="1">
      <c r="A643" s="87"/>
    </row>
    <row r="644" ht="16.5" customHeight="1">
      <c r="A644" s="87"/>
    </row>
    <row r="645" ht="16.5" customHeight="1">
      <c r="A645" s="87"/>
    </row>
    <row r="646" ht="16.5" customHeight="1">
      <c r="A646" s="87"/>
    </row>
    <row r="647" ht="16.5" customHeight="1">
      <c r="A647" s="87"/>
    </row>
    <row r="648" ht="16.5" customHeight="1">
      <c r="A648" s="87"/>
    </row>
    <row r="649" ht="16.5" customHeight="1">
      <c r="A649" s="87"/>
    </row>
    <row r="650" ht="16.5" customHeight="1">
      <c r="A650" s="87"/>
    </row>
    <row r="651" ht="16.5" customHeight="1">
      <c r="A651" s="87"/>
    </row>
    <row r="652" ht="16.5" customHeight="1">
      <c r="A652" s="87"/>
    </row>
    <row r="653" ht="16.5" customHeight="1">
      <c r="A653" s="87"/>
    </row>
    <row r="654" ht="16.5" customHeight="1">
      <c r="A654" s="87"/>
    </row>
    <row r="655" ht="16.5" customHeight="1">
      <c r="A655" s="87"/>
    </row>
    <row r="656" ht="16.5" customHeight="1">
      <c r="A656" s="87"/>
    </row>
    <row r="657" ht="16.5" customHeight="1">
      <c r="A657" s="87"/>
    </row>
    <row r="658" ht="16.5" customHeight="1">
      <c r="A658" s="87"/>
    </row>
    <row r="659" ht="16.5" customHeight="1">
      <c r="A659" s="87"/>
    </row>
    <row r="660" ht="16.5" customHeight="1">
      <c r="A660" s="87"/>
    </row>
    <row r="661" ht="16.5" customHeight="1">
      <c r="A661" s="87"/>
    </row>
    <row r="662" ht="16.5" customHeight="1">
      <c r="A662" s="87"/>
    </row>
    <row r="663" ht="16.5" customHeight="1">
      <c r="A663" s="87"/>
    </row>
    <row r="664" ht="16.5" customHeight="1">
      <c r="A664" s="87"/>
    </row>
    <row r="665" ht="16.5" customHeight="1">
      <c r="A665" s="87"/>
    </row>
    <row r="666" ht="16.5" customHeight="1">
      <c r="A666" s="87"/>
    </row>
    <row r="667" ht="16.5" customHeight="1">
      <c r="A667" s="87"/>
    </row>
    <row r="668" ht="16.5" customHeight="1">
      <c r="A668" s="87"/>
    </row>
    <row r="669" ht="16.5" customHeight="1">
      <c r="A669" s="87"/>
    </row>
    <row r="670" ht="16.5" customHeight="1">
      <c r="A670" s="87"/>
    </row>
    <row r="671" ht="16.5" customHeight="1">
      <c r="A671" s="87"/>
    </row>
    <row r="672" ht="16.5" customHeight="1">
      <c r="A672" s="87"/>
    </row>
    <row r="673" ht="16.5" customHeight="1">
      <c r="A673" s="87"/>
    </row>
    <row r="674" ht="16.5" customHeight="1">
      <c r="A674" s="87"/>
    </row>
    <row r="675" ht="16.5" customHeight="1">
      <c r="A675" s="87"/>
    </row>
    <row r="676" ht="16.5" customHeight="1">
      <c r="A676" s="87"/>
    </row>
    <row r="677" ht="16.5" customHeight="1">
      <c r="A677" s="87"/>
    </row>
    <row r="678" ht="16.5" customHeight="1">
      <c r="A678" s="87"/>
    </row>
    <row r="679" ht="16.5" customHeight="1">
      <c r="A679" s="87"/>
    </row>
    <row r="680" ht="16.5" customHeight="1">
      <c r="A680" s="87"/>
    </row>
    <row r="681" ht="16.5" customHeight="1">
      <c r="A681" s="87"/>
    </row>
    <row r="682" ht="16.5" customHeight="1">
      <c r="A682" s="87"/>
    </row>
    <row r="683" ht="16.5" customHeight="1">
      <c r="A683" s="87"/>
    </row>
    <row r="684" ht="16.5" customHeight="1">
      <c r="A684" s="87"/>
    </row>
    <row r="685" ht="16.5" customHeight="1">
      <c r="A685" s="87"/>
    </row>
    <row r="686" ht="16.5" customHeight="1">
      <c r="A686" s="87"/>
    </row>
    <row r="687" ht="16.5" customHeight="1">
      <c r="A687" s="87"/>
    </row>
    <row r="688" ht="16.5" customHeight="1">
      <c r="A688" s="87"/>
    </row>
    <row r="689" ht="16.5" customHeight="1">
      <c r="A689" s="87"/>
    </row>
    <row r="690" ht="16.5" customHeight="1">
      <c r="A690" s="87"/>
    </row>
    <row r="691" ht="16.5" customHeight="1">
      <c r="A691" s="87"/>
    </row>
    <row r="692" ht="16.5" customHeight="1">
      <c r="A692" s="87"/>
    </row>
    <row r="693" ht="16.5" customHeight="1">
      <c r="A693" s="87"/>
    </row>
    <row r="694" ht="16.5" customHeight="1">
      <c r="A694" s="87"/>
    </row>
    <row r="695" ht="16.5" customHeight="1">
      <c r="A695" s="87"/>
    </row>
    <row r="696" ht="16.5" customHeight="1">
      <c r="A696" s="87"/>
    </row>
    <row r="697" ht="16.5" customHeight="1">
      <c r="A697" s="87"/>
    </row>
    <row r="698" ht="16.5" customHeight="1">
      <c r="A698" s="87"/>
    </row>
    <row r="699" ht="16.5" customHeight="1">
      <c r="A699" s="87"/>
    </row>
    <row r="700" ht="16.5" customHeight="1">
      <c r="A700" s="87"/>
    </row>
    <row r="701" ht="16.5" customHeight="1">
      <c r="A701" s="87"/>
    </row>
    <row r="702" ht="16.5" customHeight="1">
      <c r="A702" s="87"/>
    </row>
    <row r="703" ht="16.5" customHeight="1">
      <c r="A703" s="87"/>
    </row>
    <row r="704" ht="16.5" customHeight="1">
      <c r="A704" s="87"/>
    </row>
    <row r="705" ht="16.5" customHeight="1">
      <c r="A705" s="87"/>
    </row>
    <row r="706" ht="16.5" customHeight="1">
      <c r="A706" s="87"/>
    </row>
    <row r="707" ht="16.5" customHeight="1">
      <c r="A707" s="87"/>
    </row>
    <row r="708" ht="16.5" customHeight="1">
      <c r="A708" s="87"/>
    </row>
    <row r="709" ht="16.5" customHeight="1">
      <c r="A709" s="87"/>
    </row>
    <row r="710" ht="16.5" customHeight="1">
      <c r="A710" s="87"/>
    </row>
    <row r="711" ht="16.5" customHeight="1">
      <c r="A711" s="87"/>
    </row>
    <row r="712" ht="16.5" customHeight="1">
      <c r="A712" s="87"/>
    </row>
    <row r="713" ht="16.5" customHeight="1">
      <c r="A713" s="87"/>
    </row>
    <row r="714" ht="16.5" customHeight="1">
      <c r="A714" s="87"/>
    </row>
    <row r="715" ht="16.5" customHeight="1">
      <c r="A715" s="87"/>
    </row>
    <row r="716" ht="16.5" customHeight="1">
      <c r="A716" s="87"/>
    </row>
    <row r="717" ht="16.5" customHeight="1">
      <c r="A717" s="87"/>
    </row>
    <row r="718" ht="16.5" customHeight="1">
      <c r="A718" s="87"/>
    </row>
    <row r="719" ht="16.5" customHeight="1">
      <c r="A719" s="87"/>
    </row>
    <row r="720" ht="16.5" customHeight="1">
      <c r="A720" s="87"/>
    </row>
    <row r="721" ht="16.5" customHeight="1">
      <c r="A721" s="87"/>
    </row>
    <row r="722" ht="16.5" customHeight="1">
      <c r="A722" s="87"/>
    </row>
    <row r="723" ht="16.5" customHeight="1">
      <c r="A723" s="87"/>
    </row>
    <row r="724" ht="16.5" customHeight="1">
      <c r="A724" s="87"/>
    </row>
    <row r="725" ht="16.5" customHeight="1">
      <c r="A725" s="87"/>
    </row>
    <row r="726" ht="16.5" customHeight="1">
      <c r="A726" s="87"/>
    </row>
    <row r="727" ht="16.5" customHeight="1">
      <c r="A727" s="87"/>
    </row>
    <row r="728" ht="16.5" customHeight="1">
      <c r="A728" s="87"/>
    </row>
    <row r="729" ht="16.5" customHeight="1">
      <c r="A729" s="87"/>
    </row>
    <row r="730" ht="16.5" customHeight="1">
      <c r="A730" s="87"/>
    </row>
    <row r="731" ht="16.5" customHeight="1">
      <c r="A731" s="87"/>
    </row>
    <row r="732" ht="16.5" customHeight="1">
      <c r="A732" s="87"/>
    </row>
    <row r="733" ht="16.5" customHeight="1">
      <c r="A733" s="87"/>
    </row>
    <row r="734" ht="16.5" customHeight="1">
      <c r="A734" s="87"/>
    </row>
    <row r="735" ht="16.5" customHeight="1">
      <c r="A735" s="87"/>
    </row>
    <row r="736" ht="16.5" customHeight="1">
      <c r="A736" s="87"/>
    </row>
    <row r="737" ht="16.5" customHeight="1">
      <c r="A737" s="87"/>
    </row>
    <row r="738" ht="16.5" customHeight="1">
      <c r="A738" s="87"/>
    </row>
    <row r="739" ht="16.5" customHeight="1">
      <c r="A739" s="87"/>
    </row>
    <row r="740" ht="16.5" customHeight="1">
      <c r="A740" s="87"/>
    </row>
    <row r="741" ht="16.5" customHeight="1">
      <c r="A741" s="87"/>
    </row>
    <row r="742" ht="16.5" customHeight="1">
      <c r="A742" s="87"/>
    </row>
    <row r="743" ht="16.5" customHeight="1">
      <c r="A743" s="87"/>
    </row>
    <row r="744" ht="16.5" customHeight="1">
      <c r="A744" s="87"/>
    </row>
    <row r="745" ht="16.5" customHeight="1">
      <c r="A745" s="87"/>
    </row>
    <row r="746" ht="16.5" customHeight="1">
      <c r="A746" s="87"/>
    </row>
    <row r="747" ht="16.5" customHeight="1">
      <c r="A747" s="87"/>
    </row>
    <row r="748" ht="16.5" customHeight="1">
      <c r="A748" s="87"/>
    </row>
    <row r="749" ht="16.5" customHeight="1">
      <c r="A749" s="87"/>
    </row>
    <row r="750" ht="16.5" customHeight="1">
      <c r="A750" s="87"/>
    </row>
    <row r="751" ht="16.5" customHeight="1">
      <c r="A751" s="87"/>
    </row>
    <row r="752" ht="16.5" customHeight="1">
      <c r="A752" s="87"/>
    </row>
    <row r="753" ht="16.5" customHeight="1">
      <c r="A753" s="87"/>
    </row>
    <row r="754" ht="16.5" customHeight="1">
      <c r="A754" s="87"/>
    </row>
    <row r="755" ht="16.5" customHeight="1">
      <c r="A755" s="87"/>
    </row>
    <row r="756" ht="16.5" customHeight="1">
      <c r="A756" s="87"/>
    </row>
    <row r="757" ht="16.5" customHeight="1">
      <c r="A757" s="87"/>
    </row>
    <row r="758" ht="16.5" customHeight="1">
      <c r="A758" s="87"/>
    </row>
    <row r="759" ht="16.5" customHeight="1">
      <c r="A759" s="87"/>
    </row>
    <row r="760" ht="16.5" customHeight="1">
      <c r="A760" s="87"/>
    </row>
    <row r="761" ht="16.5" customHeight="1">
      <c r="A761" s="87"/>
    </row>
    <row r="762" ht="16.5" customHeight="1">
      <c r="A762" s="87"/>
    </row>
    <row r="763" ht="16.5" customHeight="1">
      <c r="A763" s="87"/>
    </row>
    <row r="764" ht="16.5" customHeight="1">
      <c r="A764" s="87"/>
    </row>
    <row r="765" ht="16.5" customHeight="1">
      <c r="A765" s="87"/>
    </row>
    <row r="766" ht="16.5" customHeight="1">
      <c r="A766" s="87"/>
    </row>
    <row r="767" ht="16.5" customHeight="1">
      <c r="A767" s="87"/>
    </row>
    <row r="768" ht="16.5" customHeight="1">
      <c r="A768" s="87"/>
    </row>
    <row r="769" ht="16.5" customHeight="1">
      <c r="A769" s="87"/>
    </row>
    <row r="770" ht="16.5" customHeight="1">
      <c r="A770" s="87"/>
    </row>
    <row r="771" ht="16.5" customHeight="1">
      <c r="A771" s="87"/>
    </row>
    <row r="772" ht="16.5" customHeight="1">
      <c r="A772" s="87"/>
    </row>
    <row r="773" ht="16.5" customHeight="1">
      <c r="A773" s="87"/>
    </row>
    <row r="774" ht="16.5" customHeight="1">
      <c r="A774" s="87"/>
    </row>
    <row r="775" ht="16.5" customHeight="1">
      <c r="A775" s="87"/>
    </row>
    <row r="776" ht="16.5" customHeight="1">
      <c r="A776" s="87"/>
    </row>
    <row r="777" ht="16.5" customHeight="1">
      <c r="A777" s="87"/>
    </row>
    <row r="778" ht="16.5" customHeight="1">
      <c r="A778" s="87"/>
    </row>
    <row r="779" ht="16.5" customHeight="1">
      <c r="A779" s="87"/>
    </row>
    <row r="780" ht="16.5" customHeight="1">
      <c r="A780" s="87"/>
    </row>
    <row r="781" ht="16.5" customHeight="1">
      <c r="A781" s="87"/>
    </row>
    <row r="782" ht="16.5" customHeight="1">
      <c r="A782" s="87"/>
    </row>
    <row r="783" ht="16.5" customHeight="1">
      <c r="A783" s="87"/>
    </row>
    <row r="784" ht="16.5" customHeight="1">
      <c r="A784" s="87"/>
    </row>
    <row r="785" ht="16.5" customHeight="1">
      <c r="A785" s="87"/>
    </row>
    <row r="786" ht="16.5" customHeight="1">
      <c r="A786" s="87"/>
    </row>
    <row r="787" ht="16.5" customHeight="1">
      <c r="A787" s="87"/>
    </row>
    <row r="788" ht="16.5" customHeight="1">
      <c r="A788" s="87"/>
    </row>
    <row r="789" ht="16.5" customHeight="1">
      <c r="A789" s="87"/>
    </row>
    <row r="790" ht="16.5" customHeight="1">
      <c r="A790" s="87"/>
    </row>
    <row r="791" ht="16.5" customHeight="1">
      <c r="A791" s="87"/>
    </row>
    <row r="792" ht="16.5" customHeight="1">
      <c r="A792" s="87"/>
    </row>
    <row r="793" ht="16.5" customHeight="1">
      <c r="A793" s="87"/>
    </row>
    <row r="794" ht="16.5" customHeight="1">
      <c r="A794" s="87"/>
    </row>
    <row r="795" ht="16.5" customHeight="1">
      <c r="A795" s="87"/>
    </row>
    <row r="796" ht="16.5" customHeight="1">
      <c r="A796" s="87"/>
    </row>
    <row r="797" ht="16.5" customHeight="1">
      <c r="A797" s="87"/>
    </row>
    <row r="798" ht="16.5" customHeight="1">
      <c r="A798" s="87"/>
    </row>
    <row r="799" ht="16.5" customHeight="1">
      <c r="A799" s="87"/>
    </row>
    <row r="800" ht="16.5" customHeight="1">
      <c r="A800" s="87"/>
    </row>
    <row r="801" ht="16.5" customHeight="1">
      <c r="A801" s="87"/>
    </row>
    <row r="802" ht="16.5" customHeight="1">
      <c r="A802" s="87"/>
    </row>
    <row r="803" ht="16.5" customHeight="1">
      <c r="A803" s="87"/>
    </row>
    <row r="804" ht="16.5" customHeight="1">
      <c r="A804" s="87"/>
    </row>
    <row r="805" ht="16.5" customHeight="1">
      <c r="A805" s="87"/>
    </row>
    <row r="806" ht="16.5" customHeight="1">
      <c r="A806" s="87"/>
    </row>
    <row r="807" ht="16.5" customHeight="1">
      <c r="A807" s="87"/>
    </row>
    <row r="808" ht="16.5" customHeight="1">
      <c r="A808" s="87"/>
    </row>
    <row r="809" ht="16.5" customHeight="1">
      <c r="A809" s="87"/>
    </row>
    <row r="810" ht="16.5" customHeight="1">
      <c r="A810" s="87"/>
    </row>
    <row r="811" ht="16.5" customHeight="1">
      <c r="A811" s="87"/>
    </row>
    <row r="812" ht="16.5" customHeight="1">
      <c r="A812" s="87"/>
    </row>
    <row r="813" ht="16.5" customHeight="1">
      <c r="A813" s="87"/>
    </row>
    <row r="814" ht="16.5" customHeight="1">
      <c r="A814" s="87"/>
    </row>
    <row r="815" ht="16.5" customHeight="1">
      <c r="A815" s="87"/>
    </row>
    <row r="816" ht="16.5" customHeight="1">
      <c r="A816" s="87"/>
    </row>
    <row r="817" ht="16.5" customHeight="1">
      <c r="A817" s="87"/>
    </row>
    <row r="818" ht="16.5" customHeight="1">
      <c r="A818" s="87"/>
    </row>
    <row r="819" ht="16.5" customHeight="1">
      <c r="A819" s="87"/>
    </row>
    <row r="820" ht="16.5" customHeight="1">
      <c r="A820" s="87"/>
    </row>
    <row r="821" ht="16.5" customHeight="1">
      <c r="A821" s="87"/>
    </row>
    <row r="822" ht="16.5" customHeight="1">
      <c r="A822" s="87"/>
    </row>
    <row r="823" ht="16.5" customHeight="1">
      <c r="A823" s="87"/>
    </row>
    <row r="824" ht="16.5" customHeight="1">
      <c r="A824" s="87"/>
    </row>
    <row r="825" ht="16.5" customHeight="1">
      <c r="A825" s="87"/>
    </row>
    <row r="826" ht="16.5" customHeight="1">
      <c r="A826" s="87"/>
    </row>
    <row r="827" ht="16.5" customHeight="1">
      <c r="A827" s="87"/>
    </row>
    <row r="828" ht="16.5" customHeight="1">
      <c r="A828" s="87"/>
    </row>
    <row r="829" ht="16.5" customHeight="1">
      <c r="A829" s="87"/>
    </row>
    <row r="830" ht="16.5" customHeight="1">
      <c r="A830" s="87"/>
    </row>
    <row r="831" ht="16.5" customHeight="1">
      <c r="A831" s="87"/>
    </row>
    <row r="832" ht="16.5" customHeight="1">
      <c r="A832" s="87"/>
    </row>
    <row r="833" ht="16.5" customHeight="1">
      <c r="A833" s="87"/>
    </row>
    <row r="834" ht="16.5" customHeight="1">
      <c r="A834" s="87"/>
    </row>
    <row r="835" ht="16.5" customHeight="1">
      <c r="A835" s="87"/>
    </row>
    <row r="836" ht="16.5" customHeight="1">
      <c r="A836" s="87"/>
    </row>
    <row r="837" ht="16.5" customHeight="1">
      <c r="A837" s="87"/>
    </row>
    <row r="838" ht="16.5" customHeight="1">
      <c r="A838" s="87"/>
    </row>
    <row r="839" ht="16.5" customHeight="1">
      <c r="A839" s="87"/>
    </row>
    <row r="840" ht="16.5" customHeight="1">
      <c r="A840" s="87"/>
    </row>
    <row r="841" ht="16.5" customHeight="1">
      <c r="A841" s="87"/>
    </row>
    <row r="842" ht="16.5" customHeight="1">
      <c r="A842" s="87"/>
    </row>
    <row r="843" ht="16.5" customHeight="1">
      <c r="A843" s="87"/>
    </row>
    <row r="844" ht="16.5" customHeight="1">
      <c r="A844" s="87"/>
    </row>
    <row r="845" ht="16.5" customHeight="1">
      <c r="A845" s="87"/>
    </row>
    <row r="846" ht="16.5" customHeight="1">
      <c r="A846" s="87"/>
    </row>
    <row r="847" ht="16.5" customHeight="1">
      <c r="A847" s="87"/>
    </row>
    <row r="848" ht="16.5" customHeight="1">
      <c r="A848" s="87"/>
    </row>
    <row r="849" ht="16.5" customHeight="1">
      <c r="A849" s="87"/>
    </row>
    <row r="850" ht="16.5" customHeight="1">
      <c r="A850" s="87"/>
    </row>
    <row r="851" ht="16.5" customHeight="1">
      <c r="A851" s="87"/>
    </row>
    <row r="852" ht="16.5" customHeight="1">
      <c r="A852" s="87"/>
    </row>
    <row r="853" ht="16.5" customHeight="1">
      <c r="A853" s="87"/>
    </row>
    <row r="854" ht="16.5" customHeight="1">
      <c r="A854" s="87"/>
    </row>
    <row r="855" ht="16.5" customHeight="1">
      <c r="A855" s="87"/>
    </row>
    <row r="856" ht="16.5" customHeight="1">
      <c r="A856" s="87"/>
    </row>
    <row r="857" ht="16.5" customHeight="1">
      <c r="A857" s="87"/>
    </row>
    <row r="858" ht="16.5" customHeight="1">
      <c r="A858" s="87"/>
    </row>
    <row r="859" ht="16.5" customHeight="1">
      <c r="A859" s="87"/>
    </row>
    <row r="860" ht="16.5" customHeight="1">
      <c r="A860" s="87"/>
    </row>
    <row r="861" ht="16.5" customHeight="1">
      <c r="A861" s="87"/>
    </row>
    <row r="862" ht="16.5" customHeight="1">
      <c r="A862" s="87"/>
    </row>
    <row r="863" ht="16.5" customHeight="1">
      <c r="A863" s="87"/>
    </row>
    <row r="864" ht="16.5" customHeight="1">
      <c r="A864" s="87"/>
    </row>
    <row r="865" ht="16.5" customHeight="1">
      <c r="A865" s="87"/>
    </row>
    <row r="866" ht="16.5" customHeight="1">
      <c r="A866" s="87"/>
    </row>
    <row r="867" ht="16.5" customHeight="1">
      <c r="A867" s="87"/>
    </row>
    <row r="868" ht="16.5" customHeight="1">
      <c r="A868" s="87"/>
    </row>
    <row r="869" ht="16.5" customHeight="1">
      <c r="A869" s="87"/>
    </row>
    <row r="870" ht="16.5" customHeight="1">
      <c r="A870" s="87"/>
    </row>
    <row r="871" ht="16.5" customHeight="1">
      <c r="A871" s="87"/>
    </row>
    <row r="872" ht="16.5" customHeight="1">
      <c r="A872" s="87"/>
    </row>
    <row r="873" ht="16.5" customHeight="1">
      <c r="A873" s="87"/>
    </row>
    <row r="874" ht="16.5" customHeight="1">
      <c r="A874" s="87"/>
    </row>
    <row r="875" ht="16.5" customHeight="1">
      <c r="A875" s="87"/>
    </row>
    <row r="876" ht="16.5" customHeight="1">
      <c r="A876" s="87"/>
    </row>
    <row r="877" ht="16.5" customHeight="1">
      <c r="A877" s="87"/>
    </row>
    <row r="878" ht="16.5" customHeight="1">
      <c r="A878" s="87"/>
    </row>
    <row r="879" ht="16.5" customHeight="1">
      <c r="A879" s="87"/>
    </row>
    <row r="880" ht="16.5" customHeight="1">
      <c r="A880" s="87"/>
    </row>
    <row r="881" ht="16.5" customHeight="1">
      <c r="A881" s="87"/>
    </row>
    <row r="882" ht="16.5" customHeight="1">
      <c r="A882" s="87"/>
    </row>
    <row r="883" ht="16.5" customHeight="1">
      <c r="A883" s="87"/>
    </row>
    <row r="884" ht="16.5" customHeight="1">
      <c r="A884" s="87"/>
    </row>
    <row r="885" ht="16.5" customHeight="1">
      <c r="A885" s="87"/>
    </row>
    <row r="886" ht="16.5" customHeight="1">
      <c r="A886" s="87"/>
    </row>
    <row r="887" ht="16.5" customHeight="1">
      <c r="A887" s="87"/>
    </row>
    <row r="888" ht="16.5" customHeight="1">
      <c r="A888" s="87"/>
    </row>
    <row r="889" ht="16.5" customHeight="1">
      <c r="A889" s="87"/>
    </row>
    <row r="890" ht="16.5" customHeight="1">
      <c r="A890" s="87"/>
    </row>
    <row r="891" ht="16.5" customHeight="1">
      <c r="A891" s="87"/>
    </row>
    <row r="892" ht="16.5" customHeight="1">
      <c r="A892" s="87"/>
    </row>
    <row r="893" ht="16.5" customHeight="1">
      <c r="A893" s="87"/>
    </row>
    <row r="894" ht="16.5" customHeight="1">
      <c r="A894" s="87"/>
    </row>
    <row r="895" ht="16.5" customHeight="1">
      <c r="A895" s="87"/>
    </row>
    <row r="896" ht="16.5" customHeight="1">
      <c r="A896" s="87"/>
    </row>
    <row r="897" ht="16.5" customHeight="1">
      <c r="A897" s="87"/>
    </row>
    <row r="898" ht="16.5" customHeight="1">
      <c r="A898" s="87"/>
    </row>
    <row r="899" ht="16.5" customHeight="1">
      <c r="A899" s="87"/>
    </row>
    <row r="900" ht="16.5" customHeight="1">
      <c r="A900" s="87"/>
    </row>
    <row r="901" ht="16.5" customHeight="1">
      <c r="A901" s="87"/>
    </row>
    <row r="902" ht="16.5" customHeight="1">
      <c r="A902" s="87"/>
    </row>
    <row r="903" ht="16.5" customHeight="1">
      <c r="A903" s="87"/>
    </row>
    <row r="904" ht="16.5" customHeight="1">
      <c r="A904" s="87"/>
    </row>
    <row r="905" ht="16.5" customHeight="1">
      <c r="A905" s="87"/>
    </row>
    <row r="906" ht="16.5" customHeight="1">
      <c r="A906" s="87"/>
    </row>
    <row r="907" ht="16.5" customHeight="1">
      <c r="A907" s="87"/>
    </row>
    <row r="908" ht="16.5" customHeight="1">
      <c r="A908" s="87"/>
    </row>
    <row r="909" ht="16.5" customHeight="1">
      <c r="A909" s="87"/>
    </row>
    <row r="910" ht="16.5" customHeight="1">
      <c r="A910" s="87"/>
    </row>
    <row r="911" ht="16.5" customHeight="1">
      <c r="A911" s="87"/>
    </row>
    <row r="912" ht="16.5" customHeight="1">
      <c r="A912" s="87"/>
    </row>
    <row r="913" ht="16.5" customHeight="1">
      <c r="A913" s="87"/>
    </row>
    <row r="914" ht="16.5" customHeight="1">
      <c r="A914" s="87"/>
    </row>
    <row r="915" ht="16.5" customHeight="1">
      <c r="A915" s="87"/>
    </row>
    <row r="916" ht="16.5" customHeight="1">
      <c r="A916" s="87"/>
    </row>
    <row r="917" ht="16.5" customHeight="1">
      <c r="A917" s="87"/>
    </row>
    <row r="918" ht="16.5" customHeight="1">
      <c r="A918" s="87"/>
    </row>
    <row r="919" ht="16.5" customHeight="1">
      <c r="A919" s="87"/>
    </row>
    <row r="920" ht="16.5" customHeight="1">
      <c r="A920" s="87"/>
    </row>
    <row r="921" ht="16.5" customHeight="1">
      <c r="A921" s="87"/>
    </row>
    <row r="922" ht="16.5" customHeight="1">
      <c r="A922" s="87"/>
    </row>
    <row r="923" ht="16.5" customHeight="1">
      <c r="A923" s="87"/>
    </row>
    <row r="924" ht="16.5" customHeight="1">
      <c r="A924" s="87"/>
    </row>
    <row r="925" ht="16.5" customHeight="1">
      <c r="A925" s="87"/>
    </row>
    <row r="926" ht="16.5" customHeight="1">
      <c r="A926" s="87"/>
    </row>
    <row r="927" ht="16.5" customHeight="1">
      <c r="A927" s="87"/>
    </row>
    <row r="928" ht="16.5" customHeight="1">
      <c r="A928" s="87"/>
    </row>
    <row r="929" ht="16.5" customHeight="1">
      <c r="A929" s="87"/>
    </row>
    <row r="930" ht="16.5" customHeight="1">
      <c r="A930" s="87"/>
    </row>
    <row r="931" ht="16.5" customHeight="1">
      <c r="A931" s="87"/>
    </row>
    <row r="932" ht="16.5" customHeight="1">
      <c r="A932" s="87"/>
    </row>
    <row r="933" ht="16.5" customHeight="1">
      <c r="A933" s="87"/>
    </row>
    <row r="934" ht="16.5" customHeight="1">
      <c r="A934" s="87"/>
    </row>
    <row r="935" ht="16.5" customHeight="1">
      <c r="A935" s="87"/>
    </row>
    <row r="936" ht="16.5" customHeight="1">
      <c r="A936" s="87"/>
    </row>
    <row r="937" ht="16.5" customHeight="1">
      <c r="A937" s="87"/>
    </row>
    <row r="938" ht="16.5" customHeight="1">
      <c r="A938" s="87"/>
    </row>
    <row r="939" ht="16.5" customHeight="1">
      <c r="A939" s="87"/>
    </row>
    <row r="940" ht="16.5" customHeight="1">
      <c r="A940" s="87"/>
    </row>
    <row r="941" ht="16.5" customHeight="1">
      <c r="A941" s="87"/>
    </row>
    <row r="942" ht="16.5" customHeight="1">
      <c r="A942" s="87"/>
    </row>
    <row r="943" ht="16.5" customHeight="1">
      <c r="A943" s="87"/>
    </row>
    <row r="944" ht="16.5" customHeight="1">
      <c r="A944" s="87"/>
    </row>
    <row r="945" ht="16.5" customHeight="1">
      <c r="A945" s="87"/>
    </row>
    <row r="946" ht="16.5" customHeight="1">
      <c r="A946" s="87"/>
    </row>
    <row r="947" ht="16.5" customHeight="1">
      <c r="A947" s="87"/>
    </row>
    <row r="948" ht="16.5" customHeight="1">
      <c r="A948" s="87"/>
    </row>
    <row r="949" ht="16.5" customHeight="1">
      <c r="A949" s="87"/>
    </row>
    <row r="950" ht="16.5" customHeight="1">
      <c r="A950" s="87"/>
    </row>
    <row r="951" ht="16.5" customHeight="1">
      <c r="A951" s="87"/>
    </row>
    <row r="952" ht="16.5" customHeight="1">
      <c r="A952" s="87"/>
    </row>
    <row r="953" ht="16.5" customHeight="1">
      <c r="A953" s="87"/>
    </row>
    <row r="954" ht="16.5" customHeight="1">
      <c r="A954" s="87"/>
    </row>
    <row r="955" ht="16.5" customHeight="1">
      <c r="A955" s="87"/>
    </row>
    <row r="956" ht="16.5" customHeight="1">
      <c r="A956" s="87"/>
    </row>
    <row r="957" ht="16.5" customHeight="1">
      <c r="A957" s="87"/>
    </row>
    <row r="958" ht="16.5" customHeight="1">
      <c r="A958" s="87"/>
    </row>
    <row r="959" ht="16.5" customHeight="1">
      <c r="A959" s="87"/>
    </row>
    <row r="960" ht="16.5" customHeight="1">
      <c r="A960" s="87"/>
    </row>
    <row r="961" ht="16.5" customHeight="1">
      <c r="A961" s="87"/>
    </row>
    <row r="962" ht="16.5" customHeight="1">
      <c r="A962" s="87"/>
    </row>
    <row r="963" ht="16.5" customHeight="1">
      <c r="A963" s="87"/>
    </row>
    <row r="964" ht="16.5" customHeight="1">
      <c r="A964" s="87"/>
    </row>
    <row r="965" ht="16.5" customHeight="1">
      <c r="A965" s="87"/>
    </row>
    <row r="966" ht="16.5" customHeight="1">
      <c r="A966" s="87"/>
    </row>
    <row r="967" ht="16.5" customHeight="1">
      <c r="A967" s="87"/>
    </row>
    <row r="968" ht="16.5" customHeight="1">
      <c r="A968" s="87"/>
    </row>
    <row r="969" ht="16.5" customHeight="1">
      <c r="A969" s="87"/>
    </row>
    <row r="970" ht="16.5" customHeight="1">
      <c r="A970" s="87"/>
    </row>
    <row r="971" ht="16.5" customHeight="1">
      <c r="A971" s="87"/>
    </row>
    <row r="972" ht="16.5" customHeight="1">
      <c r="A972" s="87"/>
    </row>
    <row r="973" ht="16.5" customHeight="1">
      <c r="A973" s="87"/>
    </row>
    <row r="974" ht="16.5" customHeight="1">
      <c r="A974" s="87"/>
    </row>
    <row r="975" ht="16.5" customHeight="1">
      <c r="A975" s="87"/>
    </row>
    <row r="976" ht="16.5" customHeight="1">
      <c r="A976" s="87"/>
    </row>
    <row r="977" ht="16.5" customHeight="1">
      <c r="A977" s="87"/>
    </row>
    <row r="978" ht="16.5" customHeight="1">
      <c r="A978" s="87"/>
    </row>
    <row r="979" ht="16.5" customHeight="1">
      <c r="A979" s="87"/>
    </row>
    <row r="980" ht="16.5" customHeight="1">
      <c r="A980" s="87"/>
    </row>
    <row r="981" ht="16.5" customHeight="1">
      <c r="A981" s="87"/>
    </row>
    <row r="982" ht="16.5" customHeight="1">
      <c r="A982" s="87"/>
    </row>
    <row r="983" ht="16.5" customHeight="1">
      <c r="A983" s="87"/>
    </row>
    <row r="984" ht="16.5" customHeight="1">
      <c r="A984" s="87"/>
    </row>
    <row r="985" ht="16.5" customHeight="1">
      <c r="A985" s="87"/>
    </row>
    <row r="986" ht="16.5" customHeight="1">
      <c r="A986" s="87"/>
    </row>
    <row r="987" ht="16.5" customHeight="1">
      <c r="A987" s="87"/>
    </row>
    <row r="988" ht="16.5" customHeight="1">
      <c r="A988" s="87"/>
    </row>
    <row r="989" ht="16.5" customHeight="1">
      <c r="A989" s="87"/>
    </row>
    <row r="990" ht="16.5" customHeight="1">
      <c r="A990" s="87"/>
    </row>
    <row r="991" ht="16.5" customHeight="1">
      <c r="A991" s="87"/>
    </row>
    <row r="992" ht="16.5" customHeight="1">
      <c r="A992" s="87"/>
    </row>
    <row r="993" ht="16.5" customHeight="1">
      <c r="A993" s="87"/>
    </row>
    <row r="994" ht="16.5" customHeight="1">
      <c r="A994" s="87"/>
    </row>
    <row r="995" ht="16.5" customHeight="1">
      <c r="A995" s="87"/>
    </row>
    <row r="996" ht="16.5" customHeight="1">
      <c r="A996" s="87"/>
    </row>
    <row r="997" ht="16.5" customHeight="1">
      <c r="A997" s="87"/>
    </row>
    <row r="998" ht="16.5" customHeight="1">
      <c r="A998" s="87"/>
    </row>
    <row r="999" ht="16.5" customHeight="1">
      <c r="A999" s="87"/>
    </row>
    <row r="1000" ht="16.5" customHeight="1">
      <c r="A1000" s="87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2024-01-22T06:42:27Z</dcterms:created>
  <dc:creator>김도윤</dc:creator>
</cp:coreProperties>
</file>