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alama\Documents\GitHub\Dungeon-Travel\Assets\"/>
    </mc:Choice>
  </mc:AlternateContent>
  <xr:revisionPtr revIDLastSave="0" documentId="13_ncr:1_{9D244544-9F49-428A-983E-A6D80587E3D2}" xr6:coauthVersionLast="47" xr6:coauthVersionMax="47" xr10:uidLastSave="{00000000-0000-0000-0000-000000000000}"/>
  <bookViews>
    <workbookView xWindow="-108" yWindow="-108" windowWidth="23256" windowHeight="12576" firstSheet="4" activeTab="11" xr2:uid="{00000000-000D-0000-FFFF-FFFF00000000}"/>
  </bookViews>
  <sheets>
    <sheet name="PLD_STAT" sheetId="1" r:id="rId1"/>
    <sheet name="PLD_SKL" sheetId="2" r:id="rId2"/>
    <sheet name="FGT_STAT" sheetId="3" r:id="rId3"/>
    <sheet name="FGT_SKL" sheetId="4" r:id="rId4"/>
    <sheet name="RNG_STAT" sheetId="5" r:id="rId5"/>
    <sheet name="RNG_SKL" sheetId="6" r:id="rId6"/>
    <sheet name="CLC_STAT" sheetId="7" r:id="rId7"/>
    <sheet name="CLC_SKL" sheetId="8" r:id="rId8"/>
    <sheet name="WIZ_STAT" sheetId="9" r:id="rId9"/>
    <sheet name="WIZ_SKL" sheetId="10" r:id="rId10"/>
    <sheet name="1F_ENMY_STAT" sheetId="11" r:id="rId11"/>
    <sheet name="1F_ENMYSKL" sheetId="19" r:id="rId12"/>
    <sheet name="2F_ENMY_STAT" sheetId="12" r:id="rId13"/>
    <sheet name="3F_ENMY_STAT" sheetId="13" r:id="rId14"/>
    <sheet name="4F_ENMY_STAT" sheetId="14" r:id="rId15"/>
    <sheet name="WEAPON" sheetId="15" r:id="rId16"/>
    <sheet name="ARMOR" sheetId="16" r:id="rId17"/>
    <sheet name="ACCESSORY" sheetId="17" r:id="rId18"/>
    <sheet name="ITEM" sheetId="18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2" roundtripDataChecksum="gL3oyjLqP6JqSMiu7+YfEckGuiWfRI3dwCEsD4+zLXY="/>
    </ext>
  </extLst>
</workbook>
</file>

<file path=xl/calcChain.xml><?xml version="1.0" encoding="utf-8"?>
<calcChain xmlns="http://schemas.openxmlformats.org/spreadsheetml/2006/main">
  <c r="J10" i="14" l="1"/>
  <c r="I10" i="14"/>
  <c r="H10" i="14"/>
  <c r="G10" i="14"/>
  <c r="F10" i="14"/>
  <c r="E10" i="14"/>
  <c r="D10" i="14"/>
  <c r="C10" i="14"/>
  <c r="J9" i="14"/>
  <c r="I9" i="14"/>
  <c r="H9" i="14"/>
  <c r="G9" i="14"/>
  <c r="F9" i="14"/>
  <c r="E9" i="14"/>
  <c r="D9" i="14"/>
  <c r="C9" i="14"/>
  <c r="J8" i="14"/>
  <c r="I8" i="14"/>
  <c r="H8" i="14"/>
  <c r="G8" i="14"/>
  <c r="F8" i="14"/>
  <c r="E8" i="14"/>
  <c r="D8" i="14"/>
  <c r="C8" i="14"/>
  <c r="J7" i="14"/>
  <c r="I7" i="14"/>
  <c r="H7" i="14"/>
  <c r="G7" i="14"/>
  <c r="F7" i="14"/>
  <c r="E7" i="14"/>
  <c r="D7" i="14"/>
  <c r="C7" i="14"/>
  <c r="J6" i="14"/>
  <c r="I6" i="14"/>
  <c r="H6" i="14"/>
  <c r="G6" i="14"/>
  <c r="F6" i="14"/>
  <c r="E6" i="14"/>
  <c r="D6" i="14"/>
  <c r="C6" i="14"/>
  <c r="J5" i="14"/>
  <c r="I5" i="14"/>
  <c r="H5" i="14"/>
  <c r="G5" i="14"/>
  <c r="F5" i="14"/>
  <c r="E5" i="14"/>
  <c r="D5" i="14"/>
  <c r="C5" i="14"/>
  <c r="J4" i="14"/>
  <c r="I4" i="14"/>
  <c r="H4" i="14"/>
  <c r="G4" i="14"/>
  <c r="F4" i="14"/>
  <c r="E4" i="14"/>
  <c r="D4" i="14"/>
  <c r="C4" i="14"/>
  <c r="J3" i="14"/>
  <c r="I3" i="14"/>
  <c r="H3" i="14"/>
  <c r="G3" i="14"/>
  <c r="F3" i="14"/>
  <c r="E3" i="14"/>
  <c r="D3" i="14"/>
  <c r="C3" i="14"/>
  <c r="J2" i="14"/>
  <c r="I2" i="14"/>
  <c r="H2" i="14"/>
  <c r="G2" i="14"/>
  <c r="F2" i="14"/>
  <c r="E2" i="14"/>
  <c r="D2" i="14"/>
  <c r="C2" i="14"/>
  <c r="J9" i="13"/>
  <c r="I9" i="13"/>
  <c r="H9" i="13"/>
  <c r="G9" i="13"/>
  <c r="F9" i="13"/>
  <c r="E9" i="13"/>
  <c r="D9" i="13"/>
  <c r="C9" i="13"/>
  <c r="J8" i="13"/>
  <c r="I8" i="13"/>
  <c r="H8" i="13"/>
  <c r="G8" i="13"/>
  <c r="F8" i="13"/>
  <c r="E8" i="13"/>
  <c r="D8" i="13"/>
  <c r="C8" i="13"/>
  <c r="J7" i="13"/>
  <c r="I7" i="13"/>
  <c r="H7" i="13"/>
  <c r="G7" i="13"/>
  <c r="F7" i="13"/>
  <c r="E7" i="13"/>
  <c r="D7" i="13"/>
  <c r="C7" i="13"/>
  <c r="J6" i="13"/>
  <c r="I6" i="13"/>
  <c r="H6" i="13"/>
  <c r="G6" i="13"/>
  <c r="F6" i="13"/>
  <c r="E6" i="13"/>
  <c r="D6" i="13"/>
  <c r="C6" i="13"/>
  <c r="J5" i="13"/>
  <c r="I5" i="13"/>
  <c r="H5" i="13"/>
  <c r="G5" i="13"/>
  <c r="F5" i="13"/>
  <c r="E5" i="13"/>
  <c r="D5" i="13"/>
  <c r="C5" i="13"/>
  <c r="J4" i="13"/>
  <c r="I4" i="13"/>
  <c r="H4" i="13"/>
  <c r="G4" i="13"/>
  <c r="F4" i="13"/>
  <c r="E4" i="13"/>
  <c r="D4" i="13"/>
  <c r="C4" i="13"/>
  <c r="J3" i="13"/>
  <c r="I3" i="13"/>
  <c r="H3" i="13"/>
  <c r="G3" i="13"/>
  <c r="F3" i="13"/>
  <c r="E3" i="13"/>
  <c r="D3" i="13"/>
  <c r="C3" i="13"/>
  <c r="J2" i="13"/>
  <c r="I2" i="13"/>
  <c r="H2" i="13"/>
  <c r="G2" i="13"/>
  <c r="F2" i="13"/>
  <c r="E2" i="13"/>
  <c r="D2" i="13"/>
  <c r="C2" i="13"/>
  <c r="J9" i="12"/>
  <c r="I9" i="12"/>
  <c r="H9" i="12"/>
  <c r="G9" i="12"/>
  <c r="F9" i="12"/>
  <c r="E9" i="12"/>
  <c r="D9" i="12"/>
  <c r="C9" i="12"/>
  <c r="J8" i="12"/>
  <c r="I8" i="12"/>
  <c r="H8" i="12"/>
  <c r="G8" i="12"/>
  <c r="F8" i="12"/>
  <c r="E8" i="12"/>
  <c r="D8" i="12"/>
  <c r="C8" i="12"/>
  <c r="J7" i="12"/>
  <c r="I7" i="12"/>
  <c r="H7" i="12"/>
  <c r="G7" i="12"/>
  <c r="F7" i="12"/>
  <c r="E7" i="12"/>
  <c r="D7" i="12"/>
  <c r="C7" i="12"/>
  <c r="J6" i="12"/>
  <c r="I6" i="12"/>
  <c r="H6" i="12"/>
  <c r="G6" i="12"/>
  <c r="F6" i="12"/>
  <c r="E6" i="12"/>
  <c r="D6" i="12"/>
  <c r="C6" i="12"/>
  <c r="J5" i="12"/>
  <c r="I5" i="12"/>
  <c r="H5" i="12"/>
  <c r="G5" i="12"/>
  <c r="F5" i="12"/>
  <c r="E5" i="12"/>
  <c r="D5" i="12"/>
  <c r="C5" i="12"/>
  <c r="J4" i="12"/>
  <c r="I4" i="12"/>
  <c r="H4" i="12"/>
  <c r="G4" i="12"/>
  <c r="F4" i="12"/>
  <c r="E4" i="12"/>
  <c r="D4" i="12"/>
  <c r="C4" i="12"/>
  <c r="J3" i="12"/>
  <c r="I3" i="12"/>
  <c r="H3" i="12"/>
  <c r="G3" i="12"/>
  <c r="F3" i="12"/>
  <c r="E3" i="12"/>
  <c r="D3" i="12"/>
  <c r="C3" i="12"/>
  <c r="J2" i="12"/>
  <c r="I2" i="12"/>
  <c r="H2" i="12"/>
  <c r="G2" i="12"/>
  <c r="F2" i="12"/>
  <c r="E2" i="12"/>
  <c r="D2" i="12"/>
  <c r="C2" i="12"/>
  <c r="J10" i="11"/>
  <c r="I10" i="11"/>
  <c r="H10" i="11"/>
  <c r="G10" i="11"/>
  <c r="F10" i="11"/>
  <c r="E10" i="11"/>
  <c r="D10" i="11"/>
  <c r="C10" i="11"/>
  <c r="J9" i="11"/>
  <c r="I9" i="11"/>
  <c r="H9" i="11"/>
  <c r="G9" i="11"/>
  <c r="F9" i="11"/>
  <c r="E9" i="11"/>
  <c r="D9" i="11"/>
  <c r="C9" i="11"/>
  <c r="J8" i="11"/>
  <c r="I8" i="11"/>
  <c r="H8" i="11"/>
  <c r="G8" i="11"/>
  <c r="F8" i="11"/>
  <c r="E8" i="11"/>
  <c r="D8" i="11"/>
  <c r="C8" i="11"/>
  <c r="J7" i="11"/>
  <c r="I7" i="11"/>
  <c r="H7" i="11"/>
  <c r="G7" i="11"/>
  <c r="F7" i="11"/>
  <c r="E7" i="11"/>
  <c r="D7" i="11"/>
  <c r="C7" i="11"/>
  <c r="J6" i="11"/>
  <c r="I6" i="11"/>
  <c r="H6" i="11"/>
  <c r="G6" i="11"/>
  <c r="F6" i="11"/>
  <c r="E6" i="11"/>
  <c r="D6" i="11"/>
  <c r="C6" i="11"/>
  <c r="J5" i="11"/>
  <c r="I5" i="11"/>
  <c r="H5" i="11"/>
  <c r="G5" i="11"/>
  <c r="F5" i="11"/>
  <c r="E5" i="11"/>
  <c r="D5" i="11"/>
  <c r="C5" i="11"/>
  <c r="J4" i="11"/>
  <c r="I4" i="11"/>
  <c r="H4" i="11"/>
  <c r="G4" i="11"/>
  <c r="F4" i="11"/>
  <c r="E4" i="11"/>
  <c r="D4" i="11"/>
  <c r="C4" i="11"/>
  <c r="J3" i="11"/>
  <c r="I3" i="11"/>
  <c r="H3" i="11"/>
  <c r="G3" i="11"/>
  <c r="F3" i="11"/>
  <c r="E3" i="11"/>
  <c r="D3" i="11"/>
  <c r="C3" i="11"/>
  <c r="J2" i="11"/>
  <c r="I2" i="11"/>
  <c r="H2" i="11"/>
  <c r="G2" i="11"/>
  <c r="F2" i="11"/>
  <c r="E2" i="11"/>
  <c r="D2" i="11"/>
  <c r="C2" i="11"/>
  <c r="B12" i="9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E10" i="9"/>
  <c r="E9" i="9"/>
  <c r="E7" i="9"/>
  <c r="E6" i="9"/>
  <c r="P4" i="9"/>
  <c r="O4" i="9"/>
  <c r="N4" i="9"/>
  <c r="P3" i="9"/>
  <c r="O3" i="9"/>
  <c r="H3" i="9" s="1"/>
  <c r="N3" i="9"/>
  <c r="M3" i="9"/>
  <c r="M4" i="9" s="1"/>
  <c r="M5" i="9" s="1"/>
  <c r="M6" i="9" s="1"/>
  <c r="M7" i="9" s="1"/>
  <c r="M8" i="9" s="1"/>
  <c r="M9" i="9" s="1"/>
  <c r="M10" i="9" s="1"/>
  <c r="M11" i="9" s="1"/>
  <c r="M12" i="9" s="1"/>
  <c r="M13" i="9" s="1"/>
  <c r="L3" i="9"/>
  <c r="J3" i="9"/>
  <c r="I3" i="9"/>
  <c r="G3" i="9"/>
  <c r="E3" i="9"/>
  <c r="C3" i="9"/>
  <c r="C4" i="9" s="1"/>
  <c r="C5" i="9" s="1"/>
  <c r="C6" i="9" s="1"/>
  <c r="C7" i="9" s="1"/>
  <c r="C8" i="9" s="1"/>
  <c r="C9" i="9" s="1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B3" i="9"/>
  <c r="B4" i="9" s="1"/>
  <c r="B5" i="9" s="1"/>
  <c r="B6" i="9" s="1"/>
  <c r="B7" i="9" s="1"/>
  <c r="B8" i="9" s="1"/>
  <c r="B9" i="9" s="1"/>
  <c r="B10" i="9" s="1"/>
  <c r="B11" i="9" s="1"/>
  <c r="K2" i="9"/>
  <c r="J2" i="9"/>
  <c r="I2" i="9"/>
  <c r="H2" i="9"/>
  <c r="G2" i="9"/>
  <c r="F2" i="9"/>
  <c r="E2" i="9"/>
  <c r="D2" i="9"/>
  <c r="B37" i="7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C15" i="7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I11" i="7"/>
  <c r="I8" i="7"/>
  <c r="C8" i="7"/>
  <c r="C9" i="7" s="1"/>
  <c r="C10" i="7" s="1"/>
  <c r="C11" i="7" s="1"/>
  <c r="C12" i="7" s="1"/>
  <c r="C13" i="7" s="1"/>
  <c r="C14" i="7" s="1"/>
  <c r="I7" i="7"/>
  <c r="I6" i="7"/>
  <c r="I5" i="7"/>
  <c r="N4" i="7"/>
  <c r="M4" i="7"/>
  <c r="L4" i="7"/>
  <c r="I4" i="7"/>
  <c r="P3" i="7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I16" i="7" s="1"/>
  <c r="O3" i="7"/>
  <c r="G3" i="7" s="1"/>
  <c r="N3" i="7"/>
  <c r="F3" i="7" s="1"/>
  <c r="M3" i="7"/>
  <c r="E3" i="7" s="1"/>
  <c r="L3" i="7"/>
  <c r="D3" i="7" s="1"/>
  <c r="J3" i="7"/>
  <c r="I3" i="7"/>
  <c r="H3" i="7"/>
  <c r="C3" i="7"/>
  <c r="C4" i="7" s="1"/>
  <c r="C5" i="7" s="1"/>
  <c r="C6" i="7" s="1"/>
  <c r="C7" i="7" s="1"/>
  <c r="B3" i="7"/>
  <c r="B4" i="7" s="1"/>
  <c r="B5" i="7" s="1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K2" i="7"/>
  <c r="J2" i="7"/>
  <c r="I2" i="7"/>
  <c r="H2" i="7"/>
  <c r="G2" i="7"/>
  <c r="F2" i="7"/>
  <c r="E2" i="7"/>
  <c r="D2" i="7"/>
  <c r="P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M4" i="5"/>
  <c r="L4" i="5"/>
  <c r="I4" i="5"/>
  <c r="B4" i="5"/>
  <c r="P3" i="5"/>
  <c r="P4" i="5" s="1"/>
  <c r="N3" i="5"/>
  <c r="M3" i="5"/>
  <c r="E3" i="5" s="1"/>
  <c r="L3" i="5"/>
  <c r="J3" i="5" s="1"/>
  <c r="I3" i="5"/>
  <c r="D3" i="5"/>
  <c r="O3" i="5" s="1"/>
  <c r="H3" i="5" s="1"/>
  <c r="C3" i="5"/>
  <c r="C4" i="5" s="1"/>
  <c r="C5" i="5" s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B3" i="5"/>
  <c r="K2" i="5"/>
  <c r="J2" i="5"/>
  <c r="I2" i="5"/>
  <c r="H2" i="5"/>
  <c r="G2" i="5"/>
  <c r="F2" i="5"/>
  <c r="E2" i="5"/>
  <c r="D2" i="5"/>
  <c r="P4" i="3"/>
  <c r="O4" i="3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P3" i="3"/>
  <c r="I3" i="3" s="1"/>
  <c r="O3" i="3"/>
  <c r="H3" i="3" s="1"/>
  <c r="N3" i="3"/>
  <c r="N4" i="3" s="1"/>
  <c r="M3" i="3"/>
  <c r="M4" i="3" s="1"/>
  <c r="L3" i="3"/>
  <c r="K3" i="3"/>
  <c r="G3" i="3"/>
  <c r="F3" i="3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B3" i="3"/>
  <c r="K2" i="3"/>
  <c r="J2" i="3"/>
  <c r="I2" i="3"/>
  <c r="H2" i="3"/>
  <c r="G2" i="3"/>
  <c r="F2" i="3"/>
  <c r="E2" i="3"/>
  <c r="D2" i="3"/>
  <c r="C2" i="3"/>
  <c r="B2" i="3"/>
  <c r="P3" i="1"/>
  <c r="I3" i="1" s="1"/>
  <c r="O3" i="1"/>
  <c r="N3" i="1"/>
  <c r="M3" i="1"/>
  <c r="E3" i="1" s="1"/>
  <c r="L3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K2" i="1"/>
  <c r="J2" i="1"/>
  <c r="I2" i="1"/>
  <c r="H2" i="1"/>
  <c r="G2" i="1"/>
  <c r="F2" i="1"/>
  <c r="E2" i="1"/>
  <c r="D2" i="1"/>
  <c r="H4" i="3" l="1"/>
  <c r="O5" i="3"/>
  <c r="G4" i="3"/>
  <c r="I4" i="3"/>
  <c r="P5" i="3"/>
  <c r="J3" i="1"/>
  <c r="D3" i="1"/>
  <c r="Q3" i="1"/>
  <c r="K3" i="1"/>
  <c r="F3" i="1"/>
  <c r="H3" i="1"/>
  <c r="G3" i="1"/>
  <c r="M4" i="1"/>
  <c r="J3" i="3"/>
  <c r="L4" i="3"/>
  <c r="D3" i="3"/>
  <c r="Q3" i="3"/>
  <c r="L4" i="1"/>
  <c r="M5" i="3"/>
  <c r="E4" i="3"/>
  <c r="N4" i="1"/>
  <c r="O4" i="1"/>
  <c r="P4" i="1"/>
  <c r="J4" i="5"/>
  <c r="L5" i="5"/>
  <c r="D4" i="5"/>
  <c r="O4" i="5" s="1"/>
  <c r="Q4" i="5" s="1"/>
  <c r="N5" i="3"/>
  <c r="K4" i="3"/>
  <c r="E4" i="5"/>
  <c r="M5" i="5"/>
  <c r="G3" i="5"/>
  <c r="F4" i="3"/>
  <c r="P6" i="5"/>
  <c r="I5" i="5"/>
  <c r="E3" i="3"/>
  <c r="K3" i="5"/>
  <c r="F3" i="5"/>
  <c r="N4" i="5"/>
  <c r="H4" i="9"/>
  <c r="O5" i="9"/>
  <c r="G4" i="9"/>
  <c r="J4" i="7"/>
  <c r="L5" i="7"/>
  <c r="D4" i="7"/>
  <c r="Q4" i="7"/>
  <c r="P5" i="9"/>
  <c r="I4" i="9"/>
  <c r="M5" i="7"/>
  <c r="E4" i="7"/>
  <c r="F4" i="7"/>
  <c r="K4" i="7"/>
  <c r="N5" i="7"/>
  <c r="Q3" i="5"/>
  <c r="K4" i="9"/>
  <c r="F4" i="9"/>
  <c r="N5" i="9"/>
  <c r="K3" i="7"/>
  <c r="I13" i="7"/>
  <c r="I15" i="7"/>
  <c r="I10" i="7"/>
  <c r="Q3" i="7"/>
  <c r="I12" i="7"/>
  <c r="P17" i="7"/>
  <c r="I14" i="7"/>
  <c r="I9" i="7"/>
  <c r="Q3" i="9"/>
  <c r="E12" i="9"/>
  <c r="M14" i="9"/>
  <c r="E13" i="9"/>
  <c r="K3" i="9"/>
  <c r="F3" i="9"/>
  <c r="E5" i="9"/>
  <c r="O4" i="7"/>
  <c r="E8" i="9"/>
  <c r="E11" i="9"/>
  <c r="E4" i="9"/>
  <c r="D3" i="9"/>
  <c r="L4" i="9"/>
  <c r="J4" i="3" l="1"/>
  <c r="L5" i="3"/>
  <c r="D4" i="3"/>
  <c r="Q4" i="3"/>
  <c r="E4" i="1"/>
  <c r="M5" i="1"/>
  <c r="N6" i="3"/>
  <c r="K5" i="3"/>
  <c r="F5" i="3"/>
  <c r="P6" i="9"/>
  <c r="I5" i="9"/>
  <c r="E5" i="5"/>
  <c r="M6" i="5"/>
  <c r="H4" i="5"/>
  <c r="G4" i="5"/>
  <c r="K4" i="5"/>
  <c r="F4" i="5"/>
  <c r="N5" i="5"/>
  <c r="I4" i="1"/>
  <c r="P5" i="1"/>
  <c r="I17" i="7"/>
  <c r="P18" i="7"/>
  <c r="Q4" i="9"/>
  <c r="J4" i="9"/>
  <c r="L5" i="9"/>
  <c r="D4" i="9"/>
  <c r="J5" i="5"/>
  <c r="L6" i="5"/>
  <c r="D5" i="5"/>
  <c r="O5" i="5" s="1"/>
  <c r="Q5" i="5"/>
  <c r="H4" i="1"/>
  <c r="G4" i="1"/>
  <c r="O5" i="1"/>
  <c r="J5" i="7"/>
  <c r="L6" i="7"/>
  <c r="D5" i="7"/>
  <c r="G4" i="7"/>
  <c r="O5" i="7"/>
  <c r="H4" i="7"/>
  <c r="I5" i="3"/>
  <c r="P6" i="3"/>
  <c r="M15" i="9"/>
  <c r="E14" i="9"/>
  <c r="M6" i="3"/>
  <c r="E5" i="3"/>
  <c r="K5" i="9"/>
  <c r="F5" i="9"/>
  <c r="N6" i="9"/>
  <c r="H5" i="9"/>
  <c r="O6" i="9"/>
  <c r="G5" i="9"/>
  <c r="P7" i="5"/>
  <c r="I6" i="5"/>
  <c r="J4" i="1"/>
  <c r="D4" i="1"/>
  <c r="Q4" i="1"/>
  <c r="L5" i="1"/>
  <c r="H5" i="3"/>
  <c r="O6" i="3"/>
  <c r="G5" i="3"/>
  <c r="F5" i="7"/>
  <c r="K5" i="7"/>
  <c r="N6" i="7"/>
  <c r="K4" i="1"/>
  <c r="F4" i="1"/>
  <c r="N5" i="1"/>
  <c r="M6" i="7"/>
  <c r="E5" i="7"/>
  <c r="M7" i="3" l="1"/>
  <c r="E6" i="3"/>
  <c r="H5" i="5"/>
  <c r="G5" i="5"/>
  <c r="E6" i="5"/>
  <c r="M7" i="5"/>
  <c r="F6" i="7"/>
  <c r="K6" i="7"/>
  <c r="N7" i="7"/>
  <c r="M16" i="9"/>
  <c r="E15" i="9"/>
  <c r="P7" i="9"/>
  <c r="I6" i="9"/>
  <c r="Q5" i="9"/>
  <c r="J5" i="9"/>
  <c r="L6" i="9"/>
  <c r="D5" i="9"/>
  <c r="G5" i="7"/>
  <c r="O6" i="7"/>
  <c r="H5" i="7"/>
  <c r="N7" i="3"/>
  <c r="K6" i="3"/>
  <c r="F6" i="3"/>
  <c r="M7" i="7"/>
  <c r="E6" i="7"/>
  <c r="H6" i="3"/>
  <c r="O7" i="3"/>
  <c r="G6" i="3"/>
  <c r="I18" i="7"/>
  <c r="P19" i="7"/>
  <c r="E5" i="1"/>
  <c r="M6" i="1"/>
  <c r="J6" i="5"/>
  <c r="L7" i="5"/>
  <c r="D6" i="5"/>
  <c r="O6" i="5" s="1"/>
  <c r="J5" i="1"/>
  <c r="D5" i="1"/>
  <c r="Q5" i="1"/>
  <c r="L6" i="1"/>
  <c r="I6" i="3"/>
  <c r="P7" i="3"/>
  <c r="P8" i="5"/>
  <c r="I7" i="5"/>
  <c r="L7" i="7"/>
  <c r="D6" i="7"/>
  <c r="Q6" i="7"/>
  <c r="J6" i="7"/>
  <c r="I5" i="1"/>
  <c r="P6" i="1"/>
  <c r="K5" i="1"/>
  <c r="F5" i="1"/>
  <c r="N6" i="1"/>
  <c r="Q5" i="7"/>
  <c r="K5" i="5"/>
  <c r="F5" i="5"/>
  <c r="N6" i="5"/>
  <c r="J5" i="3"/>
  <c r="Q5" i="3"/>
  <c r="L6" i="3"/>
  <c r="D5" i="3"/>
  <c r="H6" i="9"/>
  <c r="O7" i="9"/>
  <c r="G6" i="9"/>
  <c r="K6" i="9"/>
  <c r="F6" i="9"/>
  <c r="N7" i="9"/>
  <c r="H5" i="1"/>
  <c r="G5" i="1"/>
  <c r="O6" i="1"/>
  <c r="J7" i="7" l="1"/>
  <c r="L8" i="7"/>
  <c r="D7" i="7"/>
  <c r="J6" i="3"/>
  <c r="Q6" i="3"/>
  <c r="L7" i="3"/>
  <c r="D6" i="3"/>
  <c r="P8" i="9"/>
  <c r="I7" i="9"/>
  <c r="H7" i="9"/>
  <c r="O8" i="9"/>
  <c r="G7" i="9"/>
  <c r="M17" i="9"/>
  <c r="E16" i="9"/>
  <c r="K6" i="5"/>
  <c r="F6" i="5"/>
  <c r="N7" i="5"/>
  <c r="F7" i="7"/>
  <c r="N8" i="7"/>
  <c r="K7" i="7"/>
  <c r="J6" i="1"/>
  <c r="D6" i="1"/>
  <c r="Q6" i="1"/>
  <c r="L7" i="1"/>
  <c r="M8" i="7"/>
  <c r="E7" i="7"/>
  <c r="T7" i="7" s="1"/>
  <c r="I19" i="7"/>
  <c r="P20" i="7"/>
  <c r="H7" i="3"/>
  <c r="O8" i="3"/>
  <c r="G7" i="3"/>
  <c r="E7" i="5"/>
  <c r="M8" i="5"/>
  <c r="Q6" i="9"/>
  <c r="J6" i="9"/>
  <c r="L7" i="9"/>
  <c r="D6" i="9"/>
  <c r="N8" i="3"/>
  <c r="K7" i="3"/>
  <c r="F7" i="3"/>
  <c r="P9" i="5"/>
  <c r="I8" i="5"/>
  <c r="I7" i="3"/>
  <c r="P8" i="3"/>
  <c r="E6" i="1"/>
  <c r="M7" i="1"/>
  <c r="H6" i="1"/>
  <c r="G6" i="1"/>
  <c r="O7" i="1"/>
  <c r="K7" i="9"/>
  <c r="F7" i="9"/>
  <c r="N8" i="9"/>
  <c r="J7" i="5"/>
  <c r="Q7" i="5"/>
  <c r="D7" i="5"/>
  <c r="O7" i="5" s="1"/>
  <c r="L8" i="5"/>
  <c r="K6" i="1"/>
  <c r="F6" i="1"/>
  <c r="N7" i="1"/>
  <c r="G6" i="5"/>
  <c r="H6" i="5"/>
  <c r="Q6" i="5"/>
  <c r="G6" i="7"/>
  <c r="O7" i="7"/>
  <c r="Q7" i="7" s="1"/>
  <c r="H6" i="7"/>
  <c r="I6" i="1"/>
  <c r="P7" i="1"/>
  <c r="M8" i="3"/>
  <c r="E7" i="3"/>
  <c r="H8" i="3" l="1"/>
  <c r="O9" i="3"/>
  <c r="G8" i="3"/>
  <c r="M18" i="9"/>
  <c r="E17" i="9"/>
  <c r="H8" i="9"/>
  <c r="O9" i="9"/>
  <c r="G8" i="9"/>
  <c r="P10" i="5"/>
  <c r="I9" i="5"/>
  <c r="E8" i="7"/>
  <c r="M9" i="7"/>
  <c r="J8" i="5"/>
  <c r="L9" i="5"/>
  <c r="D8" i="5"/>
  <c r="O8" i="5" s="1"/>
  <c r="I20" i="7"/>
  <c r="P21" i="7"/>
  <c r="K7" i="1"/>
  <c r="F7" i="1"/>
  <c r="N8" i="1"/>
  <c r="H7" i="5"/>
  <c r="G7" i="5"/>
  <c r="N9" i="3"/>
  <c r="K8" i="3"/>
  <c r="F8" i="3"/>
  <c r="J7" i="3"/>
  <c r="L8" i="3"/>
  <c r="D7" i="3"/>
  <c r="Q7" i="3"/>
  <c r="Q7" i="9"/>
  <c r="J7" i="9"/>
  <c r="L8" i="9"/>
  <c r="D7" i="9"/>
  <c r="I8" i="3"/>
  <c r="P9" i="3"/>
  <c r="M9" i="3"/>
  <c r="E8" i="3"/>
  <c r="I7" i="1"/>
  <c r="P8" i="1"/>
  <c r="F8" i="7"/>
  <c r="N9" i="7"/>
  <c r="K8" i="7"/>
  <c r="P9" i="9"/>
  <c r="I8" i="9"/>
  <c r="E7" i="1"/>
  <c r="M8" i="1"/>
  <c r="J7" i="1"/>
  <c r="D7" i="1"/>
  <c r="Q7" i="1"/>
  <c r="L8" i="1"/>
  <c r="H7" i="1"/>
  <c r="G7" i="1"/>
  <c r="O8" i="1"/>
  <c r="E8" i="5"/>
  <c r="M9" i="5"/>
  <c r="K7" i="5"/>
  <c r="F7" i="5"/>
  <c r="N8" i="5"/>
  <c r="Q8" i="5" s="1"/>
  <c r="J8" i="7"/>
  <c r="D8" i="7"/>
  <c r="L9" i="7"/>
  <c r="K8" i="9"/>
  <c r="F8" i="9"/>
  <c r="N9" i="9"/>
  <c r="G7" i="7"/>
  <c r="O8" i="7"/>
  <c r="Q8" i="7" s="1"/>
  <c r="H7" i="7"/>
  <c r="E8" i="1" l="1"/>
  <c r="M9" i="1"/>
  <c r="H8" i="5"/>
  <c r="G8" i="5"/>
  <c r="J9" i="5"/>
  <c r="L10" i="5"/>
  <c r="D9" i="5"/>
  <c r="O9" i="5" s="1"/>
  <c r="Q9" i="5"/>
  <c r="J8" i="3"/>
  <c r="L9" i="3"/>
  <c r="D8" i="3"/>
  <c r="Q8" i="3"/>
  <c r="E9" i="7"/>
  <c r="M10" i="7"/>
  <c r="F9" i="7"/>
  <c r="N10" i="7"/>
  <c r="K9" i="7"/>
  <c r="P11" i="5"/>
  <c r="I10" i="5"/>
  <c r="N10" i="3"/>
  <c r="K9" i="3"/>
  <c r="F9" i="3"/>
  <c r="I8" i="1"/>
  <c r="P9" i="1"/>
  <c r="H9" i="9"/>
  <c r="O10" i="9"/>
  <c r="G9" i="9"/>
  <c r="H8" i="1"/>
  <c r="G8" i="1"/>
  <c r="O9" i="1"/>
  <c r="K8" i="1"/>
  <c r="F8" i="1"/>
  <c r="N9" i="1"/>
  <c r="O9" i="7"/>
  <c r="Q9" i="7" s="1"/>
  <c r="H8" i="7"/>
  <c r="G8" i="7"/>
  <c r="M19" i="9"/>
  <c r="E18" i="9"/>
  <c r="D9" i="7"/>
  <c r="L10" i="7"/>
  <c r="J9" i="7"/>
  <c r="M10" i="3"/>
  <c r="E9" i="3"/>
  <c r="I21" i="7"/>
  <c r="P22" i="7"/>
  <c r="H9" i="3"/>
  <c r="O10" i="3"/>
  <c r="G9" i="3"/>
  <c r="P10" i="9"/>
  <c r="I9" i="9"/>
  <c r="K8" i="5"/>
  <c r="F8" i="5"/>
  <c r="N9" i="5"/>
  <c r="E9" i="5"/>
  <c r="M10" i="5"/>
  <c r="I9" i="3"/>
  <c r="P10" i="3"/>
  <c r="J8" i="1"/>
  <c r="D8" i="1"/>
  <c r="Q8" i="1"/>
  <c r="L9" i="1"/>
  <c r="K9" i="9"/>
  <c r="F9" i="9"/>
  <c r="N10" i="9"/>
  <c r="Q8" i="9"/>
  <c r="J8" i="9"/>
  <c r="L9" i="9"/>
  <c r="D8" i="9"/>
  <c r="F10" i="7" l="1"/>
  <c r="N11" i="7"/>
  <c r="K10" i="7"/>
  <c r="M11" i="3"/>
  <c r="E10" i="3"/>
  <c r="J10" i="7"/>
  <c r="D10" i="7"/>
  <c r="L11" i="7"/>
  <c r="P11" i="9"/>
  <c r="I10" i="9"/>
  <c r="H10" i="3"/>
  <c r="O11" i="3"/>
  <c r="G10" i="3"/>
  <c r="J9" i="1"/>
  <c r="D9" i="1"/>
  <c r="Q9" i="1"/>
  <c r="L10" i="1"/>
  <c r="I22" i="7"/>
  <c r="P23" i="7"/>
  <c r="H9" i="1"/>
  <c r="G9" i="1"/>
  <c r="O10" i="1"/>
  <c r="E10" i="7"/>
  <c r="M11" i="7"/>
  <c r="H10" i="9"/>
  <c r="O11" i="9"/>
  <c r="G10" i="9"/>
  <c r="J9" i="3"/>
  <c r="Q9" i="3"/>
  <c r="L10" i="3"/>
  <c r="D9" i="3"/>
  <c r="I10" i="3"/>
  <c r="P11" i="3"/>
  <c r="E10" i="5"/>
  <c r="M11" i="5"/>
  <c r="H9" i="5"/>
  <c r="G9" i="5"/>
  <c r="K9" i="5"/>
  <c r="F9" i="5"/>
  <c r="N10" i="5"/>
  <c r="J10" i="5"/>
  <c r="L11" i="5"/>
  <c r="D10" i="5"/>
  <c r="O10" i="5" s="1"/>
  <c r="M20" i="9"/>
  <c r="E19" i="9"/>
  <c r="I9" i="1"/>
  <c r="P10" i="1"/>
  <c r="Q9" i="9"/>
  <c r="J9" i="9"/>
  <c r="L10" i="9"/>
  <c r="D9" i="9"/>
  <c r="N11" i="3"/>
  <c r="K10" i="3"/>
  <c r="F10" i="3"/>
  <c r="P12" i="5"/>
  <c r="I11" i="5"/>
  <c r="E9" i="1"/>
  <c r="M10" i="1"/>
  <c r="O10" i="7"/>
  <c r="H9" i="7"/>
  <c r="G9" i="7"/>
  <c r="K10" i="9"/>
  <c r="F10" i="9"/>
  <c r="N11" i="9"/>
  <c r="K9" i="1"/>
  <c r="F9" i="1"/>
  <c r="N10" i="1"/>
  <c r="M21" i="9" l="1"/>
  <c r="E20" i="9"/>
  <c r="G10" i="5"/>
  <c r="H10" i="5"/>
  <c r="O12" i="3"/>
  <c r="H11" i="3"/>
  <c r="G11" i="3"/>
  <c r="E10" i="1"/>
  <c r="M11" i="1"/>
  <c r="D11" i="7"/>
  <c r="L12" i="7"/>
  <c r="J11" i="7"/>
  <c r="K10" i="5"/>
  <c r="F10" i="5"/>
  <c r="N11" i="5"/>
  <c r="J10" i="3"/>
  <c r="Q10" i="3"/>
  <c r="L11" i="3"/>
  <c r="D10" i="3"/>
  <c r="Q10" i="5"/>
  <c r="H10" i="1"/>
  <c r="G10" i="1"/>
  <c r="O11" i="1"/>
  <c r="O11" i="7"/>
  <c r="Q11" i="7" s="1"/>
  <c r="H10" i="7"/>
  <c r="G10" i="7"/>
  <c r="Q10" i="7"/>
  <c r="E11" i="7"/>
  <c r="M12" i="7"/>
  <c r="Q10" i="9"/>
  <c r="L11" i="9"/>
  <c r="D10" i="9"/>
  <c r="J10" i="9"/>
  <c r="E11" i="5"/>
  <c r="M12" i="5"/>
  <c r="I23" i="7"/>
  <c r="P24" i="7"/>
  <c r="M12" i="3"/>
  <c r="E11" i="3"/>
  <c r="J11" i="5"/>
  <c r="L12" i="5"/>
  <c r="D11" i="5"/>
  <c r="O11" i="5" s="1"/>
  <c r="P12" i="9"/>
  <c r="I11" i="9"/>
  <c r="N12" i="3"/>
  <c r="K11" i="3"/>
  <c r="F11" i="3"/>
  <c r="H11" i="9"/>
  <c r="O12" i="9"/>
  <c r="G11" i="9"/>
  <c r="I12" i="5"/>
  <c r="P13" i="5"/>
  <c r="K10" i="1"/>
  <c r="F10" i="1"/>
  <c r="N11" i="1"/>
  <c r="K11" i="9"/>
  <c r="F11" i="9"/>
  <c r="N12" i="9"/>
  <c r="I11" i="3"/>
  <c r="P12" i="3"/>
  <c r="J10" i="1"/>
  <c r="D10" i="1"/>
  <c r="Q10" i="1"/>
  <c r="L11" i="1"/>
  <c r="F11" i="7"/>
  <c r="N12" i="7"/>
  <c r="K11" i="7"/>
  <c r="I10" i="1"/>
  <c r="P11" i="1"/>
  <c r="Q11" i="9" l="1"/>
  <c r="J11" i="9"/>
  <c r="L12" i="9"/>
  <c r="D11" i="9"/>
  <c r="K11" i="5"/>
  <c r="F11" i="5"/>
  <c r="N12" i="5"/>
  <c r="E12" i="7"/>
  <c r="M13" i="7"/>
  <c r="I12" i="9"/>
  <c r="P13" i="9"/>
  <c r="K12" i="9"/>
  <c r="F12" i="9"/>
  <c r="N13" i="9"/>
  <c r="H11" i="5"/>
  <c r="G11" i="5"/>
  <c r="J12" i="7"/>
  <c r="D12" i="7"/>
  <c r="L13" i="7"/>
  <c r="J12" i="5"/>
  <c r="L13" i="5"/>
  <c r="D12" i="5"/>
  <c r="O12" i="5" s="1"/>
  <c r="Q12" i="5"/>
  <c r="H11" i="1"/>
  <c r="G11" i="1"/>
  <c r="O12" i="1"/>
  <c r="I12" i="3"/>
  <c r="P13" i="3"/>
  <c r="K11" i="1"/>
  <c r="F11" i="1"/>
  <c r="N12" i="1"/>
  <c r="I11" i="1"/>
  <c r="P12" i="1"/>
  <c r="I24" i="7"/>
  <c r="P25" i="7"/>
  <c r="Q11" i="5"/>
  <c r="E12" i="3"/>
  <c r="M13" i="3"/>
  <c r="G12" i="3"/>
  <c r="H12" i="3"/>
  <c r="O13" i="3"/>
  <c r="E11" i="1"/>
  <c r="M12" i="1"/>
  <c r="O12" i="7"/>
  <c r="G11" i="7"/>
  <c r="H11" i="7"/>
  <c r="J11" i="3"/>
  <c r="L12" i="3"/>
  <c r="D11" i="3"/>
  <c r="Q11" i="3"/>
  <c r="P14" i="5"/>
  <c r="I13" i="5"/>
  <c r="E12" i="5"/>
  <c r="M13" i="5"/>
  <c r="N13" i="3"/>
  <c r="K12" i="3"/>
  <c r="F12" i="3"/>
  <c r="F12" i="7"/>
  <c r="N13" i="7"/>
  <c r="K12" i="7"/>
  <c r="H12" i="9"/>
  <c r="G12" i="9"/>
  <c r="O13" i="9"/>
  <c r="J11" i="1"/>
  <c r="D11" i="1"/>
  <c r="Q11" i="1"/>
  <c r="L12" i="1"/>
  <c r="M22" i="9"/>
  <c r="E21" i="9"/>
  <c r="K12" i="1" l="1"/>
  <c r="F12" i="1"/>
  <c r="N13" i="1"/>
  <c r="I13" i="3"/>
  <c r="P14" i="3"/>
  <c r="G13" i="3"/>
  <c r="H13" i="3"/>
  <c r="O14" i="3"/>
  <c r="F13" i="7"/>
  <c r="N14" i="7"/>
  <c r="K13" i="7"/>
  <c r="O13" i="7"/>
  <c r="H12" i="7"/>
  <c r="G12" i="7"/>
  <c r="E13" i="7"/>
  <c r="M14" i="7"/>
  <c r="E13" i="5"/>
  <c r="M14" i="5"/>
  <c r="H12" i="5"/>
  <c r="G12" i="5"/>
  <c r="J13" i="5"/>
  <c r="L14" i="5"/>
  <c r="D13" i="5"/>
  <c r="O13" i="5" s="1"/>
  <c r="H12" i="1"/>
  <c r="G12" i="1"/>
  <c r="O13" i="1"/>
  <c r="K13" i="9"/>
  <c r="F13" i="9"/>
  <c r="N14" i="9"/>
  <c r="E12" i="1"/>
  <c r="M13" i="1"/>
  <c r="E13" i="3"/>
  <c r="M14" i="3"/>
  <c r="I25" i="7"/>
  <c r="P26" i="7"/>
  <c r="L14" i="7"/>
  <c r="J13" i="7"/>
  <c r="D13" i="7"/>
  <c r="Q12" i="9"/>
  <c r="J12" i="9"/>
  <c r="L13" i="9"/>
  <c r="D12" i="9"/>
  <c r="I13" i="9"/>
  <c r="P14" i="9"/>
  <c r="N14" i="3"/>
  <c r="K13" i="3"/>
  <c r="F13" i="3"/>
  <c r="K12" i="5"/>
  <c r="F12" i="5"/>
  <c r="N13" i="5"/>
  <c r="M23" i="9"/>
  <c r="E22" i="9"/>
  <c r="J12" i="1"/>
  <c r="D12" i="1"/>
  <c r="Q12" i="1"/>
  <c r="L13" i="1"/>
  <c r="P15" i="5"/>
  <c r="I14" i="5"/>
  <c r="I12" i="1"/>
  <c r="P13" i="1"/>
  <c r="H13" i="9"/>
  <c r="G13" i="9"/>
  <c r="O14" i="9"/>
  <c r="J12" i="3"/>
  <c r="D12" i="3"/>
  <c r="L13" i="3"/>
  <c r="Q12" i="3"/>
  <c r="Q12" i="7"/>
  <c r="I13" i="1" l="1"/>
  <c r="P14" i="1"/>
  <c r="I14" i="9"/>
  <c r="P15" i="9"/>
  <c r="O14" i="7"/>
  <c r="H13" i="7"/>
  <c r="G13" i="7"/>
  <c r="E13" i="1"/>
  <c r="M14" i="1"/>
  <c r="E14" i="7"/>
  <c r="M15" i="7"/>
  <c r="P16" i="5"/>
  <c r="I15" i="5"/>
  <c r="H13" i="5"/>
  <c r="G13" i="5"/>
  <c r="K14" i="9"/>
  <c r="F14" i="9"/>
  <c r="N15" i="9"/>
  <c r="Q13" i="9"/>
  <c r="D13" i="9"/>
  <c r="L14" i="9"/>
  <c r="J13" i="9"/>
  <c r="F14" i="7"/>
  <c r="N15" i="7"/>
  <c r="K14" i="7"/>
  <c r="G14" i="3"/>
  <c r="H14" i="3"/>
  <c r="O15" i="3"/>
  <c r="Q14" i="7"/>
  <c r="J14" i="7"/>
  <c r="D14" i="7"/>
  <c r="L15" i="7"/>
  <c r="J14" i="5"/>
  <c r="L15" i="5"/>
  <c r="D14" i="5"/>
  <c r="O14" i="5" s="1"/>
  <c r="M24" i="9"/>
  <c r="E23" i="9"/>
  <c r="Q13" i="7"/>
  <c r="I14" i="3"/>
  <c r="P15" i="3"/>
  <c r="I26" i="7"/>
  <c r="P27" i="7"/>
  <c r="K13" i="1"/>
  <c r="F13" i="1"/>
  <c r="N14" i="1"/>
  <c r="J13" i="1"/>
  <c r="D13" i="1"/>
  <c r="Q13" i="1"/>
  <c r="L14" i="1"/>
  <c r="J13" i="3"/>
  <c r="Q13" i="3"/>
  <c r="D13" i="3"/>
  <c r="L14" i="3"/>
  <c r="N15" i="3"/>
  <c r="K14" i="3"/>
  <c r="F14" i="3"/>
  <c r="H13" i="1"/>
  <c r="G13" i="1"/>
  <c r="O14" i="1"/>
  <c r="Q13" i="5"/>
  <c r="K13" i="5"/>
  <c r="F13" i="5"/>
  <c r="N14" i="5"/>
  <c r="M15" i="3"/>
  <c r="E14" i="3"/>
  <c r="E14" i="5"/>
  <c r="M15" i="5"/>
  <c r="H14" i="9"/>
  <c r="G14" i="9"/>
  <c r="O15" i="9"/>
  <c r="K14" i="5" l="1"/>
  <c r="F14" i="5"/>
  <c r="N15" i="5"/>
  <c r="G15" i="3"/>
  <c r="H15" i="3"/>
  <c r="O16" i="3"/>
  <c r="P17" i="5"/>
  <c r="I16" i="5"/>
  <c r="H14" i="1"/>
  <c r="G14" i="1"/>
  <c r="O15" i="1"/>
  <c r="E15" i="7"/>
  <c r="M16" i="7"/>
  <c r="I15" i="3"/>
  <c r="P16" i="3"/>
  <c r="H15" i="9"/>
  <c r="O16" i="9"/>
  <c r="G15" i="9"/>
  <c r="N16" i="3"/>
  <c r="K15" i="3"/>
  <c r="F15" i="3"/>
  <c r="J14" i="3"/>
  <c r="D14" i="3"/>
  <c r="L15" i="3"/>
  <c r="Q14" i="3"/>
  <c r="N16" i="7"/>
  <c r="F15" i="7"/>
  <c r="K15" i="7"/>
  <c r="M25" i="9"/>
  <c r="E24" i="9"/>
  <c r="Q14" i="9"/>
  <c r="J14" i="9"/>
  <c r="D14" i="9"/>
  <c r="L15" i="9"/>
  <c r="O15" i="7"/>
  <c r="H14" i="7"/>
  <c r="G14" i="7"/>
  <c r="K14" i="1"/>
  <c r="F14" i="1"/>
  <c r="N15" i="1"/>
  <c r="Q15" i="7"/>
  <c r="J15" i="7"/>
  <c r="L16" i="7"/>
  <c r="D15" i="7"/>
  <c r="E14" i="1"/>
  <c r="M15" i="1"/>
  <c r="E15" i="5"/>
  <c r="M16" i="5"/>
  <c r="J15" i="5"/>
  <c r="L16" i="5"/>
  <c r="D15" i="5"/>
  <c r="O15" i="5" s="1"/>
  <c r="Q15" i="5" s="1"/>
  <c r="I27" i="7"/>
  <c r="P28" i="7"/>
  <c r="G14" i="5"/>
  <c r="H14" i="5"/>
  <c r="I15" i="9"/>
  <c r="P16" i="9"/>
  <c r="J14" i="1"/>
  <c r="D14" i="1"/>
  <c r="Q14" i="1"/>
  <c r="L15" i="1"/>
  <c r="Q14" i="5"/>
  <c r="K15" i="9"/>
  <c r="F15" i="9"/>
  <c r="N16" i="9"/>
  <c r="I14" i="1"/>
  <c r="P15" i="1"/>
  <c r="E15" i="3"/>
  <c r="M16" i="3"/>
  <c r="J15" i="1" l="1"/>
  <c r="D15" i="1"/>
  <c r="Q15" i="1"/>
  <c r="L16" i="1"/>
  <c r="J15" i="3"/>
  <c r="D15" i="3"/>
  <c r="L16" i="3"/>
  <c r="Q15" i="3"/>
  <c r="P18" i="5"/>
  <c r="I17" i="5"/>
  <c r="G16" i="3"/>
  <c r="H16" i="3"/>
  <c r="O17" i="3"/>
  <c r="J16" i="7"/>
  <c r="D16" i="7"/>
  <c r="L17" i="7"/>
  <c r="E16" i="3"/>
  <c r="M17" i="3"/>
  <c r="E16" i="7"/>
  <c r="M17" i="7"/>
  <c r="I16" i="9"/>
  <c r="P17" i="9"/>
  <c r="I28" i="7"/>
  <c r="P29" i="7"/>
  <c r="J16" i="5"/>
  <c r="D16" i="5"/>
  <c r="O16" i="5" s="1"/>
  <c r="L17" i="5"/>
  <c r="Q16" i="5"/>
  <c r="H15" i="7"/>
  <c r="G15" i="7"/>
  <c r="O16" i="7"/>
  <c r="Q16" i="7" s="1"/>
  <c r="N17" i="3"/>
  <c r="K16" i="3"/>
  <c r="F16" i="3"/>
  <c r="K15" i="5"/>
  <c r="F15" i="5"/>
  <c r="N16" i="5"/>
  <c r="E16" i="5"/>
  <c r="M17" i="5"/>
  <c r="M26" i="9"/>
  <c r="E25" i="9"/>
  <c r="I15" i="1"/>
  <c r="P16" i="1"/>
  <c r="K16" i="9"/>
  <c r="F16" i="9"/>
  <c r="N17" i="9"/>
  <c r="Q15" i="9"/>
  <c r="L16" i="9"/>
  <c r="J15" i="9"/>
  <c r="D15" i="9"/>
  <c r="I16" i="3"/>
  <c r="P17" i="3"/>
  <c r="E15" i="1"/>
  <c r="M16" i="1"/>
  <c r="H15" i="1"/>
  <c r="G15" i="1"/>
  <c r="O16" i="1"/>
  <c r="N17" i="7"/>
  <c r="F16" i="7"/>
  <c r="K16" i="7"/>
  <c r="K15" i="1"/>
  <c r="F15" i="1"/>
  <c r="N16" i="1"/>
  <c r="H15" i="5"/>
  <c r="G15" i="5"/>
  <c r="H16" i="9"/>
  <c r="G16" i="9"/>
  <c r="O17" i="9"/>
  <c r="K16" i="1" l="1"/>
  <c r="F16" i="1"/>
  <c r="N17" i="1"/>
  <c r="G17" i="3"/>
  <c r="H17" i="3"/>
  <c r="O18" i="3"/>
  <c r="I16" i="1"/>
  <c r="P17" i="1"/>
  <c r="J17" i="5"/>
  <c r="L18" i="5"/>
  <c r="D17" i="5"/>
  <c r="O17" i="5" s="1"/>
  <c r="N18" i="7"/>
  <c r="K17" i="7"/>
  <c r="F17" i="7"/>
  <c r="H16" i="1"/>
  <c r="G16" i="1"/>
  <c r="O17" i="1"/>
  <c r="H16" i="7"/>
  <c r="G16" i="7"/>
  <c r="O17" i="7"/>
  <c r="K17" i="9"/>
  <c r="F17" i="9"/>
  <c r="N18" i="9"/>
  <c r="H16" i="5"/>
  <c r="G16" i="5"/>
  <c r="M27" i="9"/>
  <c r="E26" i="9"/>
  <c r="I17" i="9"/>
  <c r="P18" i="9"/>
  <c r="J16" i="3"/>
  <c r="Q16" i="3"/>
  <c r="D16" i="3"/>
  <c r="L17" i="3"/>
  <c r="I29" i="7"/>
  <c r="P30" i="7"/>
  <c r="E17" i="5"/>
  <c r="M18" i="5"/>
  <c r="K16" i="5"/>
  <c r="F16" i="5"/>
  <c r="N17" i="5"/>
  <c r="Q17" i="5" s="1"/>
  <c r="I17" i="3"/>
  <c r="P18" i="3"/>
  <c r="M18" i="7"/>
  <c r="E17" i="7"/>
  <c r="J16" i="1"/>
  <c r="D16" i="1"/>
  <c r="Q16" i="1"/>
  <c r="L17" i="1"/>
  <c r="M18" i="3"/>
  <c r="E17" i="3"/>
  <c r="P19" i="5"/>
  <c r="I18" i="5"/>
  <c r="E16" i="1"/>
  <c r="M17" i="1"/>
  <c r="H17" i="9"/>
  <c r="G17" i="9"/>
  <c r="O18" i="9"/>
  <c r="Q16" i="9"/>
  <c r="J16" i="9"/>
  <c r="D16" i="9"/>
  <c r="L17" i="9"/>
  <c r="N18" i="3"/>
  <c r="K17" i="3"/>
  <c r="F17" i="3"/>
  <c r="D17" i="7"/>
  <c r="L18" i="7"/>
  <c r="J17" i="7"/>
  <c r="P19" i="9" l="1"/>
  <c r="I18" i="9"/>
  <c r="N19" i="7"/>
  <c r="K18" i="7"/>
  <c r="F18" i="7"/>
  <c r="M19" i="7"/>
  <c r="E18" i="7"/>
  <c r="H17" i="5"/>
  <c r="G17" i="5"/>
  <c r="M28" i="9"/>
  <c r="E27" i="9"/>
  <c r="I18" i="3"/>
  <c r="P19" i="3"/>
  <c r="H18" i="9"/>
  <c r="O19" i="9"/>
  <c r="G18" i="9"/>
  <c r="J18" i="5"/>
  <c r="D18" i="5"/>
  <c r="O18" i="5" s="1"/>
  <c r="L19" i="5"/>
  <c r="K17" i="5"/>
  <c r="F17" i="5"/>
  <c r="N18" i="5"/>
  <c r="Q17" i="9"/>
  <c r="J17" i="9"/>
  <c r="D17" i="9"/>
  <c r="L18" i="9"/>
  <c r="K18" i="9"/>
  <c r="F18" i="9"/>
  <c r="N19" i="9"/>
  <c r="E18" i="5"/>
  <c r="M19" i="5"/>
  <c r="G18" i="3"/>
  <c r="H18" i="3"/>
  <c r="O19" i="3"/>
  <c r="N19" i="3"/>
  <c r="K18" i="3"/>
  <c r="F18" i="3"/>
  <c r="I17" i="1"/>
  <c r="P18" i="1"/>
  <c r="H17" i="7"/>
  <c r="G17" i="7"/>
  <c r="O18" i="7"/>
  <c r="E17" i="1"/>
  <c r="M18" i="1"/>
  <c r="P20" i="5"/>
  <c r="I19" i="5"/>
  <c r="L19" i="7"/>
  <c r="J18" i="7"/>
  <c r="D18" i="7"/>
  <c r="K17" i="1"/>
  <c r="F17" i="1"/>
  <c r="N18" i="1"/>
  <c r="I30" i="7"/>
  <c r="P31" i="7"/>
  <c r="H17" i="1"/>
  <c r="G17" i="1"/>
  <c r="O18" i="1"/>
  <c r="Q17" i="7"/>
  <c r="E18" i="3"/>
  <c r="M19" i="3"/>
  <c r="J17" i="3"/>
  <c r="L18" i="3"/>
  <c r="Q17" i="3"/>
  <c r="D17" i="3"/>
  <c r="J17" i="1"/>
  <c r="D17" i="1"/>
  <c r="Q17" i="1"/>
  <c r="L18" i="1"/>
  <c r="E19" i="5" l="1"/>
  <c r="M20" i="5"/>
  <c r="K19" i="9"/>
  <c r="F19" i="9"/>
  <c r="N20" i="9"/>
  <c r="I19" i="3"/>
  <c r="P20" i="3"/>
  <c r="J18" i="3"/>
  <c r="D18" i="3"/>
  <c r="L19" i="3"/>
  <c r="Q18" i="3"/>
  <c r="E19" i="3"/>
  <c r="M20" i="3"/>
  <c r="E18" i="1"/>
  <c r="M19" i="1"/>
  <c r="H18" i="1"/>
  <c r="G18" i="1"/>
  <c r="O19" i="1"/>
  <c r="H18" i="7"/>
  <c r="G18" i="7"/>
  <c r="O19" i="7"/>
  <c r="Q18" i="9"/>
  <c r="D18" i="9"/>
  <c r="L19" i="9"/>
  <c r="J18" i="9"/>
  <c r="P21" i="5"/>
  <c r="I20" i="5"/>
  <c r="M29" i="9"/>
  <c r="E28" i="9"/>
  <c r="K18" i="1"/>
  <c r="F18" i="1"/>
  <c r="N19" i="1"/>
  <c r="E19" i="7"/>
  <c r="M20" i="7"/>
  <c r="K18" i="5"/>
  <c r="F18" i="5"/>
  <c r="N19" i="5"/>
  <c r="H19" i="9"/>
  <c r="G19" i="9"/>
  <c r="O20" i="9"/>
  <c r="I18" i="1"/>
  <c r="P19" i="1"/>
  <c r="N20" i="3"/>
  <c r="K19" i="3"/>
  <c r="F19" i="3"/>
  <c r="J19" i="5"/>
  <c r="D19" i="5"/>
  <c r="O19" i="5" s="1"/>
  <c r="L20" i="5"/>
  <c r="Q18" i="7"/>
  <c r="G19" i="3"/>
  <c r="O20" i="3"/>
  <c r="H19" i="3"/>
  <c r="G18" i="5"/>
  <c r="H18" i="5"/>
  <c r="N20" i="7"/>
  <c r="F19" i="7"/>
  <c r="K19" i="7"/>
  <c r="J18" i="1"/>
  <c r="D18" i="1"/>
  <c r="Q18" i="1"/>
  <c r="L19" i="1"/>
  <c r="Q18" i="5"/>
  <c r="D19" i="7"/>
  <c r="L20" i="7"/>
  <c r="J19" i="7"/>
  <c r="I31" i="7"/>
  <c r="P32" i="7"/>
  <c r="I19" i="9"/>
  <c r="P20" i="9"/>
  <c r="E19" i="1" l="1"/>
  <c r="M20" i="1"/>
  <c r="M30" i="9"/>
  <c r="E29" i="9"/>
  <c r="E20" i="3"/>
  <c r="M21" i="3"/>
  <c r="I19" i="1"/>
  <c r="P20" i="1"/>
  <c r="I21" i="5"/>
  <c r="P22" i="5"/>
  <c r="J19" i="3"/>
  <c r="Q19" i="3"/>
  <c r="D19" i="3"/>
  <c r="L20" i="3"/>
  <c r="J19" i="1"/>
  <c r="D19" i="1"/>
  <c r="Q19" i="1"/>
  <c r="L20" i="1"/>
  <c r="N21" i="7"/>
  <c r="K20" i="7"/>
  <c r="F20" i="7"/>
  <c r="H20" i="9"/>
  <c r="O21" i="9"/>
  <c r="G20" i="9"/>
  <c r="Q19" i="9"/>
  <c r="J19" i="9"/>
  <c r="D19" i="9"/>
  <c r="L20" i="9"/>
  <c r="H19" i="5"/>
  <c r="G19" i="5"/>
  <c r="K19" i="1"/>
  <c r="F19" i="1"/>
  <c r="N20" i="1"/>
  <c r="I20" i="3"/>
  <c r="P21" i="3"/>
  <c r="O20" i="7"/>
  <c r="H19" i="7"/>
  <c r="G19" i="7"/>
  <c r="K20" i="9"/>
  <c r="F20" i="9"/>
  <c r="N21" i="9"/>
  <c r="J20" i="5"/>
  <c r="D20" i="5"/>
  <c r="O20" i="5" s="1"/>
  <c r="L21" i="5"/>
  <c r="N21" i="3"/>
  <c r="K20" i="3"/>
  <c r="F20" i="3"/>
  <c r="I32" i="7"/>
  <c r="P33" i="7"/>
  <c r="G20" i="3"/>
  <c r="H20" i="3"/>
  <c r="O21" i="3"/>
  <c r="K19" i="5"/>
  <c r="F19" i="5"/>
  <c r="N20" i="5"/>
  <c r="Q19" i="7"/>
  <c r="M21" i="7"/>
  <c r="E20" i="7"/>
  <c r="H19" i="1"/>
  <c r="G19" i="1"/>
  <c r="O20" i="1"/>
  <c r="E20" i="5"/>
  <c r="M21" i="5"/>
  <c r="I20" i="9"/>
  <c r="P21" i="9"/>
  <c r="J20" i="7"/>
  <c r="L21" i="7"/>
  <c r="D20" i="7"/>
  <c r="Q20" i="7"/>
  <c r="Q19" i="5"/>
  <c r="J20" i="3" l="1"/>
  <c r="Q20" i="3"/>
  <c r="L21" i="3"/>
  <c r="D20" i="3"/>
  <c r="N22" i="3"/>
  <c r="K21" i="3"/>
  <c r="F21" i="3"/>
  <c r="M22" i="7"/>
  <c r="E21" i="7"/>
  <c r="I22" i="5"/>
  <c r="P23" i="5"/>
  <c r="K21" i="9"/>
  <c r="F21" i="9"/>
  <c r="N22" i="9"/>
  <c r="H20" i="1"/>
  <c r="G20" i="1"/>
  <c r="O21" i="1"/>
  <c r="K20" i="5"/>
  <c r="F20" i="5"/>
  <c r="N21" i="5"/>
  <c r="I20" i="1"/>
  <c r="P21" i="1"/>
  <c r="E21" i="5"/>
  <c r="M22" i="5"/>
  <c r="Q20" i="5"/>
  <c r="J21" i="5"/>
  <c r="D21" i="5"/>
  <c r="O21" i="5" s="1"/>
  <c r="L22" i="5"/>
  <c r="E21" i="3"/>
  <c r="M22" i="3"/>
  <c r="H21" i="9"/>
  <c r="G21" i="9"/>
  <c r="O22" i="9"/>
  <c r="G21" i="3"/>
  <c r="H21" i="3"/>
  <c r="O22" i="3"/>
  <c r="O21" i="7"/>
  <c r="H20" i="7"/>
  <c r="G20" i="7"/>
  <c r="N22" i="7"/>
  <c r="K21" i="7"/>
  <c r="F21" i="7"/>
  <c r="M31" i="9"/>
  <c r="E30" i="9"/>
  <c r="J21" i="7"/>
  <c r="L22" i="7"/>
  <c r="Q21" i="7"/>
  <c r="D21" i="7"/>
  <c r="E20" i="1"/>
  <c r="M21" i="1"/>
  <c r="Q20" i="9"/>
  <c r="J20" i="9"/>
  <c r="L21" i="9"/>
  <c r="D20" i="9"/>
  <c r="H20" i="5"/>
  <c r="G20" i="5"/>
  <c r="I21" i="3"/>
  <c r="P22" i="3"/>
  <c r="I21" i="9"/>
  <c r="P22" i="9"/>
  <c r="I33" i="7"/>
  <c r="P34" i="7"/>
  <c r="J20" i="1"/>
  <c r="D20" i="1"/>
  <c r="Q20" i="1"/>
  <c r="L21" i="1"/>
  <c r="K20" i="1"/>
  <c r="F20" i="1"/>
  <c r="N21" i="1"/>
  <c r="H21" i="5" l="1"/>
  <c r="G21" i="5"/>
  <c r="K22" i="9"/>
  <c r="F22" i="9"/>
  <c r="N23" i="9"/>
  <c r="M32" i="9"/>
  <c r="E31" i="9"/>
  <c r="E22" i="5"/>
  <c r="M23" i="5"/>
  <c r="E22" i="7"/>
  <c r="M23" i="7"/>
  <c r="I34" i="7"/>
  <c r="P35" i="7"/>
  <c r="K21" i="1"/>
  <c r="F21" i="1"/>
  <c r="N22" i="1"/>
  <c r="I21" i="1"/>
  <c r="P22" i="1"/>
  <c r="N23" i="7"/>
  <c r="K22" i="7"/>
  <c r="F22" i="7"/>
  <c r="N23" i="3"/>
  <c r="K22" i="3"/>
  <c r="F22" i="3"/>
  <c r="K21" i="5"/>
  <c r="F21" i="5"/>
  <c r="N22" i="5"/>
  <c r="M23" i="3"/>
  <c r="E22" i="3"/>
  <c r="I22" i="9"/>
  <c r="P23" i="9"/>
  <c r="I22" i="3"/>
  <c r="P23" i="3"/>
  <c r="Q21" i="5"/>
  <c r="I23" i="5"/>
  <c r="P24" i="5"/>
  <c r="Q21" i="9"/>
  <c r="J21" i="9"/>
  <c r="D21" i="9"/>
  <c r="L22" i="9"/>
  <c r="O22" i="7"/>
  <c r="Q22" i="7" s="1"/>
  <c r="H21" i="7"/>
  <c r="G21" i="7"/>
  <c r="G22" i="3"/>
  <c r="H22" i="3"/>
  <c r="O23" i="3"/>
  <c r="J21" i="1"/>
  <c r="D21" i="1"/>
  <c r="Q21" i="1"/>
  <c r="L22" i="1"/>
  <c r="E21" i="1"/>
  <c r="M22" i="1"/>
  <c r="J21" i="3"/>
  <c r="D21" i="3"/>
  <c r="L22" i="3"/>
  <c r="Q21" i="3"/>
  <c r="D22" i="7"/>
  <c r="J22" i="7"/>
  <c r="L23" i="7"/>
  <c r="J22" i="5"/>
  <c r="Q22" i="5"/>
  <c r="D22" i="5"/>
  <c r="O22" i="5" s="1"/>
  <c r="L23" i="5"/>
  <c r="H22" i="9"/>
  <c r="O23" i="9"/>
  <c r="G22" i="9"/>
  <c r="H21" i="1"/>
  <c r="G21" i="1"/>
  <c r="O22" i="1"/>
  <c r="K22" i="1" l="1"/>
  <c r="F22" i="1"/>
  <c r="N23" i="1"/>
  <c r="G22" i="5"/>
  <c r="H22" i="5"/>
  <c r="I23" i="9"/>
  <c r="P24" i="9"/>
  <c r="I35" i="7"/>
  <c r="P36" i="7"/>
  <c r="Q23" i="7"/>
  <c r="D23" i="7"/>
  <c r="L24" i="7"/>
  <c r="J23" i="7"/>
  <c r="E23" i="3"/>
  <c r="M24" i="3"/>
  <c r="E23" i="7"/>
  <c r="M24" i="7"/>
  <c r="K22" i="5"/>
  <c r="F22" i="5"/>
  <c r="N23" i="5"/>
  <c r="H22" i="7"/>
  <c r="G22" i="7"/>
  <c r="O23" i="7"/>
  <c r="E23" i="5"/>
  <c r="M24" i="5"/>
  <c r="J23" i="5"/>
  <c r="D23" i="5"/>
  <c r="O23" i="5" s="1"/>
  <c r="L24" i="5"/>
  <c r="Q22" i="9"/>
  <c r="J22" i="9"/>
  <c r="L23" i="9"/>
  <c r="D22" i="9"/>
  <c r="N24" i="3"/>
  <c r="K23" i="3"/>
  <c r="F23" i="3"/>
  <c r="M33" i="9"/>
  <c r="E32" i="9"/>
  <c r="H22" i="1"/>
  <c r="G22" i="1"/>
  <c r="O23" i="1"/>
  <c r="K23" i="9"/>
  <c r="F23" i="9"/>
  <c r="N24" i="9"/>
  <c r="G23" i="3"/>
  <c r="H23" i="3"/>
  <c r="O24" i="3"/>
  <c r="E22" i="1"/>
  <c r="M23" i="1"/>
  <c r="N24" i="7"/>
  <c r="F23" i="7"/>
  <c r="K23" i="7"/>
  <c r="J22" i="3"/>
  <c r="Q22" i="3"/>
  <c r="D22" i="3"/>
  <c r="L23" i="3"/>
  <c r="P25" i="5"/>
  <c r="I24" i="5"/>
  <c r="H23" i="9"/>
  <c r="G23" i="9"/>
  <c r="O24" i="9"/>
  <c r="J22" i="1"/>
  <c r="D22" i="1"/>
  <c r="Q22" i="1"/>
  <c r="L23" i="1"/>
  <c r="I22" i="1"/>
  <c r="P23" i="1"/>
  <c r="I23" i="3"/>
  <c r="P24" i="3"/>
  <c r="J24" i="5" l="1"/>
  <c r="D24" i="5"/>
  <c r="O24" i="5" s="1"/>
  <c r="L25" i="5"/>
  <c r="Q23" i="9"/>
  <c r="J23" i="9"/>
  <c r="D23" i="9"/>
  <c r="L24" i="9"/>
  <c r="I36" i="7"/>
  <c r="P37" i="7"/>
  <c r="G23" i="5"/>
  <c r="H23" i="5"/>
  <c r="H24" i="9"/>
  <c r="O25" i="9"/>
  <c r="G24" i="9"/>
  <c r="J24" i="7"/>
  <c r="D24" i="7"/>
  <c r="L25" i="7"/>
  <c r="H23" i="1"/>
  <c r="G23" i="1"/>
  <c r="O24" i="1"/>
  <c r="I24" i="9"/>
  <c r="P25" i="9"/>
  <c r="Q23" i="5"/>
  <c r="J23" i="3"/>
  <c r="Q23" i="3"/>
  <c r="D23" i="3"/>
  <c r="L24" i="3"/>
  <c r="E24" i="3"/>
  <c r="M25" i="3"/>
  <c r="K24" i="9"/>
  <c r="F24" i="9"/>
  <c r="N25" i="9"/>
  <c r="K23" i="5"/>
  <c r="F23" i="5"/>
  <c r="N24" i="5"/>
  <c r="I25" i="5"/>
  <c r="P26" i="5"/>
  <c r="I23" i="1"/>
  <c r="P24" i="1"/>
  <c r="K23" i="1"/>
  <c r="F23" i="1"/>
  <c r="N24" i="1"/>
  <c r="G23" i="7"/>
  <c r="O24" i="7"/>
  <c r="H23" i="7"/>
  <c r="M34" i="9"/>
  <c r="E33" i="9"/>
  <c r="N25" i="7"/>
  <c r="K24" i="7"/>
  <c r="F24" i="7"/>
  <c r="N25" i="3"/>
  <c r="K24" i="3"/>
  <c r="F24" i="3"/>
  <c r="G24" i="3"/>
  <c r="O25" i="3"/>
  <c r="H24" i="3"/>
  <c r="E24" i="5"/>
  <c r="M25" i="5"/>
  <c r="I24" i="3"/>
  <c r="P25" i="3"/>
  <c r="J23" i="1"/>
  <c r="D23" i="1"/>
  <c r="Q23" i="1"/>
  <c r="L24" i="1"/>
  <c r="E23" i="1"/>
  <c r="M24" i="1"/>
  <c r="M25" i="7"/>
  <c r="E24" i="7"/>
  <c r="J24" i="3" l="1"/>
  <c r="D24" i="3"/>
  <c r="L25" i="3"/>
  <c r="Q24" i="3"/>
  <c r="E25" i="3"/>
  <c r="M26" i="3"/>
  <c r="E25" i="5"/>
  <c r="M26" i="5"/>
  <c r="K24" i="1"/>
  <c r="F24" i="1"/>
  <c r="N25" i="1"/>
  <c r="I37" i="7"/>
  <c r="P38" i="7"/>
  <c r="Q24" i="9"/>
  <c r="J24" i="9"/>
  <c r="L25" i="9"/>
  <c r="D24" i="9"/>
  <c r="O25" i="7"/>
  <c r="H24" i="7"/>
  <c r="G24" i="7"/>
  <c r="G25" i="3"/>
  <c r="H25" i="3"/>
  <c r="O26" i="3"/>
  <c r="N26" i="3"/>
  <c r="K25" i="3"/>
  <c r="F25" i="3"/>
  <c r="K24" i="5"/>
  <c r="F24" i="5"/>
  <c r="N25" i="5"/>
  <c r="I25" i="3"/>
  <c r="P26" i="3"/>
  <c r="I24" i="1"/>
  <c r="P25" i="1"/>
  <c r="E24" i="1"/>
  <c r="M25" i="1"/>
  <c r="J25" i="5"/>
  <c r="D25" i="5"/>
  <c r="O25" i="5" s="1"/>
  <c r="L26" i="5"/>
  <c r="I25" i="9"/>
  <c r="P26" i="9"/>
  <c r="H24" i="1"/>
  <c r="G24" i="1"/>
  <c r="O25" i="1"/>
  <c r="Q24" i="7"/>
  <c r="G24" i="5"/>
  <c r="H24" i="5"/>
  <c r="M26" i="7"/>
  <c r="E25" i="7"/>
  <c r="J24" i="1"/>
  <c r="D24" i="1"/>
  <c r="Q24" i="1"/>
  <c r="L25" i="1"/>
  <c r="N26" i="7"/>
  <c r="F25" i="7"/>
  <c r="K25" i="7"/>
  <c r="K25" i="9"/>
  <c r="F25" i="9"/>
  <c r="N26" i="9"/>
  <c r="J25" i="7"/>
  <c r="L26" i="7"/>
  <c r="D25" i="7"/>
  <c r="Q25" i="7"/>
  <c r="Q24" i="5"/>
  <c r="M35" i="9"/>
  <c r="E34" i="9"/>
  <c r="H25" i="9"/>
  <c r="G25" i="9"/>
  <c r="O26" i="9"/>
  <c r="P27" i="5"/>
  <c r="I26" i="5"/>
  <c r="Q25" i="9" l="1"/>
  <c r="J25" i="9"/>
  <c r="D25" i="9"/>
  <c r="L26" i="9"/>
  <c r="K25" i="5"/>
  <c r="F25" i="5"/>
  <c r="N26" i="5"/>
  <c r="Q26" i="5" s="1"/>
  <c r="I38" i="7"/>
  <c r="P39" i="7"/>
  <c r="I26" i="3"/>
  <c r="P27" i="3"/>
  <c r="J26" i="7"/>
  <c r="L27" i="7"/>
  <c r="D26" i="7"/>
  <c r="K25" i="1"/>
  <c r="F25" i="1"/>
  <c r="N26" i="1"/>
  <c r="I26" i="9"/>
  <c r="P27" i="9"/>
  <c r="N27" i="3"/>
  <c r="K26" i="3"/>
  <c r="F26" i="3"/>
  <c r="E26" i="5"/>
  <c r="M27" i="5"/>
  <c r="H25" i="1"/>
  <c r="G25" i="1"/>
  <c r="O26" i="1"/>
  <c r="M27" i="7"/>
  <c r="E26" i="7"/>
  <c r="J26" i="5"/>
  <c r="D26" i="5"/>
  <c r="O26" i="5" s="1"/>
  <c r="L27" i="5"/>
  <c r="Q25" i="5"/>
  <c r="E26" i="3"/>
  <c r="M27" i="3"/>
  <c r="G26" i="3"/>
  <c r="H26" i="3"/>
  <c r="O27" i="3"/>
  <c r="P28" i="5"/>
  <c r="I27" i="5"/>
  <c r="K26" i="9"/>
  <c r="F26" i="9"/>
  <c r="N27" i="9"/>
  <c r="G25" i="5"/>
  <c r="H25" i="5"/>
  <c r="H26" i="9"/>
  <c r="O27" i="9"/>
  <c r="G26" i="9"/>
  <c r="E25" i="1"/>
  <c r="M26" i="1"/>
  <c r="J25" i="3"/>
  <c r="L26" i="3"/>
  <c r="D25" i="3"/>
  <c r="Q25" i="3"/>
  <c r="H25" i="7"/>
  <c r="G25" i="7"/>
  <c r="O26" i="7"/>
  <c r="Q26" i="7" s="1"/>
  <c r="N27" i="7"/>
  <c r="K26" i="7"/>
  <c r="F26" i="7"/>
  <c r="J25" i="1"/>
  <c r="D25" i="1"/>
  <c r="Q25" i="1"/>
  <c r="L26" i="1"/>
  <c r="M36" i="9"/>
  <c r="E35" i="9"/>
  <c r="I25" i="1"/>
  <c r="P26" i="1"/>
  <c r="K27" i="9" l="1"/>
  <c r="F27" i="9"/>
  <c r="N28" i="9"/>
  <c r="E27" i="7"/>
  <c r="M28" i="7"/>
  <c r="H26" i="1"/>
  <c r="G26" i="1"/>
  <c r="O27" i="1"/>
  <c r="N28" i="7"/>
  <c r="K27" i="7"/>
  <c r="F27" i="7"/>
  <c r="I28" i="5"/>
  <c r="P29" i="5"/>
  <c r="E27" i="5"/>
  <c r="M28" i="5"/>
  <c r="I39" i="7"/>
  <c r="P40" i="7"/>
  <c r="G27" i="3"/>
  <c r="O28" i="3"/>
  <c r="H27" i="3"/>
  <c r="I26" i="1"/>
  <c r="P27" i="1"/>
  <c r="J26" i="3"/>
  <c r="Q26" i="3"/>
  <c r="D26" i="3"/>
  <c r="L27" i="3"/>
  <c r="K26" i="5"/>
  <c r="F26" i="5"/>
  <c r="N27" i="5"/>
  <c r="I27" i="9"/>
  <c r="P28" i="9"/>
  <c r="Q26" i="9"/>
  <c r="J26" i="9"/>
  <c r="L27" i="9"/>
  <c r="D26" i="9"/>
  <c r="O27" i="7"/>
  <c r="H26" i="7"/>
  <c r="G26" i="7"/>
  <c r="N28" i="3"/>
  <c r="K27" i="3"/>
  <c r="F27" i="3"/>
  <c r="E26" i="1"/>
  <c r="M27" i="1"/>
  <c r="M37" i="9"/>
  <c r="E36" i="9"/>
  <c r="E27" i="3"/>
  <c r="M28" i="3"/>
  <c r="J26" i="1"/>
  <c r="D26" i="1"/>
  <c r="Q26" i="1"/>
  <c r="L27" i="1"/>
  <c r="J27" i="5"/>
  <c r="L28" i="5"/>
  <c r="D27" i="5"/>
  <c r="O27" i="5" s="1"/>
  <c r="K26" i="1"/>
  <c r="F26" i="1"/>
  <c r="N27" i="1"/>
  <c r="Q27" i="7"/>
  <c r="J27" i="7"/>
  <c r="D27" i="7"/>
  <c r="L28" i="7"/>
  <c r="I27" i="3"/>
  <c r="P28" i="3"/>
  <c r="H27" i="9"/>
  <c r="G27" i="9"/>
  <c r="O28" i="9"/>
  <c r="G26" i="5"/>
  <c r="H26" i="5"/>
  <c r="E28" i="5" l="1"/>
  <c r="M29" i="5"/>
  <c r="M38" i="9"/>
  <c r="E37" i="9"/>
  <c r="I29" i="5"/>
  <c r="P30" i="5"/>
  <c r="E27" i="1"/>
  <c r="M28" i="1"/>
  <c r="I28" i="3"/>
  <c r="P29" i="3"/>
  <c r="E28" i="3"/>
  <c r="M29" i="3"/>
  <c r="I28" i="9"/>
  <c r="P29" i="9"/>
  <c r="K27" i="1"/>
  <c r="F27" i="1"/>
  <c r="N28" i="1"/>
  <c r="J27" i="3"/>
  <c r="D27" i="3"/>
  <c r="L28" i="3"/>
  <c r="Q27" i="3"/>
  <c r="K27" i="5"/>
  <c r="F27" i="5"/>
  <c r="N28" i="5"/>
  <c r="G27" i="5"/>
  <c r="H27" i="5"/>
  <c r="J28" i="5"/>
  <c r="D28" i="5"/>
  <c r="O28" i="5" s="1"/>
  <c r="Q28" i="5" s="1"/>
  <c r="L29" i="5"/>
  <c r="E28" i="7"/>
  <c r="M29" i="7"/>
  <c r="D28" i="7"/>
  <c r="L29" i="7"/>
  <c r="J28" i="7"/>
  <c r="N29" i="7"/>
  <c r="F28" i="7"/>
  <c r="K28" i="7"/>
  <c r="I27" i="1"/>
  <c r="P28" i="1"/>
  <c r="O28" i="7"/>
  <c r="H27" i="7"/>
  <c r="G27" i="7"/>
  <c r="J27" i="1"/>
  <c r="D27" i="1"/>
  <c r="Q27" i="1"/>
  <c r="L28" i="1"/>
  <c r="G28" i="3"/>
  <c r="H28" i="3"/>
  <c r="O29" i="3"/>
  <c r="Q27" i="9"/>
  <c r="J27" i="9"/>
  <c r="D27" i="9"/>
  <c r="L28" i="9"/>
  <c r="H27" i="1"/>
  <c r="G27" i="1"/>
  <c r="O28" i="1"/>
  <c r="N29" i="3"/>
  <c r="K28" i="3"/>
  <c r="F28" i="3"/>
  <c r="Q27" i="5"/>
  <c r="H28" i="9"/>
  <c r="O29" i="9"/>
  <c r="G28" i="9"/>
  <c r="K28" i="9"/>
  <c r="F28" i="9"/>
  <c r="N29" i="9"/>
  <c r="I40" i="7"/>
  <c r="P41" i="7"/>
  <c r="M30" i="7" l="1"/>
  <c r="E29" i="7"/>
  <c r="I29" i="9"/>
  <c r="P30" i="9"/>
  <c r="E29" i="3"/>
  <c r="M30" i="3"/>
  <c r="G28" i="5"/>
  <c r="H28" i="5"/>
  <c r="K28" i="5"/>
  <c r="F28" i="5"/>
  <c r="N29" i="5"/>
  <c r="E28" i="1"/>
  <c r="M29" i="1"/>
  <c r="J29" i="5"/>
  <c r="D29" i="5"/>
  <c r="O29" i="5" s="1"/>
  <c r="Q29" i="5"/>
  <c r="L30" i="5"/>
  <c r="I41" i="7"/>
  <c r="P42" i="7"/>
  <c r="O29" i="7"/>
  <c r="G28" i="7"/>
  <c r="H28" i="7"/>
  <c r="N30" i="3"/>
  <c r="K29" i="3"/>
  <c r="F29" i="3"/>
  <c r="I28" i="1"/>
  <c r="P29" i="1"/>
  <c r="H29" i="9"/>
  <c r="G29" i="9"/>
  <c r="O30" i="9"/>
  <c r="H28" i="1"/>
  <c r="G28" i="1"/>
  <c r="O29" i="1"/>
  <c r="Q28" i="9"/>
  <c r="J28" i="9"/>
  <c r="L29" i="9"/>
  <c r="D28" i="9"/>
  <c r="I30" i="5"/>
  <c r="P31" i="5"/>
  <c r="N30" i="7"/>
  <c r="K29" i="7"/>
  <c r="F29" i="7"/>
  <c r="J28" i="3"/>
  <c r="D28" i="3"/>
  <c r="L29" i="3"/>
  <c r="Q28" i="3"/>
  <c r="G29" i="3"/>
  <c r="H29" i="3"/>
  <c r="O30" i="3"/>
  <c r="J29" i="7"/>
  <c r="L30" i="7"/>
  <c r="D29" i="7"/>
  <c r="Q29" i="7"/>
  <c r="E29" i="5"/>
  <c r="M30" i="5"/>
  <c r="J28" i="1"/>
  <c r="D28" i="1"/>
  <c r="Q28" i="1"/>
  <c r="L29" i="1"/>
  <c r="I29" i="3"/>
  <c r="P30" i="3"/>
  <c r="K29" i="9"/>
  <c r="F29" i="9"/>
  <c r="N30" i="9"/>
  <c r="M39" i="9"/>
  <c r="E38" i="9"/>
  <c r="Q28" i="7"/>
  <c r="K28" i="1"/>
  <c r="F28" i="1"/>
  <c r="N29" i="1"/>
  <c r="H30" i="9" l="1"/>
  <c r="O31" i="9"/>
  <c r="G30" i="9"/>
  <c r="J29" i="3"/>
  <c r="Q29" i="3"/>
  <c r="D29" i="3"/>
  <c r="L30" i="3"/>
  <c r="I29" i="1"/>
  <c r="P30" i="1"/>
  <c r="N31" i="7"/>
  <c r="F30" i="7"/>
  <c r="K30" i="7"/>
  <c r="K30" i="9"/>
  <c r="F30" i="9"/>
  <c r="N31" i="9"/>
  <c r="G29" i="5"/>
  <c r="H29" i="5"/>
  <c r="K29" i="1"/>
  <c r="F29" i="1"/>
  <c r="N30" i="1"/>
  <c r="E29" i="1"/>
  <c r="M30" i="1"/>
  <c r="N31" i="3"/>
  <c r="K30" i="3"/>
  <c r="F30" i="3"/>
  <c r="E30" i="5"/>
  <c r="M31" i="5"/>
  <c r="I30" i="9"/>
  <c r="P31" i="9"/>
  <c r="I30" i="3"/>
  <c r="P31" i="3"/>
  <c r="I31" i="5"/>
  <c r="P32" i="5"/>
  <c r="I42" i="7"/>
  <c r="P43" i="7"/>
  <c r="J29" i="1"/>
  <c r="D29" i="1"/>
  <c r="Q29" i="1"/>
  <c r="L30" i="1"/>
  <c r="K29" i="5"/>
  <c r="F29" i="5"/>
  <c r="N30" i="5"/>
  <c r="Q30" i="5" s="1"/>
  <c r="M31" i="3"/>
  <c r="E30" i="3"/>
  <c r="Q29" i="9"/>
  <c r="J29" i="9"/>
  <c r="D29" i="9"/>
  <c r="L30" i="9"/>
  <c r="H29" i="7"/>
  <c r="G29" i="7"/>
  <c r="O30" i="7"/>
  <c r="L31" i="7"/>
  <c r="D30" i="7"/>
  <c r="J30" i="7"/>
  <c r="Q30" i="7"/>
  <c r="M40" i="9"/>
  <c r="E39" i="9"/>
  <c r="G30" i="3"/>
  <c r="H30" i="3"/>
  <c r="O31" i="3"/>
  <c r="H29" i="1"/>
  <c r="G29" i="1"/>
  <c r="O30" i="1"/>
  <c r="J30" i="5"/>
  <c r="D30" i="5"/>
  <c r="O30" i="5" s="1"/>
  <c r="L31" i="5"/>
  <c r="E30" i="7"/>
  <c r="M31" i="7"/>
  <c r="Q30" i="9" l="1"/>
  <c r="J30" i="9"/>
  <c r="L31" i="9"/>
  <c r="D30" i="9"/>
  <c r="I31" i="9"/>
  <c r="P32" i="9"/>
  <c r="I31" i="3"/>
  <c r="P32" i="3"/>
  <c r="E31" i="5"/>
  <c r="M32" i="5"/>
  <c r="N32" i="7"/>
  <c r="K31" i="7"/>
  <c r="F31" i="7"/>
  <c r="M41" i="9"/>
  <c r="E40" i="9"/>
  <c r="J30" i="1"/>
  <c r="D30" i="1"/>
  <c r="Q30" i="1"/>
  <c r="L31" i="1"/>
  <c r="K31" i="9"/>
  <c r="F31" i="9"/>
  <c r="N32" i="9"/>
  <c r="M32" i="3"/>
  <c r="E31" i="3"/>
  <c r="M32" i="7"/>
  <c r="E31" i="7"/>
  <c r="I30" i="1"/>
  <c r="P31" i="1"/>
  <c r="N32" i="3"/>
  <c r="K31" i="3"/>
  <c r="F31" i="3"/>
  <c r="J30" i="3"/>
  <c r="D30" i="3"/>
  <c r="L31" i="3"/>
  <c r="Q30" i="3"/>
  <c r="H30" i="1"/>
  <c r="G30" i="1"/>
  <c r="O31" i="1"/>
  <c r="G31" i="3"/>
  <c r="H31" i="3"/>
  <c r="O32" i="3"/>
  <c r="E30" i="1"/>
  <c r="M31" i="1"/>
  <c r="Q31" i="7"/>
  <c r="J31" i="7"/>
  <c r="L32" i="7"/>
  <c r="D31" i="7"/>
  <c r="K30" i="1"/>
  <c r="F30" i="1"/>
  <c r="N31" i="1"/>
  <c r="J31" i="5"/>
  <c r="D31" i="5"/>
  <c r="O31" i="5" s="1"/>
  <c r="L32" i="5"/>
  <c r="H30" i="7"/>
  <c r="G30" i="7"/>
  <c r="O31" i="7"/>
  <c r="H31" i="9"/>
  <c r="G31" i="9"/>
  <c r="O32" i="9"/>
  <c r="K30" i="5"/>
  <c r="F30" i="5"/>
  <c r="N31" i="5"/>
  <c r="Q31" i="5" s="1"/>
  <c r="I43" i="7"/>
  <c r="P44" i="7"/>
  <c r="G30" i="5"/>
  <c r="H30" i="5"/>
  <c r="I32" i="5"/>
  <c r="P33" i="5"/>
  <c r="N33" i="3" l="1"/>
  <c r="K32" i="3"/>
  <c r="F32" i="3"/>
  <c r="O32" i="7"/>
  <c r="H31" i="7"/>
  <c r="G31" i="7"/>
  <c r="E31" i="1"/>
  <c r="M32" i="1"/>
  <c r="E32" i="5"/>
  <c r="M33" i="5"/>
  <c r="H32" i="3"/>
  <c r="G32" i="3"/>
  <c r="O33" i="3"/>
  <c r="M33" i="7"/>
  <c r="E32" i="7"/>
  <c r="I32" i="3"/>
  <c r="P33" i="3"/>
  <c r="I31" i="1"/>
  <c r="P32" i="1"/>
  <c r="J32" i="5"/>
  <c r="D32" i="5"/>
  <c r="O32" i="5" s="1"/>
  <c r="L33" i="5"/>
  <c r="H31" i="1"/>
  <c r="G31" i="1"/>
  <c r="O32" i="1"/>
  <c r="K32" i="9"/>
  <c r="F32" i="9"/>
  <c r="N33" i="9"/>
  <c r="I32" i="9"/>
  <c r="P33" i="9"/>
  <c r="I33" i="5"/>
  <c r="P34" i="5"/>
  <c r="I44" i="7"/>
  <c r="P45" i="7"/>
  <c r="K31" i="5"/>
  <c r="F31" i="5"/>
  <c r="N32" i="5"/>
  <c r="J32" i="7"/>
  <c r="Q32" i="7"/>
  <c r="D32" i="7"/>
  <c r="L33" i="7"/>
  <c r="M42" i="9"/>
  <c r="E41" i="9"/>
  <c r="M33" i="3"/>
  <c r="E32" i="3"/>
  <c r="G31" i="5"/>
  <c r="H31" i="5"/>
  <c r="J31" i="1"/>
  <c r="D31" i="1"/>
  <c r="Q31" i="1"/>
  <c r="L32" i="1"/>
  <c r="Q31" i="9"/>
  <c r="J31" i="9"/>
  <c r="D31" i="9"/>
  <c r="L32" i="9"/>
  <c r="H32" i="9"/>
  <c r="O33" i="9"/>
  <c r="G32" i="9"/>
  <c r="N33" i="7"/>
  <c r="K32" i="7"/>
  <c r="F32" i="7"/>
  <c r="K31" i="1"/>
  <c r="F31" i="1"/>
  <c r="N32" i="1"/>
  <c r="J31" i="3"/>
  <c r="D31" i="3"/>
  <c r="L32" i="3"/>
  <c r="Q31" i="3"/>
  <c r="E33" i="7" l="1"/>
  <c r="M34" i="7"/>
  <c r="M34" i="3"/>
  <c r="E33" i="3"/>
  <c r="K33" i="9"/>
  <c r="F33" i="9"/>
  <c r="N34" i="9"/>
  <c r="I33" i="9"/>
  <c r="P34" i="9"/>
  <c r="Q32" i="9"/>
  <c r="J32" i="9"/>
  <c r="L33" i="9"/>
  <c r="D32" i="9"/>
  <c r="E32" i="1"/>
  <c r="M33" i="1"/>
  <c r="E33" i="5"/>
  <c r="M34" i="5"/>
  <c r="K32" i="5"/>
  <c r="F32" i="5"/>
  <c r="N33" i="5"/>
  <c r="Q32" i="5"/>
  <c r="H33" i="3"/>
  <c r="G33" i="3"/>
  <c r="O34" i="3"/>
  <c r="M43" i="9"/>
  <c r="E42" i="9"/>
  <c r="G32" i="5"/>
  <c r="H32" i="5"/>
  <c r="D33" i="7"/>
  <c r="Q33" i="7"/>
  <c r="L34" i="7"/>
  <c r="J33" i="7"/>
  <c r="L34" i="5"/>
  <c r="J33" i="5"/>
  <c r="D33" i="5"/>
  <c r="O33" i="5" s="1"/>
  <c r="Q33" i="5"/>
  <c r="J32" i="3"/>
  <c r="Q32" i="3"/>
  <c r="D32" i="3"/>
  <c r="L33" i="3"/>
  <c r="J32" i="1"/>
  <c r="D32" i="1"/>
  <c r="Q32" i="1"/>
  <c r="L33" i="1"/>
  <c r="O33" i="7"/>
  <c r="G32" i="7"/>
  <c r="H32" i="7"/>
  <c r="H33" i="9"/>
  <c r="G33" i="9"/>
  <c r="O34" i="9"/>
  <c r="I45" i="7"/>
  <c r="P46" i="7"/>
  <c r="I32" i="1"/>
  <c r="P33" i="1"/>
  <c r="N34" i="7"/>
  <c r="K33" i="7"/>
  <c r="F33" i="7"/>
  <c r="H32" i="1"/>
  <c r="G32" i="1"/>
  <c r="O33" i="1"/>
  <c r="K32" i="1"/>
  <c r="F32" i="1"/>
  <c r="N33" i="1"/>
  <c r="I34" i="5"/>
  <c r="P35" i="5"/>
  <c r="I33" i="3"/>
  <c r="P34" i="3"/>
  <c r="N34" i="3"/>
  <c r="K33" i="3"/>
  <c r="F33" i="3"/>
  <c r="E33" i="1" l="1"/>
  <c r="M34" i="1"/>
  <c r="J33" i="1"/>
  <c r="D33" i="1"/>
  <c r="Q33" i="1"/>
  <c r="L34" i="1"/>
  <c r="Q33" i="9"/>
  <c r="J33" i="9"/>
  <c r="D33" i="9"/>
  <c r="L34" i="9"/>
  <c r="L35" i="7"/>
  <c r="D34" i="7"/>
  <c r="Q34" i="7"/>
  <c r="J34" i="7"/>
  <c r="I34" i="9"/>
  <c r="P35" i="9"/>
  <c r="H34" i="3"/>
  <c r="G34" i="3"/>
  <c r="O35" i="3"/>
  <c r="N35" i="7"/>
  <c r="K34" i="7"/>
  <c r="F34" i="7"/>
  <c r="K33" i="1"/>
  <c r="F33" i="1"/>
  <c r="N34" i="1"/>
  <c r="O34" i="7"/>
  <c r="G33" i="7"/>
  <c r="H33" i="7"/>
  <c r="H33" i="1"/>
  <c r="G33" i="1"/>
  <c r="O34" i="1"/>
  <c r="M44" i="9"/>
  <c r="E43" i="9"/>
  <c r="K33" i="5"/>
  <c r="F33" i="5"/>
  <c r="N34" i="5"/>
  <c r="L34" i="3"/>
  <c r="J33" i="3"/>
  <c r="D33" i="3"/>
  <c r="Q33" i="3"/>
  <c r="I33" i="1"/>
  <c r="P34" i="1"/>
  <c r="N35" i="3"/>
  <c r="K34" i="3"/>
  <c r="F34" i="3"/>
  <c r="I34" i="3"/>
  <c r="P35" i="3"/>
  <c r="G33" i="5"/>
  <c r="H33" i="5"/>
  <c r="M35" i="3"/>
  <c r="E34" i="3"/>
  <c r="K34" i="9"/>
  <c r="F34" i="9"/>
  <c r="N35" i="9"/>
  <c r="I46" i="7"/>
  <c r="P47" i="7"/>
  <c r="H34" i="9"/>
  <c r="O35" i="9"/>
  <c r="G34" i="9"/>
  <c r="M35" i="7"/>
  <c r="E34" i="7"/>
  <c r="P36" i="5"/>
  <c r="I35" i="5"/>
  <c r="L35" i="5"/>
  <c r="J34" i="5"/>
  <c r="D34" i="5"/>
  <c r="O34" i="5" s="1"/>
  <c r="Q34" i="5"/>
  <c r="M35" i="5"/>
  <c r="E34" i="5"/>
  <c r="I35" i="9" l="1"/>
  <c r="P36" i="9"/>
  <c r="M45" i="9"/>
  <c r="E44" i="9"/>
  <c r="J35" i="5"/>
  <c r="L36" i="5"/>
  <c r="D35" i="5"/>
  <c r="O35" i="5" s="1"/>
  <c r="Q35" i="5" s="1"/>
  <c r="I35" i="3"/>
  <c r="P36" i="3"/>
  <c r="M36" i="7"/>
  <c r="E35" i="7"/>
  <c r="I36" i="5"/>
  <c r="P37" i="5"/>
  <c r="I34" i="1"/>
  <c r="P35" i="1"/>
  <c r="H34" i="7"/>
  <c r="G34" i="7"/>
  <c r="O35" i="7"/>
  <c r="Q34" i="9"/>
  <c r="J34" i="9"/>
  <c r="L35" i="9"/>
  <c r="D34" i="9"/>
  <c r="K34" i="1"/>
  <c r="F34" i="1"/>
  <c r="N35" i="1"/>
  <c r="I47" i="7"/>
  <c r="P48" i="7"/>
  <c r="J34" i="1"/>
  <c r="D34" i="1"/>
  <c r="Q34" i="1"/>
  <c r="L35" i="1"/>
  <c r="H34" i="1"/>
  <c r="G34" i="1"/>
  <c r="O35" i="1"/>
  <c r="J35" i="7"/>
  <c r="D35" i="7"/>
  <c r="Q35" i="7"/>
  <c r="L36" i="7"/>
  <c r="L35" i="3"/>
  <c r="J34" i="3"/>
  <c r="D34" i="3"/>
  <c r="Q34" i="3"/>
  <c r="N36" i="3"/>
  <c r="K35" i="3"/>
  <c r="F35" i="3"/>
  <c r="H35" i="9"/>
  <c r="G35" i="9"/>
  <c r="O36" i="9"/>
  <c r="E35" i="5"/>
  <c r="M36" i="5"/>
  <c r="N35" i="5"/>
  <c r="K34" i="5"/>
  <c r="F34" i="5"/>
  <c r="N36" i="7"/>
  <c r="K35" i="7"/>
  <c r="F35" i="7"/>
  <c r="H35" i="3"/>
  <c r="G35" i="3"/>
  <c r="O36" i="3"/>
  <c r="H34" i="5"/>
  <c r="G34" i="5"/>
  <c r="M36" i="3"/>
  <c r="E35" i="3"/>
  <c r="E34" i="1"/>
  <c r="M35" i="1"/>
  <c r="K35" i="9"/>
  <c r="F35" i="9"/>
  <c r="N36" i="9"/>
  <c r="P38" i="5" l="1"/>
  <c r="I37" i="5"/>
  <c r="I35" i="1"/>
  <c r="P36" i="1"/>
  <c r="M37" i="3"/>
  <c r="E36" i="3"/>
  <c r="I36" i="3"/>
  <c r="P37" i="3"/>
  <c r="J35" i="1"/>
  <c r="D35" i="1"/>
  <c r="Q35" i="1"/>
  <c r="L36" i="1"/>
  <c r="N37" i="3"/>
  <c r="K36" i="3"/>
  <c r="F36" i="3"/>
  <c r="H35" i="5"/>
  <c r="G35" i="5"/>
  <c r="K35" i="1"/>
  <c r="F35" i="1"/>
  <c r="N36" i="1"/>
  <c r="L36" i="3"/>
  <c r="J35" i="3"/>
  <c r="D35" i="3"/>
  <c r="Q35" i="3"/>
  <c r="Q35" i="9"/>
  <c r="J35" i="9"/>
  <c r="D35" i="9"/>
  <c r="L36" i="9"/>
  <c r="J36" i="5"/>
  <c r="Q36" i="5"/>
  <c r="L37" i="5"/>
  <c r="D36" i="5"/>
  <c r="O36" i="5" s="1"/>
  <c r="O37" i="3"/>
  <c r="H36" i="3"/>
  <c r="G36" i="3"/>
  <c r="M37" i="7"/>
  <c r="E36" i="7"/>
  <c r="I48" i="7"/>
  <c r="P49" i="7"/>
  <c r="J36" i="7"/>
  <c r="L37" i="7"/>
  <c r="D36" i="7"/>
  <c r="Q36" i="7"/>
  <c r="H35" i="1"/>
  <c r="G35" i="1"/>
  <c r="O36" i="1"/>
  <c r="O36" i="7"/>
  <c r="G35" i="7"/>
  <c r="H35" i="7"/>
  <c r="M46" i="9"/>
  <c r="E45" i="9"/>
  <c r="N37" i="7"/>
  <c r="K36" i="7"/>
  <c r="F36" i="7"/>
  <c r="K36" i="9"/>
  <c r="F36" i="9"/>
  <c r="N37" i="9"/>
  <c r="N36" i="5"/>
  <c r="F35" i="5"/>
  <c r="K35" i="5"/>
  <c r="I36" i="9"/>
  <c r="P37" i="9"/>
  <c r="M37" i="5"/>
  <c r="E36" i="5"/>
  <c r="E35" i="1"/>
  <c r="M36" i="1"/>
  <c r="H36" i="9"/>
  <c r="O37" i="9"/>
  <c r="G36" i="9"/>
  <c r="M38" i="5" l="1"/>
  <c r="E37" i="5"/>
  <c r="J37" i="5"/>
  <c r="L38" i="5"/>
  <c r="D37" i="5"/>
  <c r="O37" i="5" s="1"/>
  <c r="H36" i="1"/>
  <c r="G36" i="1"/>
  <c r="O37" i="1"/>
  <c r="N38" i="3"/>
  <c r="K37" i="3"/>
  <c r="F37" i="3"/>
  <c r="J36" i="1"/>
  <c r="D36" i="1"/>
  <c r="Q36" i="1"/>
  <c r="L37" i="1"/>
  <c r="O37" i="7"/>
  <c r="H36" i="7"/>
  <c r="G36" i="7"/>
  <c r="I37" i="9"/>
  <c r="P38" i="9"/>
  <c r="Q36" i="9"/>
  <c r="J36" i="9"/>
  <c r="L37" i="9"/>
  <c r="D36" i="9"/>
  <c r="N37" i="5"/>
  <c r="K36" i="5"/>
  <c r="F36" i="5"/>
  <c r="P38" i="3"/>
  <c r="I37" i="3"/>
  <c r="I49" i="7"/>
  <c r="P50" i="7"/>
  <c r="K37" i="9"/>
  <c r="F37" i="9"/>
  <c r="N38" i="9"/>
  <c r="M38" i="3"/>
  <c r="E37" i="3"/>
  <c r="Q37" i="7"/>
  <c r="J37" i="7"/>
  <c r="L38" i="7"/>
  <c r="D37" i="7"/>
  <c r="I36" i="1"/>
  <c r="P37" i="1"/>
  <c r="M38" i="7"/>
  <c r="E37" i="7"/>
  <c r="H36" i="5"/>
  <c r="G36" i="5"/>
  <c r="L37" i="3"/>
  <c r="J36" i="3"/>
  <c r="D36" i="3"/>
  <c r="Q36" i="3"/>
  <c r="H37" i="9"/>
  <c r="G37" i="9"/>
  <c r="O38" i="9"/>
  <c r="E36" i="1"/>
  <c r="M37" i="1"/>
  <c r="M47" i="9"/>
  <c r="E46" i="9"/>
  <c r="N38" i="7"/>
  <c r="K37" i="7"/>
  <c r="F37" i="7"/>
  <c r="K36" i="1"/>
  <c r="F36" i="1"/>
  <c r="N37" i="1"/>
  <c r="O38" i="3"/>
  <c r="H37" i="3"/>
  <c r="G37" i="3"/>
  <c r="P39" i="5"/>
  <c r="I38" i="5"/>
  <c r="L38" i="1" l="1"/>
  <c r="J37" i="1"/>
  <c r="D37" i="1"/>
  <c r="Q37" i="1"/>
  <c r="K37" i="1"/>
  <c r="F37" i="1"/>
  <c r="N38" i="1"/>
  <c r="L38" i="3"/>
  <c r="J37" i="3"/>
  <c r="D37" i="3"/>
  <c r="Q37" i="3"/>
  <c r="N39" i="3"/>
  <c r="K38" i="3"/>
  <c r="F38" i="3"/>
  <c r="I50" i="7"/>
  <c r="P51" i="7"/>
  <c r="I51" i="7" s="1"/>
  <c r="P39" i="3"/>
  <c r="I38" i="3"/>
  <c r="I37" i="1"/>
  <c r="P38" i="1"/>
  <c r="Q37" i="9"/>
  <c r="J37" i="9"/>
  <c r="D37" i="9"/>
  <c r="L38" i="9"/>
  <c r="N39" i="7"/>
  <c r="K38" i="7"/>
  <c r="F38" i="7"/>
  <c r="H37" i="1"/>
  <c r="G37" i="1"/>
  <c r="O38" i="1"/>
  <c r="H37" i="5"/>
  <c r="G37" i="5"/>
  <c r="M48" i="9"/>
  <c r="E47" i="9"/>
  <c r="I38" i="9"/>
  <c r="P39" i="9"/>
  <c r="K38" i="9"/>
  <c r="F38" i="9"/>
  <c r="N39" i="9"/>
  <c r="N38" i="5"/>
  <c r="Q38" i="5" s="1"/>
  <c r="K37" i="5"/>
  <c r="F37" i="5"/>
  <c r="E37" i="1"/>
  <c r="M38" i="1"/>
  <c r="P40" i="5"/>
  <c r="I39" i="5"/>
  <c r="M39" i="3"/>
  <c r="E38" i="3"/>
  <c r="E38" i="7"/>
  <c r="M39" i="7"/>
  <c r="D38" i="7"/>
  <c r="Q38" i="7"/>
  <c r="J38" i="7"/>
  <c r="L39" i="7"/>
  <c r="H38" i="9"/>
  <c r="O39" i="9"/>
  <c r="G38" i="9"/>
  <c r="J38" i="5"/>
  <c r="L39" i="5"/>
  <c r="D38" i="5"/>
  <c r="O38" i="5" s="1"/>
  <c r="Q37" i="5"/>
  <c r="O39" i="3"/>
  <c r="H38" i="3"/>
  <c r="G38" i="3"/>
  <c r="O38" i="7"/>
  <c r="H37" i="7"/>
  <c r="G37" i="7"/>
  <c r="M39" i="5"/>
  <c r="E38" i="5"/>
  <c r="H38" i="1" l="1"/>
  <c r="G38" i="1"/>
  <c r="O39" i="1"/>
  <c r="K39" i="3"/>
  <c r="N40" i="3"/>
  <c r="F39" i="3"/>
  <c r="O40" i="3"/>
  <c r="H39" i="3"/>
  <c r="G39" i="3"/>
  <c r="J39" i="5"/>
  <c r="D39" i="5"/>
  <c r="O39" i="5" s="1"/>
  <c r="Q39" i="5" s="1"/>
  <c r="L40" i="5"/>
  <c r="N40" i="7"/>
  <c r="F39" i="7"/>
  <c r="K39" i="7"/>
  <c r="N39" i="5"/>
  <c r="K38" i="5"/>
  <c r="F38" i="5"/>
  <c r="Q38" i="9"/>
  <c r="J38" i="9"/>
  <c r="L39" i="9"/>
  <c r="D38" i="9"/>
  <c r="L39" i="3"/>
  <c r="J38" i="3"/>
  <c r="Q38" i="3"/>
  <c r="D38" i="3"/>
  <c r="K38" i="1"/>
  <c r="F38" i="1"/>
  <c r="N39" i="1"/>
  <c r="L40" i="7"/>
  <c r="D39" i="7"/>
  <c r="J39" i="7"/>
  <c r="G38" i="5"/>
  <c r="H38" i="5"/>
  <c r="M39" i="1"/>
  <c r="E38" i="1"/>
  <c r="H39" i="9"/>
  <c r="G39" i="9"/>
  <c r="O40" i="9"/>
  <c r="K39" i="9"/>
  <c r="F39" i="9"/>
  <c r="N40" i="9"/>
  <c r="E39" i="5"/>
  <c r="M40" i="5"/>
  <c r="M40" i="3"/>
  <c r="E39" i="3"/>
  <c r="P41" i="5"/>
  <c r="I40" i="5"/>
  <c r="I39" i="9"/>
  <c r="P40" i="9"/>
  <c r="I38" i="1"/>
  <c r="P39" i="1"/>
  <c r="O39" i="7"/>
  <c r="H38" i="7"/>
  <c r="G38" i="7"/>
  <c r="M40" i="7"/>
  <c r="E39" i="7"/>
  <c r="M49" i="9"/>
  <c r="E48" i="9"/>
  <c r="P40" i="3"/>
  <c r="I39" i="3"/>
  <c r="D38" i="1"/>
  <c r="L39" i="1"/>
  <c r="J38" i="1"/>
  <c r="Q38" i="1"/>
  <c r="M41" i="3" l="1"/>
  <c r="E40" i="3"/>
  <c r="L41" i="7"/>
  <c r="D40" i="7"/>
  <c r="J40" i="7"/>
  <c r="I40" i="3"/>
  <c r="P41" i="3"/>
  <c r="E40" i="5"/>
  <c r="M41" i="5"/>
  <c r="N40" i="1"/>
  <c r="K39" i="1"/>
  <c r="F39" i="1"/>
  <c r="N41" i="7"/>
  <c r="K40" i="7"/>
  <c r="F40" i="7"/>
  <c r="J40" i="5"/>
  <c r="L41" i="5"/>
  <c r="D40" i="5"/>
  <c r="O40" i="5" s="1"/>
  <c r="K40" i="9"/>
  <c r="F40" i="9"/>
  <c r="N41" i="9"/>
  <c r="H39" i="5"/>
  <c r="G39" i="5"/>
  <c r="H40" i="9"/>
  <c r="O41" i="9"/>
  <c r="G40" i="9"/>
  <c r="Q39" i="3"/>
  <c r="J39" i="3"/>
  <c r="L40" i="3"/>
  <c r="D39" i="3"/>
  <c r="O41" i="3"/>
  <c r="H40" i="3"/>
  <c r="G40" i="3"/>
  <c r="M50" i="9"/>
  <c r="E49" i="9"/>
  <c r="M41" i="7"/>
  <c r="E40" i="7"/>
  <c r="Q39" i="9"/>
  <c r="J39" i="9"/>
  <c r="D39" i="9"/>
  <c r="L40" i="9"/>
  <c r="K40" i="3"/>
  <c r="N41" i="3"/>
  <c r="F40" i="3"/>
  <c r="H39" i="7"/>
  <c r="G39" i="7"/>
  <c r="O40" i="7"/>
  <c r="I39" i="1"/>
  <c r="P40" i="1"/>
  <c r="M40" i="1"/>
  <c r="E39" i="1"/>
  <c r="H39" i="1"/>
  <c r="G39" i="1"/>
  <c r="O40" i="1"/>
  <c r="Q39" i="7"/>
  <c r="I40" i="9"/>
  <c r="P41" i="9"/>
  <c r="D39" i="1"/>
  <c r="L40" i="1"/>
  <c r="J39" i="1"/>
  <c r="Q39" i="1"/>
  <c r="P42" i="5"/>
  <c r="I41" i="5"/>
  <c r="K39" i="5"/>
  <c r="N40" i="5"/>
  <c r="Q40" i="5" s="1"/>
  <c r="F39" i="5"/>
  <c r="D40" i="3" l="1"/>
  <c r="Q40" i="3"/>
  <c r="J40" i="3"/>
  <c r="L41" i="3"/>
  <c r="N42" i="7"/>
  <c r="K41" i="7"/>
  <c r="F41" i="7"/>
  <c r="D40" i="1"/>
  <c r="L41" i="1"/>
  <c r="J40" i="1"/>
  <c r="Q40" i="1"/>
  <c r="F41" i="3"/>
  <c r="N42" i="3"/>
  <c r="K41" i="3"/>
  <c r="N41" i="1"/>
  <c r="K40" i="1"/>
  <c r="F40" i="1"/>
  <c r="P43" i="5"/>
  <c r="I42" i="5"/>
  <c r="Q40" i="9"/>
  <c r="J40" i="9"/>
  <c r="L41" i="9"/>
  <c r="D40" i="9"/>
  <c r="H41" i="9"/>
  <c r="G41" i="9"/>
  <c r="O42" i="9"/>
  <c r="M42" i="5"/>
  <c r="E41" i="5"/>
  <c r="I41" i="9"/>
  <c r="P42" i="9"/>
  <c r="O41" i="1"/>
  <c r="H40" i="1"/>
  <c r="G40" i="1"/>
  <c r="I41" i="3"/>
  <c r="P42" i="3"/>
  <c r="H40" i="7"/>
  <c r="G40" i="7"/>
  <c r="O41" i="7"/>
  <c r="Q41" i="7" s="1"/>
  <c r="K41" i="9"/>
  <c r="F41" i="9"/>
  <c r="N42" i="9"/>
  <c r="M42" i="7"/>
  <c r="E41" i="7"/>
  <c r="Q40" i="7"/>
  <c r="M41" i="1"/>
  <c r="E40" i="1"/>
  <c r="M51" i="9"/>
  <c r="E51" i="9" s="1"/>
  <c r="E50" i="9"/>
  <c r="F40" i="5"/>
  <c r="N41" i="5"/>
  <c r="K40" i="5"/>
  <c r="I40" i="1"/>
  <c r="P41" i="1"/>
  <c r="G40" i="5"/>
  <c r="H40" i="5"/>
  <c r="J41" i="7"/>
  <c r="L42" i="7"/>
  <c r="D41" i="7"/>
  <c r="J41" i="5"/>
  <c r="L42" i="5"/>
  <c r="D41" i="5"/>
  <c r="O41" i="5" s="1"/>
  <c r="Q41" i="5" s="1"/>
  <c r="G41" i="3"/>
  <c r="H41" i="3"/>
  <c r="O42" i="3"/>
  <c r="M42" i="3"/>
  <c r="E41" i="3"/>
  <c r="N42" i="1" l="1"/>
  <c r="K41" i="1"/>
  <c r="F41" i="1"/>
  <c r="I42" i="9"/>
  <c r="P43" i="9"/>
  <c r="N43" i="3"/>
  <c r="F42" i="3"/>
  <c r="K42" i="3"/>
  <c r="M43" i="5"/>
  <c r="E42" i="5"/>
  <c r="D42" i="7"/>
  <c r="J42" i="7"/>
  <c r="L43" i="7"/>
  <c r="D41" i="1"/>
  <c r="L42" i="1"/>
  <c r="J41" i="1"/>
  <c r="Q41" i="1"/>
  <c r="G41" i="5"/>
  <c r="H41" i="5"/>
  <c r="E42" i="7"/>
  <c r="M43" i="7"/>
  <c r="H42" i="9"/>
  <c r="O43" i="9"/>
  <c r="G42" i="9"/>
  <c r="K42" i="9"/>
  <c r="F42" i="9"/>
  <c r="N43" i="9"/>
  <c r="M42" i="1"/>
  <c r="E41" i="1"/>
  <c r="O42" i="1"/>
  <c r="G41" i="1"/>
  <c r="H41" i="1"/>
  <c r="Q41" i="9"/>
  <c r="J41" i="9"/>
  <c r="D41" i="9"/>
  <c r="L42" i="9"/>
  <c r="J42" i="5"/>
  <c r="L43" i="5"/>
  <c r="D42" i="5"/>
  <c r="O42" i="5" s="1"/>
  <c r="O42" i="7"/>
  <c r="Q42" i="7" s="1"/>
  <c r="H41" i="7"/>
  <c r="G41" i="7"/>
  <c r="P42" i="1"/>
  <c r="I41" i="1"/>
  <c r="N43" i="7"/>
  <c r="K42" i="7"/>
  <c r="F42" i="7"/>
  <c r="D41" i="3"/>
  <c r="Q41" i="3"/>
  <c r="L42" i="3"/>
  <c r="J41" i="3"/>
  <c r="M43" i="3"/>
  <c r="E42" i="3"/>
  <c r="I42" i="3"/>
  <c r="P43" i="3"/>
  <c r="N42" i="5"/>
  <c r="K41" i="5"/>
  <c r="F41" i="5"/>
  <c r="P44" i="5"/>
  <c r="I43" i="5"/>
  <c r="H42" i="3"/>
  <c r="G42" i="3"/>
  <c r="O43" i="3"/>
  <c r="D42" i="1" l="1"/>
  <c r="Q42" i="1"/>
  <c r="L43" i="1"/>
  <c r="J42" i="1"/>
  <c r="N44" i="7"/>
  <c r="F43" i="7"/>
  <c r="K43" i="7"/>
  <c r="O43" i="1"/>
  <c r="H42" i="1"/>
  <c r="G42" i="1"/>
  <c r="L44" i="7"/>
  <c r="D43" i="7"/>
  <c r="J43" i="7"/>
  <c r="K43" i="9"/>
  <c r="F43" i="9"/>
  <c r="N44" i="9"/>
  <c r="P43" i="1"/>
  <c r="I42" i="1"/>
  <c r="N43" i="5"/>
  <c r="K42" i="5"/>
  <c r="F42" i="5"/>
  <c r="G42" i="5"/>
  <c r="H42" i="5"/>
  <c r="H43" i="9"/>
  <c r="G43" i="9"/>
  <c r="O44" i="9"/>
  <c r="M43" i="1"/>
  <c r="E42" i="1"/>
  <c r="O43" i="7"/>
  <c r="H42" i="7"/>
  <c r="G42" i="7"/>
  <c r="M44" i="7"/>
  <c r="E43" i="7"/>
  <c r="K43" i="3"/>
  <c r="N44" i="3"/>
  <c r="F43" i="3"/>
  <c r="I43" i="9"/>
  <c r="P44" i="9"/>
  <c r="J43" i="5"/>
  <c r="L44" i="5"/>
  <c r="D43" i="5"/>
  <c r="O43" i="5" s="1"/>
  <c r="Q43" i="5" s="1"/>
  <c r="I44" i="5"/>
  <c r="P45" i="5"/>
  <c r="P44" i="3"/>
  <c r="I43" i="3"/>
  <c r="Q42" i="5"/>
  <c r="M44" i="5"/>
  <c r="E43" i="5"/>
  <c r="M44" i="3"/>
  <c r="E43" i="3"/>
  <c r="Q42" i="9"/>
  <c r="J42" i="9"/>
  <c r="L43" i="9"/>
  <c r="D42" i="9"/>
  <c r="J42" i="3"/>
  <c r="L43" i="3"/>
  <c r="D42" i="3"/>
  <c r="Q42" i="3"/>
  <c r="O44" i="3"/>
  <c r="H43" i="3"/>
  <c r="G43" i="3"/>
  <c r="N43" i="1"/>
  <c r="K42" i="1"/>
  <c r="F42" i="1"/>
  <c r="H43" i="7" l="1"/>
  <c r="G43" i="7"/>
  <c r="O44" i="7"/>
  <c r="Q43" i="7"/>
  <c r="L45" i="7"/>
  <c r="D44" i="7"/>
  <c r="Q44" i="7"/>
  <c r="J44" i="7"/>
  <c r="I45" i="5"/>
  <c r="P46" i="5"/>
  <c r="H43" i="1"/>
  <c r="O44" i="1"/>
  <c r="G43" i="1"/>
  <c r="O45" i="3"/>
  <c r="G44" i="3"/>
  <c r="H44" i="3"/>
  <c r="M44" i="1"/>
  <c r="E43" i="1"/>
  <c r="N45" i="7"/>
  <c r="K44" i="7"/>
  <c r="F44" i="7"/>
  <c r="J43" i="3"/>
  <c r="L44" i="3"/>
  <c r="D43" i="3"/>
  <c r="Q43" i="3"/>
  <c r="K44" i="3"/>
  <c r="N45" i="3"/>
  <c r="F44" i="3"/>
  <c r="I44" i="9"/>
  <c r="P45" i="9"/>
  <c r="N44" i="5"/>
  <c r="K43" i="5"/>
  <c r="F43" i="5"/>
  <c r="M45" i="3"/>
  <c r="E44" i="3"/>
  <c r="D43" i="1"/>
  <c r="Q43" i="1"/>
  <c r="J43" i="1"/>
  <c r="L44" i="1"/>
  <c r="G43" i="5"/>
  <c r="H43" i="5"/>
  <c r="H44" i="9"/>
  <c r="O45" i="9"/>
  <c r="G44" i="9"/>
  <c r="Q43" i="9"/>
  <c r="J43" i="9"/>
  <c r="D43" i="9"/>
  <c r="L44" i="9"/>
  <c r="P44" i="1"/>
  <c r="I43" i="1"/>
  <c r="N44" i="1"/>
  <c r="K43" i="1"/>
  <c r="F43" i="1"/>
  <c r="P45" i="3"/>
  <c r="I44" i="3"/>
  <c r="J44" i="5"/>
  <c r="D44" i="5"/>
  <c r="O44" i="5" s="1"/>
  <c r="L45" i="5"/>
  <c r="E44" i="5"/>
  <c r="M45" i="5"/>
  <c r="M45" i="7"/>
  <c r="E44" i="7"/>
  <c r="K44" i="9"/>
  <c r="F44" i="9"/>
  <c r="N45" i="9"/>
  <c r="N45" i="5" l="1"/>
  <c r="K44" i="5"/>
  <c r="F44" i="5"/>
  <c r="M46" i="7"/>
  <c r="E45" i="7"/>
  <c r="I45" i="9"/>
  <c r="P46" i="9"/>
  <c r="O46" i="3"/>
  <c r="H45" i="3"/>
  <c r="G45" i="3"/>
  <c r="M46" i="5"/>
  <c r="E45" i="5"/>
  <c r="Q44" i="9"/>
  <c r="J44" i="9"/>
  <c r="L45" i="9"/>
  <c r="D44" i="9"/>
  <c r="H44" i="1"/>
  <c r="O45" i="1"/>
  <c r="G44" i="1"/>
  <c r="N46" i="3"/>
  <c r="K45" i="3"/>
  <c r="F45" i="3"/>
  <c r="I46" i="5"/>
  <c r="P47" i="5"/>
  <c r="J45" i="5"/>
  <c r="L46" i="5"/>
  <c r="D45" i="5"/>
  <c r="O45" i="5" s="1"/>
  <c r="Q45" i="5" s="1"/>
  <c r="H45" i="9"/>
  <c r="G45" i="9"/>
  <c r="O46" i="9"/>
  <c r="Q44" i="5"/>
  <c r="G44" i="5"/>
  <c r="H44" i="5"/>
  <c r="Q44" i="3"/>
  <c r="J44" i="3"/>
  <c r="L45" i="3"/>
  <c r="D44" i="3"/>
  <c r="Q45" i="7"/>
  <c r="J45" i="7"/>
  <c r="L46" i="7"/>
  <c r="D45" i="7"/>
  <c r="P46" i="3"/>
  <c r="I45" i="3"/>
  <c r="D44" i="1"/>
  <c r="Q44" i="1"/>
  <c r="J44" i="1"/>
  <c r="L45" i="1"/>
  <c r="F44" i="1"/>
  <c r="N45" i="1"/>
  <c r="K44" i="1"/>
  <c r="N46" i="7"/>
  <c r="K45" i="7"/>
  <c r="F45" i="7"/>
  <c r="O45" i="7"/>
  <c r="H44" i="7"/>
  <c r="G44" i="7"/>
  <c r="K45" i="9"/>
  <c r="F45" i="9"/>
  <c r="N46" i="9"/>
  <c r="M46" i="3"/>
  <c r="E45" i="3"/>
  <c r="P45" i="1"/>
  <c r="I44" i="1"/>
  <c r="E44" i="1"/>
  <c r="M45" i="1"/>
  <c r="Q45" i="9" l="1"/>
  <c r="J45" i="9"/>
  <c r="D45" i="9"/>
  <c r="L46" i="9"/>
  <c r="I45" i="1"/>
  <c r="P46" i="1"/>
  <c r="D45" i="1"/>
  <c r="J45" i="1"/>
  <c r="L46" i="1"/>
  <c r="Q45" i="1"/>
  <c r="M47" i="3"/>
  <c r="E46" i="3"/>
  <c r="H46" i="9"/>
  <c r="O47" i="9"/>
  <c r="G46" i="9"/>
  <c r="K46" i="9"/>
  <c r="F46" i="9"/>
  <c r="N47" i="9"/>
  <c r="M47" i="5"/>
  <c r="E46" i="5"/>
  <c r="J46" i="5"/>
  <c r="L47" i="5"/>
  <c r="D46" i="5"/>
  <c r="O46" i="5" s="1"/>
  <c r="O47" i="3"/>
  <c r="H46" i="3"/>
  <c r="G46" i="3"/>
  <c r="I46" i="9"/>
  <c r="P47" i="9"/>
  <c r="M47" i="7"/>
  <c r="E46" i="7"/>
  <c r="D46" i="7"/>
  <c r="J46" i="7"/>
  <c r="L47" i="7"/>
  <c r="I47" i="5"/>
  <c r="P48" i="5"/>
  <c r="Q45" i="3"/>
  <c r="J45" i="3"/>
  <c r="L46" i="3"/>
  <c r="D45" i="3"/>
  <c r="N47" i="7"/>
  <c r="K46" i="7"/>
  <c r="F46" i="7"/>
  <c r="H45" i="5"/>
  <c r="G45" i="5"/>
  <c r="O46" i="7"/>
  <c r="H45" i="7"/>
  <c r="G45" i="7"/>
  <c r="N46" i="1"/>
  <c r="F45" i="1"/>
  <c r="K45" i="1"/>
  <c r="H45" i="1"/>
  <c r="G45" i="1"/>
  <c r="O46" i="1"/>
  <c r="P47" i="3"/>
  <c r="I46" i="3"/>
  <c r="F46" i="3"/>
  <c r="N47" i="3"/>
  <c r="K46" i="3"/>
  <c r="M46" i="1"/>
  <c r="E45" i="1"/>
  <c r="N46" i="5"/>
  <c r="K45" i="5"/>
  <c r="F45" i="5"/>
  <c r="H47" i="9" l="1"/>
  <c r="G47" i="9"/>
  <c r="O48" i="9"/>
  <c r="E46" i="1"/>
  <c r="M47" i="1"/>
  <c r="I47" i="9"/>
  <c r="P48" i="9"/>
  <c r="M48" i="7"/>
  <c r="E47" i="7"/>
  <c r="N48" i="3"/>
  <c r="F47" i="3"/>
  <c r="K47" i="3"/>
  <c r="H46" i="5"/>
  <c r="G46" i="5"/>
  <c r="H46" i="1"/>
  <c r="O47" i="1"/>
  <c r="G46" i="1"/>
  <c r="J47" i="5"/>
  <c r="L48" i="5"/>
  <c r="D47" i="5"/>
  <c r="O47" i="5" s="1"/>
  <c r="N47" i="5"/>
  <c r="K46" i="5"/>
  <c r="F46" i="5"/>
  <c r="O47" i="7"/>
  <c r="H46" i="7"/>
  <c r="G46" i="7"/>
  <c r="D46" i="1"/>
  <c r="J46" i="1"/>
  <c r="L47" i="1"/>
  <c r="Q46" i="1"/>
  <c r="I47" i="3"/>
  <c r="P48" i="3"/>
  <c r="Q46" i="5"/>
  <c r="P47" i="1"/>
  <c r="I46" i="1"/>
  <c r="N48" i="7"/>
  <c r="F47" i="7"/>
  <c r="K47" i="7"/>
  <c r="D46" i="3"/>
  <c r="Q46" i="3"/>
  <c r="L47" i="3"/>
  <c r="J46" i="3"/>
  <c r="Q46" i="9"/>
  <c r="J46" i="9"/>
  <c r="L47" i="9"/>
  <c r="D46" i="9"/>
  <c r="M48" i="3"/>
  <c r="E47" i="3"/>
  <c r="H47" i="3"/>
  <c r="G47" i="3"/>
  <c r="O48" i="3"/>
  <c r="L48" i="7"/>
  <c r="D47" i="7"/>
  <c r="J47" i="7"/>
  <c r="Q47" i="7"/>
  <c r="M48" i="5"/>
  <c r="E47" i="5"/>
  <c r="K47" i="9"/>
  <c r="F47" i="9"/>
  <c r="N48" i="9"/>
  <c r="I48" i="5"/>
  <c r="P49" i="5"/>
  <c r="K46" i="1"/>
  <c r="N47" i="1"/>
  <c r="F46" i="1"/>
  <c r="Q46" i="7"/>
  <c r="H47" i="1" l="1"/>
  <c r="O48" i="1"/>
  <c r="G47" i="1"/>
  <c r="Q47" i="9"/>
  <c r="J47" i="9"/>
  <c r="D47" i="9"/>
  <c r="L48" i="9"/>
  <c r="D47" i="1"/>
  <c r="Q47" i="1"/>
  <c r="J47" i="1"/>
  <c r="L48" i="1"/>
  <c r="I49" i="5"/>
  <c r="P50" i="5"/>
  <c r="M49" i="7"/>
  <c r="E48" i="7"/>
  <c r="M49" i="3"/>
  <c r="E48" i="3"/>
  <c r="N49" i="3"/>
  <c r="K48" i="3"/>
  <c r="F48" i="3"/>
  <c r="I48" i="9"/>
  <c r="P49" i="9"/>
  <c r="K48" i="9"/>
  <c r="F48" i="9"/>
  <c r="N49" i="9"/>
  <c r="N48" i="5"/>
  <c r="Q48" i="5" s="1"/>
  <c r="K47" i="5"/>
  <c r="F47" i="5"/>
  <c r="H47" i="5"/>
  <c r="G47" i="5"/>
  <c r="E47" i="1"/>
  <c r="M48" i="1"/>
  <c r="J48" i="5"/>
  <c r="L49" i="5"/>
  <c r="D48" i="5"/>
  <c r="O48" i="5" s="1"/>
  <c r="J48" i="7"/>
  <c r="L49" i="7"/>
  <c r="D48" i="7"/>
  <c r="O49" i="3"/>
  <c r="H48" i="3"/>
  <c r="G48" i="3"/>
  <c r="P48" i="1"/>
  <c r="I47" i="1"/>
  <c r="Q47" i="5"/>
  <c r="H48" i="9"/>
  <c r="O49" i="9"/>
  <c r="G48" i="9"/>
  <c r="L48" i="3"/>
  <c r="D47" i="3"/>
  <c r="Q47" i="3"/>
  <c r="J47" i="3"/>
  <c r="M49" i="5"/>
  <c r="E48" i="5"/>
  <c r="H47" i="7"/>
  <c r="G47" i="7"/>
  <c r="O48" i="7"/>
  <c r="N49" i="7"/>
  <c r="K48" i="7"/>
  <c r="F48" i="7"/>
  <c r="N48" i="1"/>
  <c r="K47" i="1"/>
  <c r="F47" i="1"/>
  <c r="P49" i="3"/>
  <c r="I48" i="3"/>
  <c r="H49" i="9" l="1"/>
  <c r="G49" i="9"/>
  <c r="O50" i="9"/>
  <c r="E48" i="1"/>
  <c r="M49" i="1"/>
  <c r="M50" i="3"/>
  <c r="E49" i="3"/>
  <c r="M50" i="7"/>
  <c r="E49" i="7"/>
  <c r="I50" i="5"/>
  <c r="P51" i="5"/>
  <c r="I51" i="5" s="1"/>
  <c r="P49" i="1"/>
  <c r="I48" i="1"/>
  <c r="N50" i="7"/>
  <c r="K49" i="7"/>
  <c r="F49" i="7"/>
  <c r="D48" i="1"/>
  <c r="Q48" i="1"/>
  <c r="J48" i="1"/>
  <c r="L49" i="1"/>
  <c r="Q48" i="9"/>
  <c r="J48" i="9"/>
  <c r="L49" i="9"/>
  <c r="D48" i="9"/>
  <c r="O49" i="7"/>
  <c r="H48" i="7"/>
  <c r="G48" i="7"/>
  <c r="O50" i="3"/>
  <c r="G49" i="3"/>
  <c r="H49" i="3"/>
  <c r="Q49" i="7"/>
  <c r="J49" i="7"/>
  <c r="D49" i="7"/>
  <c r="L50" i="7"/>
  <c r="I49" i="9"/>
  <c r="P50" i="9"/>
  <c r="K48" i="1"/>
  <c r="N49" i="1"/>
  <c r="F48" i="1"/>
  <c r="K49" i="9"/>
  <c r="F49" i="9"/>
  <c r="N50" i="9"/>
  <c r="E49" i="5"/>
  <c r="M50" i="5"/>
  <c r="Q48" i="7"/>
  <c r="N49" i="5"/>
  <c r="F48" i="5"/>
  <c r="K48" i="5"/>
  <c r="H48" i="5"/>
  <c r="G48" i="5"/>
  <c r="J48" i="3"/>
  <c r="L49" i="3"/>
  <c r="Q48" i="3"/>
  <c r="D48" i="3"/>
  <c r="J49" i="5"/>
  <c r="D49" i="5"/>
  <c r="O49" i="5" s="1"/>
  <c r="L50" i="5"/>
  <c r="N50" i="3"/>
  <c r="K49" i="3"/>
  <c r="F49" i="3"/>
  <c r="H48" i="1"/>
  <c r="O49" i="1"/>
  <c r="G48" i="1"/>
  <c r="P50" i="3"/>
  <c r="I49" i="3"/>
  <c r="N50" i="5" l="1"/>
  <c r="K49" i="5"/>
  <c r="F49" i="5"/>
  <c r="N51" i="7"/>
  <c r="K50" i="7"/>
  <c r="F50" i="7"/>
  <c r="E50" i="5"/>
  <c r="M51" i="5"/>
  <c r="E51" i="5" s="1"/>
  <c r="H50" i="3"/>
  <c r="O51" i="3"/>
  <c r="G50" i="3"/>
  <c r="I49" i="1"/>
  <c r="P50" i="1"/>
  <c r="H49" i="5"/>
  <c r="G49" i="5"/>
  <c r="O50" i="7"/>
  <c r="H49" i="7"/>
  <c r="G49" i="7"/>
  <c r="E50" i="7"/>
  <c r="M51" i="7"/>
  <c r="E51" i="7" s="1"/>
  <c r="K50" i="9"/>
  <c r="F50" i="9"/>
  <c r="N51" i="9"/>
  <c r="Q49" i="5"/>
  <c r="Q49" i="9"/>
  <c r="J49" i="9"/>
  <c r="D49" i="9"/>
  <c r="L50" i="9"/>
  <c r="H49" i="1"/>
  <c r="G49" i="1"/>
  <c r="O50" i="1"/>
  <c r="M51" i="3"/>
  <c r="E51" i="3" s="1"/>
  <c r="E50" i="3"/>
  <c r="E49" i="1"/>
  <c r="M50" i="1"/>
  <c r="N51" i="3"/>
  <c r="K50" i="3"/>
  <c r="F50" i="3"/>
  <c r="J50" i="5"/>
  <c r="L51" i="5"/>
  <c r="D50" i="5"/>
  <c r="O50" i="5" s="1"/>
  <c r="Q50" i="5" s="1"/>
  <c r="Q49" i="3"/>
  <c r="J49" i="3"/>
  <c r="D49" i="3"/>
  <c r="L50" i="3"/>
  <c r="D49" i="1"/>
  <c r="J49" i="1"/>
  <c r="L50" i="1"/>
  <c r="Q49" i="1"/>
  <c r="H50" i="9"/>
  <c r="O51" i="9"/>
  <c r="G50" i="9"/>
  <c r="N50" i="1"/>
  <c r="F49" i="1"/>
  <c r="K49" i="1"/>
  <c r="I50" i="9"/>
  <c r="P51" i="9"/>
  <c r="I51" i="9" s="1"/>
  <c r="D50" i="7"/>
  <c r="J50" i="7"/>
  <c r="L51" i="7"/>
  <c r="P51" i="3"/>
  <c r="I51" i="3" s="1"/>
  <c r="I50" i="3"/>
  <c r="O51" i="7" l="1"/>
  <c r="H50" i="7"/>
  <c r="G50" i="7"/>
  <c r="H50" i="1"/>
  <c r="O51" i="1"/>
  <c r="G50" i="1"/>
  <c r="D50" i="3"/>
  <c r="Q50" i="3"/>
  <c r="J50" i="3"/>
  <c r="L51" i="3"/>
  <c r="P51" i="1"/>
  <c r="I51" i="1" s="1"/>
  <c r="I50" i="1"/>
  <c r="Q50" i="9"/>
  <c r="J50" i="9"/>
  <c r="L51" i="9"/>
  <c r="D50" i="9"/>
  <c r="Q50" i="7"/>
  <c r="K51" i="9"/>
  <c r="F51" i="9"/>
  <c r="J51" i="5"/>
  <c r="D51" i="5"/>
  <c r="O51" i="5" s="1"/>
  <c r="H51" i="3"/>
  <c r="G51" i="3"/>
  <c r="H51" i="9"/>
  <c r="G51" i="9"/>
  <c r="K51" i="7"/>
  <c r="F51" i="7"/>
  <c r="E50" i="1"/>
  <c r="M51" i="1"/>
  <c r="E51" i="1" s="1"/>
  <c r="J51" i="7"/>
  <c r="D51" i="7"/>
  <c r="Q51" i="7"/>
  <c r="H50" i="5"/>
  <c r="G50" i="5"/>
  <c r="K50" i="1"/>
  <c r="N51" i="1"/>
  <c r="F50" i="1"/>
  <c r="F51" i="3"/>
  <c r="K51" i="3"/>
  <c r="D50" i="1"/>
  <c r="J50" i="1"/>
  <c r="L51" i="1"/>
  <c r="Q50" i="1"/>
  <c r="N51" i="5"/>
  <c r="K50" i="5"/>
  <c r="F50" i="5"/>
  <c r="K51" i="5" l="1"/>
  <c r="F51" i="5"/>
  <c r="D51" i="3"/>
  <c r="Q51" i="3"/>
  <c r="J51" i="3"/>
  <c r="Q51" i="5"/>
  <c r="D51" i="1"/>
  <c r="Q51" i="1"/>
  <c r="J51" i="1"/>
  <c r="H51" i="1"/>
  <c r="G51" i="1"/>
  <c r="K51" i="1"/>
  <c r="F51" i="1"/>
  <c r="Q51" i="9"/>
  <c r="J51" i="9"/>
  <c r="D51" i="9"/>
  <c r="H51" i="5"/>
  <c r="G51" i="5"/>
  <c r="H51" i="7"/>
  <c r="G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0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0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0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0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0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0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0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0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0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0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2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2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2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2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2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2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2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2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2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2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4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4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4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4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4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4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4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4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4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4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6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6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6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6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6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6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6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6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6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6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8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800-000002000000}">
      <text>
        <r>
          <rPr>
            <sz val="11"/>
            <color theme="1"/>
            <rFont val="aptos narrow"/>
            <scheme val="minor"/>
          </rPr>
          <t>마나
======</t>
        </r>
      </text>
    </comment>
    <comment ref="D1" authorId="0" shapeId="0" xr:uid="{00000000-0006-0000-0800-000003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E1" authorId="0" shapeId="0" xr:uid="{00000000-0006-0000-0800-000004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F1" authorId="0" shapeId="0" xr:uid="{00000000-0006-0000-0800-000005000000}">
      <text>
        <r>
          <rPr>
            <sz val="11"/>
            <color theme="1"/>
            <rFont val="aptos narrow"/>
            <scheme val="minor"/>
          </rPr>
          <t>속성방어율
======</t>
        </r>
      </text>
    </comment>
    <comment ref="G1" authorId="0" shapeId="0" xr:uid="{00000000-0006-0000-0800-000006000000}">
      <text>
        <r>
          <rPr>
            <sz val="11"/>
            <color theme="1"/>
            <rFont val="aptos narrow"/>
            <scheme val="minor"/>
          </rPr>
          <t>적중률
======</t>
        </r>
      </text>
    </comment>
    <comment ref="H1" authorId="0" shapeId="0" xr:uid="{00000000-0006-0000-0800-000007000000}">
      <text>
        <r>
          <rPr>
            <sz val="11"/>
            <color theme="1"/>
            <rFont val="aptos narrow"/>
            <scheme val="minor"/>
          </rPr>
          <t>회피율
======</t>
        </r>
      </text>
    </comment>
    <comment ref="I1" authorId="0" shapeId="0" xr:uid="{00000000-0006-0000-0800-000008000000}">
      <text>
        <r>
          <rPr>
            <sz val="11"/>
            <color theme="1"/>
            <rFont val="aptos narrow"/>
            <scheme val="minor"/>
          </rPr>
          <t>크리율
======</t>
        </r>
      </text>
    </comment>
    <comment ref="J1" authorId="0" shapeId="0" xr:uid="{00000000-0006-0000-0800-000009000000}">
      <text>
        <r>
          <rPr>
            <sz val="11"/>
            <color theme="1"/>
            <rFont val="aptos narrow"/>
            <scheme val="minor"/>
          </rPr>
          <t>근력보정
======</t>
        </r>
      </text>
    </comment>
    <comment ref="K1" authorId="0" shapeId="0" xr:uid="{00000000-0006-0000-0800-00000A000000}">
      <text>
        <r>
          <rPr>
            <sz val="11"/>
            <color theme="1"/>
            <rFont val="aptos narrow"/>
            <scheme val="minor"/>
          </rPr>
          <t>마법보정
======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0900-000002000000}">
      <text>
        <r>
          <rPr>
            <sz val="11"/>
            <color theme="1"/>
            <rFont val="aptos narrow"/>
            <scheme val="minor"/>
          </rPr>
          <t>======
ID#AAABG2fm1EI
DY K    (2024-02-18 18:05:15)
스킬 포인트를 일일히 투자해야됨</t>
        </r>
      </text>
    </comment>
    <comment ref="D34" authorId="0" shapeId="0" xr:uid="{00000000-0006-0000-0900-000001000000}">
      <text>
        <r>
          <rPr>
            <sz val="11"/>
            <color theme="1"/>
            <rFont val="aptos narrow"/>
            <scheme val="minor"/>
          </rPr>
          <t>======
ID#AAABG3Fxrr0
DY K    (2024-02-18 18:35:01)
촉매 마스터리에만 스킬포인트를 투자해도 하위 스킬 전부 사용 가능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tEzGOeRirSwz5SnRlbLCJW9xJug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A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A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A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A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A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A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A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A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A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A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A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A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A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A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A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B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B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B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B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B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B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B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B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B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B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B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B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B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B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C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C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C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C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C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C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C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C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C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C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C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C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C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C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C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D00-000001000000}">
      <text>
        <r>
          <rPr>
            <sz val="11"/>
            <color theme="1"/>
            <rFont val="aptos narrow"/>
            <scheme val="minor"/>
          </rPr>
          <t>체력
======</t>
        </r>
      </text>
    </comment>
    <comment ref="C1" authorId="0" shapeId="0" xr:uid="{00000000-0006-0000-0D00-000002000000}">
      <text>
        <r>
          <rPr>
            <sz val="11"/>
            <color theme="1"/>
            <rFont val="aptos narrow"/>
            <scheme val="minor"/>
          </rPr>
          <t>공격력
======</t>
        </r>
      </text>
    </comment>
    <comment ref="D1" authorId="0" shapeId="0" xr:uid="{00000000-0006-0000-0D00-000003000000}">
      <text>
        <r>
          <rPr>
            <sz val="11"/>
            <color theme="1"/>
            <rFont val="aptos narrow"/>
            <scheme val="minor"/>
          </rPr>
          <t>방어력
======</t>
        </r>
      </text>
    </comment>
    <comment ref="E1" authorId="0" shapeId="0" xr:uid="{00000000-0006-0000-0D00-000004000000}">
      <text>
        <r>
          <rPr>
            <sz val="11"/>
            <color theme="1"/>
            <rFont val="aptos narrow"/>
            <scheme val="minor"/>
          </rPr>
          <t>어둠방어율
======</t>
        </r>
      </text>
    </comment>
    <comment ref="P1" authorId="0" shapeId="0" xr:uid="{00000000-0006-0000-0D00-000005000000}">
      <text>
        <r>
          <rPr>
            <sz val="11"/>
            <color theme="1"/>
            <rFont val="aptos narrow"/>
            <scheme val="minor"/>
          </rPr>
          <t>선공 여부, 선공 = 추적 / 비선공 = 배회
======</t>
        </r>
      </text>
    </comment>
    <comment ref="Q1" authorId="0" shapeId="0" xr:uid="{00000000-0006-0000-0D00-000006000000}">
      <text>
        <r>
          <rPr>
            <sz val="11"/>
            <color theme="1"/>
            <rFont val="aptos narrow"/>
            <scheme val="minor"/>
          </rPr>
          <t>이동/고정
======</t>
        </r>
      </text>
    </comment>
    <comment ref="R1" authorId="0" shapeId="0" xr:uid="{00000000-0006-0000-0D00-000007000000}">
      <text>
        <r>
          <rPr>
            <sz val="11"/>
            <color theme="1"/>
            <rFont val="aptos narrow"/>
            <scheme val="minor"/>
          </rPr>
          <t>참격
======</t>
        </r>
      </text>
    </comment>
    <comment ref="S1" authorId="0" shapeId="0" xr:uid="{00000000-0006-0000-0D00-000008000000}">
      <text>
        <r>
          <rPr>
            <sz val="11"/>
            <color theme="1"/>
            <rFont val="aptos narrow"/>
            <scheme val="minor"/>
          </rPr>
          <t>관통
======</t>
        </r>
      </text>
    </comment>
    <comment ref="T1" authorId="0" shapeId="0" xr:uid="{00000000-0006-0000-0D00-000009000000}">
      <text>
        <r>
          <rPr>
            <sz val="11"/>
            <color theme="1"/>
            <rFont val="aptos narrow"/>
            <scheme val="minor"/>
          </rPr>
          <t>타격
======</t>
        </r>
      </text>
    </comment>
    <comment ref="U1" authorId="0" shapeId="0" xr:uid="{00000000-0006-0000-0D00-00000A000000}">
      <text>
        <r>
          <rPr>
            <sz val="11"/>
            <color theme="1"/>
            <rFont val="aptos narrow"/>
            <scheme val="minor"/>
          </rPr>
          <t>화염
======</t>
        </r>
      </text>
    </comment>
    <comment ref="V1" authorId="0" shapeId="0" xr:uid="{00000000-0006-0000-0D00-00000B000000}">
      <text>
        <r>
          <rPr>
            <sz val="11"/>
            <color theme="1"/>
            <rFont val="aptos narrow"/>
            <scheme val="minor"/>
          </rPr>
          <t>얼음
======</t>
        </r>
      </text>
    </comment>
    <comment ref="W1" authorId="0" shapeId="0" xr:uid="{00000000-0006-0000-0D00-00000C000000}">
      <text>
        <r>
          <rPr>
            <sz val="11"/>
            <color theme="1"/>
            <rFont val="aptos narrow"/>
            <scheme val="minor"/>
          </rPr>
          <t>바람
======</t>
        </r>
      </text>
    </comment>
    <comment ref="X1" authorId="0" shapeId="0" xr:uid="{00000000-0006-0000-0D00-00000D000000}">
      <text>
        <r>
          <rPr>
            <sz val="11"/>
            <color theme="1"/>
            <rFont val="aptos narrow"/>
            <scheme val="minor"/>
          </rPr>
          <t>전격
======</t>
        </r>
      </text>
    </comment>
    <comment ref="Y1" authorId="0" shapeId="0" xr:uid="{00000000-0006-0000-0D00-00000E000000}">
      <text>
        <r>
          <rPr>
            <sz val="11"/>
            <color theme="1"/>
            <rFont val="aptos narrow"/>
            <scheme val="minor"/>
          </rPr>
          <t>빛
======</t>
        </r>
      </text>
    </comment>
    <comment ref="Z1" authorId="0" shapeId="0" xr:uid="{00000000-0006-0000-0D00-00000F000000}">
      <text>
        <r>
          <rPr>
            <sz val="11"/>
            <color theme="1"/>
            <rFont val="aptos narrow"/>
            <scheme val="minor"/>
          </rPr>
          <t>어둠
======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1100-000001000000}">
      <text>
        <r>
          <rPr>
            <sz val="11"/>
            <color theme="1"/>
            <rFont val="aptos narrow"/>
            <scheme val="minor"/>
          </rPr>
          <t>======
ID#AAABFmBOerY
DY K    (2024-02-21 10:42:19)
얘는 아직 템플릿 어케짜야될지 모르겠음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inmVCuECqgREJxeVAiZ5OXwgSreg=="/>
    </ext>
  </extLst>
</comments>
</file>

<file path=xl/sharedStrings.xml><?xml version="1.0" encoding="utf-8"?>
<sst xmlns="http://schemas.openxmlformats.org/spreadsheetml/2006/main" count="1172" uniqueCount="268">
  <si>
    <t>1차</t>
  </si>
  <si>
    <t>HP</t>
  </si>
  <si>
    <t>MP</t>
  </si>
  <si>
    <t>ATK</t>
  </si>
  <si>
    <t>DEF</t>
  </si>
  <si>
    <t>MDEF</t>
  </si>
  <si>
    <t>HIT</t>
  </si>
  <si>
    <t>EVASE</t>
  </si>
  <si>
    <t>CRIT</t>
  </si>
  <si>
    <t>STRCOR</t>
  </si>
  <si>
    <t>MAGCOR</t>
  </si>
  <si>
    <t>STR</t>
  </si>
  <si>
    <t>VIT</t>
  </si>
  <si>
    <t>MAG</t>
  </si>
  <si>
    <t>AGI</t>
  </si>
  <si>
    <t>LUK</t>
  </si>
  <si>
    <t>STATUP</t>
  </si>
  <si>
    <t>-</t>
  </si>
  <si>
    <t>LVLSTATUP</t>
  </si>
  <si>
    <t>무기유형</t>
  </si>
  <si>
    <t>랭크</t>
  </si>
  <si>
    <t>유형</t>
  </si>
  <si>
    <t>이름</t>
  </si>
  <si>
    <t>물리 데미지</t>
  </si>
  <si>
    <t>속성 데미지</t>
  </si>
  <si>
    <t>MP소모</t>
  </si>
  <si>
    <t>패시브</t>
  </si>
  <si>
    <t>자신</t>
  </si>
  <si>
    <t>단일-아군</t>
  </si>
  <si>
    <t>전후-아군</t>
  </si>
  <si>
    <t>전열-아군</t>
  </si>
  <si>
    <t>광역-아군</t>
  </si>
  <si>
    <t>단일-적</t>
  </si>
  <si>
    <t>전후-적</t>
  </si>
  <si>
    <t>전열-적</t>
  </si>
  <si>
    <t>광역-적</t>
  </si>
  <si>
    <t>버프</t>
  </si>
  <si>
    <t>디버프</t>
  </si>
  <si>
    <t>회복</t>
  </si>
  <si>
    <t>근접</t>
  </si>
  <si>
    <t>원거리</t>
  </si>
  <si>
    <t>참격</t>
  </si>
  <si>
    <t>관통</t>
  </si>
  <si>
    <t>타격</t>
  </si>
  <si>
    <t>화염</t>
  </si>
  <si>
    <t>빙결</t>
  </si>
  <si>
    <t>바람</t>
  </si>
  <si>
    <t>전격</t>
  </si>
  <si>
    <t>광휘</t>
  </si>
  <si>
    <t>어둠</t>
  </si>
  <si>
    <t>HP 증가</t>
  </si>
  <si>
    <t>MP 증가</t>
  </si>
  <si>
    <t>DEF 증가</t>
  </si>
  <si>
    <t>MAG 증가</t>
  </si>
  <si>
    <t>회복/단일</t>
  </si>
  <si>
    <t>하급 치유</t>
  </si>
  <si>
    <t>중급 치유</t>
  </si>
  <si>
    <t>버프/단일</t>
  </si>
  <si>
    <t>방어의 오라</t>
  </si>
  <si>
    <t>버프/광역</t>
  </si>
  <si>
    <t>축복의 오라</t>
  </si>
  <si>
    <t>방패</t>
  </si>
  <si>
    <t>디버프/광역</t>
  </si>
  <si>
    <t>도발</t>
  </si>
  <si>
    <t>버프/자신</t>
  </si>
  <si>
    <t>방패 올리기</t>
  </si>
  <si>
    <t>근접/타격/단일, 디버프</t>
  </si>
  <si>
    <t>방패 돌진</t>
  </si>
  <si>
    <t>보호</t>
  </si>
  <si>
    <t>버프/광역, 광휘/광역</t>
  </si>
  <si>
    <t>성역</t>
  </si>
  <si>
    <t>대검</t>
  </si>
  <si>
    <t>근접/참격/단일</t>
  </si>
  <si>
    <t>강타</t>
  </si>
  <si>
    <t>근접/단일/참격/광휘</t>
  </si>
  <si>
    <t>신성강타</t>
  </si>
  <si>
    <t>무기 유형</t>
  </si>
  <si>
    <t>ATK 증가</t>
  </si>
  <si>
    <t>AGI 증가</t>
  </si>
  <si>
    <t>소검</t>
  </si>
  <si>
    <t>원거리/참격/단일</t>
  </si>
  <si>
    <t>제비</t>
  </si>
  <si>
    <t>근접/참격/전열</t>
  </si>
  <si>
    <t>일섬</t>
  </si>
  <si>
    <t>패시브/자신</t>
  </si>
  <si>
    <t>질풍</t>
  </si>
  <si>
    <t>참격/광역</t>
  </si>
  <si>
    <t>허식</t>
  </si>
  <si>
    <t>제비 반환</t>
  </si>
  <si>
    <t>슬래시</t>
  </si>
  <si>
    <t>버스트</t>
  </si>
  <si>
    <t>오버 리미트</t>
  </si>
  <si>
    <t>차지 버스트</t>
  </si>
  <si>
    <t>오버킬</t>
  </si>
  <si>
    <t>LUK 증가</t>
  </si>
  <si>
    <t>자신/회복</t>
  </si>
  <si>
    <t>응급 치유</t>
  </si>
  <si>
    <t>자신/버프</t>
  </si>
  <si>
    <t>도주</t>
  </si>
  <si>
    <t>장궁</t>
  </si>
  <si>
    <t>원거리/관통/단일</t>
  </si>
  <si>
    <t>맹사</t>
  </si>
  <si>
    <t>명사수</t>
  </si>
  <si>
    <t>원거리/관통/전후</t>
  </si>
  <si>
    <t>관통 사격</t>
  </si>
  <si>
    <t>저격</t>
  </si>
  <si>
    <t>석궁</t>
  </si>
  <si>
    <t>근접/관통/단일</t>
  </si>
  <si>
    <t>무차별 사격</t>
  </si>
  <si>
    <t>광역/디버프</t>
  </si>
  <si>
    <t>연막</t>
  </si>
  <si>
    <t>회전 베기</t>
  </si>
  <si>
    <t>관통/광역</t>
  </si>
  <si>
    <t>난사</t>
  </si>
  <si>
    <t>지팡이</t>
  </si>
  <si>
    <t>원소 마스터리 1</t>
  </si>
  <si>
    <t>원거리/화염/단일</t>
  </si>
  <si>
    <t>화염 마법</t>
  </si>
  <si>
    <t>원거리/빙결/단일</t>
  </si>
  <si>
    <t>빙결 마법</t>
  </si>
  <si>
    <t>원거리/질풍/단일</t>
  </si>
  <si>
    <t>질풍 마법</t>
  </si>
  <si>
    <t>원거리/전격/단일</t>
  </si>
  <si>
    <t>전격 마법</t>
  </si>
  <si>
    <t>원거리/광휘/단일</t>
  </si>
  <si>
    <t>광휘 마법</t>
  </si>
  <si>
    <t>원거리/어둠/단일</t>
  </si>
  <si>
    <t>어둠 마법</t>
  </si>
  <si>
    <t>원소 마스터리 2</t>
  </si>
  <si>
    <t>원거리/화염/광역</t>
  </si>
  <si>
    <t>화염 대마법</t>
  </si>
  <si>
    <t>원거리/빙결/광역</t>
  </si>
  <si>
    <t>빙결 대마법</t>
  </si>
  <si>
    <t>원거리/질풍/광역</t>
  </si>
  <si>
    <t>질풍 대마법</t>
  </si>
  <si>
    <t>원거리/전격/광역</t>
  </si>
  <si>
    <t>전격 대마법</t>
  </si>
  <si>
    <t>원거리/광휘/광역</t>
  </si>
  <si>
    <t>광휘 대마법</t>
  </si>
  <si>
    <t>원거리/어둠/광역</t>
  </si>
  <si>
    <t>어둠 대마법</t>
  </si>
  <si>
    <t>원소 마스터리 3</t>
  </si>
  <si>
    <t>단일/디버프</t>
  </si>
  <si>
    <t>잔화</t>
  </si>
  <si>
    <t>결빙</t>
  </si>
  <si>
    <t>기류</t>
  </si>
  <si>
    <t>방전</t>
  </si>
  <si>
    <t>여명</t>
  </si>
  <si>
    <t>황혼</t>
  </si>
  <si>
    <t>집중</t>
  </si>
  <si>
    <t>원소 마스터리 4</t>
  </si>
  <si>
    <t>노심용해</t>
  </si>
  <si>
    <t>천년빙뢰</t>
  </si>
  <si>
    <t>진공파</t>
  </si>
  <si>
    <t>궁니르</t>
  </si>
  <si>
    <t>개기일식</t>
  </si>
  <si>
    <t>개기월식</t>
  </si>
  <si>
    <t>마법봉</t>
  </si>
  <si>
    <t>촉매 마스터리 1</t>
  </si>
  <si>
    <t>화염살</t>
  </si>
  <si>
    <t>냉기 칼날</t>
  </si>
  <si>
    <t>가속</t>
  </si>
  <si>
    <t>오버클럭</t>
  </si>
  <si>
    <t>디버프/단일</t>
  </si>
  <si>
    <t>섬광</t>
  </si>
  <si>
    <t>그림자</t>
  </si>
  <si>
    <t>단일/버프</t>
  </si>
  <si>
    <t>속성 방패</t>
  </si>
  <si>
    <t>촉매 마스터리 3</t>
  </si>
  <si>
    <t>화염 부여</t>
  </si>
  <si>
    <t>빙결 부여</t>
  </si>
  <si>
    <t>질풍 부여</t>
  </si>
  <si>
    <t>전격 부여</t>
  </si>
  <si>
    <t>광휘 부여</t>
  </si>
  <si>
    <t>어둠 부여</t>
  </si>
  <si>
    <t>만개</t>
  </si>
  <si>
    <t>촉매 마스터리 4</t>
  </si>
  <si>
    <t>원거리/화염/전후</t>
  </si>
  <si>
    <t>화염포</t>
  </si>
  <si>
    <t>원거리/빙결/전열</t>
  </si>
  <si>
    <t>빙설검</t>
  </si>
  <si>
    <t>질풍권</t>
  </si>
  <si>
    <t>원거리/전격/전후</t>
  </si>
  <si>
    <t>축뢰탄</t>
  </si>
  <si>
    <t>섬광창</t>
  </si>
  <si>
    <t>원거리/어둠/전열</t>
  </si>
  <si>
    <t>흑섬도</t>
  </si>
  <si>
    <t>NAME</t>
  </si>
  <si>
    <t>AVOID</t>
  </si>
  <si>
    <t>STRCRET</t>
  </si>
  <si>
    <t>MAGCRET</t>
  </si>
  <si>
    <t>선공</t>
  </si>
  <si>
    <t>행동패턴</t>
  </si>
  <si>
    <t>빛</t>
  </si>
  <si>
    <t>토끼</t>
  </si>
  <si>
    <t>W</t>
  </si>
  <si>
    <t>슬라임</t>
  </si>
  <si>
    <t>야생꽃</t>
  </si>
  <si>
    <t>늑대</t>
  </si>
  <si>
    <t>바위골렘</t>
  </si>
  <si>
    <t>R</t>
  </si>
  <si>
    <t>도적</t>
  </si>
  <si>
    <t>까마귀</t>
  </si>
  <si>
    <t>나무정령</t>
  </si>
  <si>
    <t>--</t>
  </si>
  <si>
    <t>행동 패턴</t>
  </si>
  <si>
    <t>쥐</t>
  </si>
  <si>
    <t>도적 선봉대</t>
  </si>
  <si>
    <t>도적 궁수</t>
  </si>
  <si>
    <t>도적 대장</t>
  </si>
  <si>
    <t>죽지 못한 갑주</t>
  </si>
  <si>
    <t>몰락한 여왕</t>
  </si>
  <si>
    <t>박쥐</t>
  </si>
  <si>
    <t>독버섯</t>
  </si>
  <si>
    <t>전기장어 정령</t>
  </si>
  <si>
    <t>동굴 도마뱀</t>
  </si>
  <si>
    <t>오염된 물의 정령</t>
  </si>
  <si>
    <t>쌍둥이 심해 인어</t>
  </si>
  <si>
    <t>히드라</t>
  </si>
  <si>
    <t>외눈박쥐</t>
  </si>
  <si>
    <t>해골 전사(도끼)</t>
  </si>
  <si>
    <t>해골 전사(검)</t>
  </si>
  <si>
    <t>해골 궁수</t>
  </si>
  <si>
    <t>흑마법사</t>
  </si>
  <si>
    <t>유령 기사</t>
  </si>
  <si>
    <t>해골 무더기</t>
  </si>
  <si>
    <t>리치 해골</t>
  </si>
  <si>
    <t>사원을 수호하는 사령 기사</t>
  </si>
  <si>
    <t>HP+</t>
  </si>
  <si>
    <t>MP+</t>
  </si>
  <si>
    <t>ATK+</t>
  </si>
  <si>
    <t>DEF+</t>
  </si>
  <si>
    <t>적중률+</t>
  </si>
  <si>
    <t>회피율+</t>
  </si>
  <si>
    <t>크리율+</t>
  </si>
  <si>
    <t>STR+</t>
  </si>
  <si>
    <t>VIT+</t>
  </si>
  <si>
    <t>MAG+</t>
  </si>
  <si>
    <t>AGI+</t>
  </si>
  <si>
    <t>LUK+</t>
  </si>
  <si>
    <t>적이름</t>
  </si>
  <si>
    <t>스킬이름</t>
  </si>
  <si>
    <t>가중치</t>
  </si>
  <si>
    <t>근거리/타격/단일</t>
  </si>
  <si>
    <t>일반공격</t>
  </si>
  <si>
    <t>근거리/관통/단일</t>
  </si>
  <si>
    <t>가루뿌리기</t>
  </si>
  <si>
    <t>근거리/참격/단일</t>
  </si>
  <si>
    <t>근거리/참격/단일,디버프</t>
  </si>
  <si>
    <t>물어뜯기</t>
  </si>
  <si>
    <t>코어 활성화</t>
  </si>
  <si>
    <t>원거리/타격/광역,디버프</t>
  </si>
  <si>
    <t>발구르기</t>
  </si>
  <si>
    <t>코어 레이저</t>
  </si>
  <si>
    <t>근거리/타격</t>
  </si>
  <si>
    <t>암습</t>
  </si>
  <si>
    <t>쪼아대기</t>
  </si>
  <si>
    <t>근거리/참격/광역</t>
  </si>
  <si>
    <t>가르기</t>
  </si>
  <si>
    <t>근거리/관통/전후,디버프</t>
  </si>
  <si>
    <t>뿌리</t>
  </si>
  <si>
    <t>숲의수호자</t>
  </si>
  <si>
    <t>광화</t>
  </si>
  <si>
    <t>근거리/참격/전열</t>
  </si>
  <si>
    <t>전방베기</t>
  </si>
  <si>
    <t>근거리/참격/전후</t>
  </si>
  <si>
    <t>종베기</t>
  </si>
  <si>
    <t>숲의수호자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</si>
</sst>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13">
    <font>
      <sz val="11"/>
      <color theme="1"/>
      <name val="aptos narrow"/>
      <scheme val="minor"/>
    </font>
    <font>
      <sz val="11"/>
      <color theme="1"/>
      <name val="Malgun Gothic"/>
      <family val="3"/>
      <charset val="129"/>
    </font>
    <font>
      <sz val="12"/>
      <color theme="1"/>
      <name val="Arial"/>
    </font>
    <font>
      <sz val="9"/>
      <color theme="1"/>
      <name val="aptos narrow"/>
      <scheme val="minor"/>
    </font>
    <font>
      <sz val="9"/>
      <color theme="1"/>
      <name val="Arial"/>
    </font>
    <font>
      <sz val="11"/>
      <color theme="1"/>
      <name val="aptos narrow"/>
      <scheme val="minor"/>
    </font>
    <font>
      <sz val="11"/>
      <color theme="1"/>
      <name val="Aptos narrow"/>
    </font>
    <font>
      <sz val="9"/>
      <color theme="1"/>
      <name val="Aptos narrow"/>
    </font>
    <font>
      <sz val="11"/>
      <color theme="1"/>
      <name val="Arial"/>
    </font>
    <font>
      <sz val="8"/>
      <name val="aptos narrow"/>
      <family val="3"/>
      <charset val="129"/>
      <scheme val="minor"/>
    </font>
    <font>
      <sz val="11"/>
      <color theme="1"/>
      <name val="aptos narrow"/>
      <family val="2"/>
      <scheme val="minor"/>
    </font>
    <font>
      <sz val="9"/>
      <color theme="1"/>
      <name val="Arial"/>
      <family val="2"/>
    </font>
    <font>
      <sz val="9"/>
      <color theme="1"/>
      <name val="Malgun Gothic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2"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9" fontId="1" fillId="0" borderId="0" xfId="0" applyNumberFormat="1" applyFont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" fontId="1" fillId="0" borderId="2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9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5" fillId="0" borderId="0" xfId="0" applyFont="1" applyAlignment="1">
      <alignment vertical="center"/>
    </xf>
    <xf numFmtId="1" fontId="1" fillId="0" borderId="3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14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0" fillId="0" borderId="14" xfId="0" applyFont="1" applyBorder="1" applyAlignment="1">
      <alignment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4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11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17" width="7.6640625" customWidth="1"/>
    <col min="18" max="19" width="7.5546875" customWidth="1"/>
    <col min="20" max="20" width="11.44140625" customWidth="1"/>
    <col min="21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4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12</v>
      </c>
      <c r="D2" s="5">
        <f t="shared" ref="D2:E2" si="0">L2</f>
        <v>12</v>
      </c>
      <c r="E2" s="5">
        <f t="shared" si="0"/>
        <v>13</v>
      </c>
      <c r="F2" s="7">
        <f t="shared" ref="F2:F51" si="1">5%+($N2-5)/200</f>
        <v>0.08</v>
      </c>
      <c r="G2" s="8">
        <f t="shared" ref="G2:G51" si="2">90% + (O2-5)/1000</f>
        <v>0.90100000000000002</v>
      </c>
      <c r="H2" s="9">
        <f t="shared" ref="H2:I2" si="3">5% + (O2-5)/1000</f>
        <v>5.1000000000000004E-2</v>
      </c>
      <c r="I2" s="9">
        <f t="shared" si="3"/>
        <v>5.3000000000000005E-2</v>
      </c>
      <c r="J2" s="7">
        <f t="shared" ref="J2:J51" si="4">0% + L2/100</f>
        <v>0.12</v>
      </c>
      <c r="K2" s="10">
        <f t="shared" ref="K2:K51" si="5">0% + N2/100</f>
        <v>0.11</v>
      </c>
      <c r="L2" s="5">
        <v>12</v>
      </c>
      <c r="M2" s="5">
        <v>13</v>
      </c>
      <c r="N2" s="5">
        <v>11</v>
      </c>
      <c r="O2" s="5">
        <v>6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10" si="6">B2 + 7</f>
        <v>35</v>
      </c>
      <c r="C3" s="11">
        <f t="shared" ref="C3:C51" si="7">IF(MOD(A3,4) = 0, C2+5, C2+3)</f>
        <v>15</v>
      </c>
      <c r="D3" s="5">
        <f t="shared" ref="D3:E3" si="8">L3</f>
        <v>13</v>
      </c>
      <c r="E3" s="5">
        <f t="shared" si="8"/>
        <v>14</v>
      </c>
      <c r="F3" s="7">
        <f t="shared" si="1"/>
        <v>8.5000000000000006E-2</v>
      </c>
      <c r="G3" s="8">
        <f t="shared" si="2"/>
        <v>0.90200000000000002</v>
      </c>
      <c r="H3" s="9">
        <f t="shared" ref="H3:I3" si="9">5% + (O3-5)/1000</f>
        <v>5.2000000000000005E-2</v>
      </c>
      <c r="I3" s="9">
        <f t="shared" si="9"/>
        <v>5.4000000000000006E-2</v>
      </c>
      <c r="J3" s="7">
        <f t="shared" si="4"/>
        <v>0.13</v>
      </c>
      <c r="K3" s="10">
        <f t="shared" si="5"/>
        <v>0.12</v>
      </c>
      <c r="L3" s="5">
        <f t="shared" ref="L3:L51" si="10">IF(MOD($A3,8) = 0,L2 + 2, L2 + 1)</f>
        <v>13</v>
      </c>
      <c r="M3" s="5">
        <f t="shared" ref="M3:M51" si="11">IF(MOD($A3,2) = 0, M2 + 1, IF(MOD($A3,6) = 1,M2 + 1,M2 + 2))</f>
        <v>14</v>
      </c>
      <c r="N3" s="5">
        <f t="shared" ref="N3:N51" si="12">IF(OR(MOD(A3,3) = 0, MOD(A3,3) = 1, MOD(A3,6) = 2),N2 + 1,N2)</f>
        <v>12</v>
      </c>
      <c r="O3" s="5">
        <f t="shared" ref="O3:O51" si="13">IF(OR((OR(MOD($A3,2) = 0, MOD($A3,3) = 2)), OR(MOD($A3,6) = 1, MOD($A3,6) = 0)),O2 + 1,O2)</f>
        <v>7</v>
      </c>
      <c r="P3" s="6">
        <f t="shared" ref="P3:P51" si="14">IF(MOD($A3,8) = 0,P2, P2 + 1)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42</v>
      </c>
      <c r="C4" s="11">
        <f t="shared" si="7"/>
        <v>18</v>
      </c>
      <c r="D4" s="5">
        <f t="shared" ref="D4:E4" si="16">L4</f>
        <v>14</v>
      </c>
      <c r="E4" s="5">
        <f t="shared" si="16"/>
        <v>16</v>
      </c>
      <c r="F4" s="7">
        <f t="shared" si="1"/>
        <v>0.09</v>
      </c>
      <c r="G4" s="8">
        <f t="shared" si="2"/>
        <v>0.90200000000000002</v>
      </c>
      <c r="H4" s="9">
        <f t="shared" ref="H4:I4" si="17">5% + (O4-5)/1000</f>
        <v>5.2000000000000005E-2</v>
      </c>
      <c r="I4" s="9">
        <f t="shared" si="17"/>
        <v>5.5E-2</v>
      </c>
      <c r="J4" s="7">
        <f t="shared" si="4"/>
        <v>0.14000000000000001</v>
      </c>
      <c r="K4" s="10">
        <f t="shared" si="5"/>
        <v>0.13</v>
      </c>
      <c r="L4" s="5">
        <f t="shared" si="10"/>
        <v>14</v>
      </c>
      <c r="M4" s="5">
        <f t="shared" si="11"/>
        <v>16</v>
      </c>
      <c r="N4" s="5">
        <f t="shared" si="12"/>
        <v>13</v>
      </c>
      <c r="O4" s="5">
        <f t="shared" si="13"/>
        <v>7</v>
      </c>
      <c r="P4" s="6">
        <f t="shared" si="14"/>
        <v>10</v>
      </c>
      <c r="Q4" s="12">
        <f t="shared" si="15"/>
        <v>5</v>
      </c>
      <c r="R4" s="5"/>
      <c r="S4" s="5"/>
      <c r="T4" s="13" t="s">
        <v>18</v>
      </c>
      <c r="U4" s="5"/>
      <c r="V4" s="5"/>
      <c r="W4" s="5"/>
    </row>
    <row r="5" spans="1:23" ht="16.5" customHeight="1">
      <c r="A5" s="6">
        <v>4</v>
      </c>
      <c r="B5" s="11">
        <f t="shared" si="6"/>
        <v>49</v>
      </c>
      <c r="C5" s="11">
        <f t="shared" si="7"/>
        <v>23</v>
      </c>
      <c r="D5" s="5">
        <f t="shared" ref="D5:E5" si="18">L5</f>
        <v>15</v>
      </c>
      <c r="E5" s="5">
        <f t="shared" si="18"/>
        <v>17</v>
      </c>
      <c r="F5" s="7">
        <f t="shared" si="1"/>
        <v>9.5000000000000001E-2</v>
      </c>
      <c r="G5" s="8">
        <f t="shared" si="2"/>
        <v>0.90300000000000002</v>
      </c>
      <c r="H5" s="9">
        <f t="shared" ref="H5:I5" si="19">5% + (O5-5)/1000</f>
        <v>5.3000000000000005E-2</v>
      </c>
      <c r="I5" s="9">
        <f t="shared" si="19"/>
        <v>5.6000000000000001E-2</v>
      </c>
      <c r="J5" s="7">
        <f t="shared" si="4"/>
        <v>0.15</v>
      </c>
      <c r="K5" s="10">
        <f t="shared" si="5"/>
        <v>0.14000000000000001</v>
      </c>
      <c r="L5" s="5">
        <f t="shared" si="10"/>
        <v>15</v>
      </c>
      <c r="M5" s="5">
        <f t="shared" si="11"/>
        <v>17</v>
      </c>
      <c r="N5" s="5">
        <f t="shared" si="12"/>
        <v>14</v>
      </c>
      <c r="O5" s="5">
        <f t="shared" si="13"/>
        <v>8</v>
      </c>
      <c r="P5" s="6">
        <f t="shared" si="14"/>
        <v>11</v>
      </c>
      <c r="Q5" s="12">
        <f t="shared" si="15"/>
        <v>5</v>
      </c>
      <c r="R5" s="5"/>
      <c r="S5" s="5"/>
      <c r="T5" s="14">
        <v>5</v>
      </c>
      <c r="U5" s="5"/>
      <c r="V5" s="5"/>
      <c r="W5" s="5"/>
    </row>
    <row r="6" spans="1:23" ht="16.5" customHeight="1">
      <c r="A6" s="6">
        <v>5</v>
      </c>
      <c r="B6" s="11">
        <f t="shared" si="6"/>
        <v>56</v>
      </c>
      <c r="C6" s="11">
        <f t="shared" si="7"/>
        <v>26</v>
      </c>
      <c r="D6" s="5">
        <f t="shared" ref="D6:E6" si="20">L6</f>
        <v>16</v>
      </c>
      <c r="E6" s="5">
        <f t="shared" si="20"/>
        <v>19</v>
      </c>
      <c r="F6" s="7">
        <f t="shared" si="1"/>
        <v>9.5000000000000001E-2</v>
      </c>
      <c r="G6" s="8">
        <f t="shared" si="2"/>
        <v>0.90400000000000003</v>
      </c>
      <c r="H6" s="9">
        <f t="shared" ref="H6:I6" si="21">5% + (O6-5)/1000</f>
        <v>5.4000000000000006E-2</v>
      </c>
      <c r="I6" s="9">
        <f t="shared" si="21"/>
        <v>5.7000000000000002E-2</v>
      </c>
      <c r="J6" s="7">
        <f t="shared" si="4"/>
        <v>0.16</v>
      </c>
      <c r="K6" s="10">
        <f t="shared" si="5"/>
        <v>0.14000000000000001</v>
      </c>
      <c r="L6" s="5">
        <f t="shared" si="10"/>
        <v>16</v>
      </c>
      <c r="M6" s="5">
        <f t="shared" si="11"/>
        <v>19</v>
      </c>
      <c r="N6" s="5">
        <f t="shared" si="12"/>
        <v>14</v>
      </c>
      <c r="O6" s="5">
        <f t="shared" si="13"/>
        <v>9</v>
      </c>
      <c r="P6" s="6">
        <f t="shared" si="14"/>
        <v>12</v>
      </c>
      <c r="Q6" s="12">
        <f t="shared" si="15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63</v>
      </c>
      <c r="C7" s="11">
        <f t="shared" si="7"/>
        <v>29</v>
      </c>
      <c r="D7" s="5">
        <f t="shared" ref="D7:E7" si="22">L7</f>
        <v>17</v>
      </c>
      <c r="E7" s="5">
        <f t="shared" si="22"/>
        <v>20</v>
      </c>
      <c r="F7" s="7">
        <f t="shared" si="1"/>
        <v>0.1</v>
      </c>
      <c r="G7" s="8">
        <f t="shared" si="2"/>
        <v>0.90500000000000003</v>
      </c>
      <c r="H7" s="9">
        <f t="shared" ref="H7:I7" si="23">5% + (O7-5)/1000</f>
        <v>5.5E-2</v>
      </c>
      <c r="I7" s="9">
        <f t="shared" si="23"/>
        <v>5.8000000000000003E-2</v>
      </c>
      <c r="J7" s="7">
        <f t="shared" si="4"/>
        <v>0.17</v>
      </c>
      <c r="K7" s="10">
        <f t="shared" si="5"/>
        <v>0.15</v>
      </c>
      <c r="L7" s="5">
        <f t="shared" si="10"/>
        <v>17</v>
      </c>
      <c r="M7" s="5">
        <f t="shared" si="11"/>
        <v>20</v>
      </c>
      <c r="N7" s="5">
        <f t="shared" si="12"/>
        <v>15</v>
      </c>
      <c r="O7" s="5">
        <f t="shared" si="13"/>
        <v>10</v>
      </c>
      <c r="P7" s="6">
        <f t="shared" si="14"/>
        <v>13</v>
      </c>
      <c r="Q7" s="12">
        <f t="shared" si="15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70</v>
      </c>
      <c r="C8" s="11">
        <f t="shared" si="7"/>
        <v>32</v>
      </c>
      <c r="D8" s="5">
        <f t="shared" ref="D8:E8" si="24">L8</f>
        <v>18</v>
      </c>
      <c r="E8" s="5">
        <f t="shared" si="24"/>
        <v>21</v>
      </c>
      <c r="F8" s="7">
        <f t="shared" si="1"/>
        <v>0.10500000000000001</v>
      </c>
      <c r="G8" s="8">
        <f t="shared" si="2"/>
        <v>0.90600000000000003</v>
      </c>
      <c r="H8" s="9">
        <f t="shared" ref="H8:I8" si="25">5% + (O8-5)/1000</f>
        <v>5.6000000000000001E-2</v>
      </c>
      <c r="I8" s="9">
        <f t="shared" si="25"/>
        <v>5.9000000000000004E-2</v>
      </c>
      <c r="J8" s="7">
        <f t="shared" si="4"/>
        <v>0.18</v>
      </c>
      <c r="K8" s="10">
        <f t="shared" si="5"/>
        <v>0.16</v>
      </c>
      <c r="L8" s="5">
        <f t="shared" si="10"/>
        <v>18</v>
      </c>
      <c r="M8" s="5">
        <f t="shared" si="11"/>
        <v>21</v>
      </c>
      <c r="N8" s="5">
        <f t="shared" si="12"/>
        <v>16</v>
      </c>
      <c r="O8" s="5">
        <f t="shared" si="13"/>
        <v>11</v>
      </c>
      <c r="P8" s="6">
        <f t="shared" si="14"/>
        <v>14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77</v>
      </c>
      <c r="C9" s="11">
        <f t="shared" si="7"/>
        <v>37</v>
      </c>
      <c r="D9" s="5">
        <f t="shared" ref="D9:E9" si="26">L9</f>
        <v>20</v>
      </c>
      <c r="E9" s="5">
        <f t="shared" si="26"/>
        <v>22</v>
      </c>
      <c r="F9" s="7">
        <f t="shared" si="1"/>
        <v>0.11</v>
      </c>
      <c r="G9" s="8">
        <f t="shared" si="2"/>
        <v>0.90700000000000003</v>
      </c>
      <c r="H9" s="9">
        <f t="shared" ref="H9:I9" si="27">5% + (O9-5)/1000</f>
        <v>5.7000000000000002E-2</v>
      </c>
      <c r="I9" s="9">
        <f t="shared" si="27"/>
        <v>5.9000000000000004E-2</v>
      </c>
      <c r="J9" s="7">
        <f t="shared" si="4"/>
        <v>0.2</v>
      </c>
      <c r="K9" s="10">
        <f t="shared" si="5"/>
        <v>0.17</v>
      </c>
      <c r="L9" s="5">
        <f t="shared" si="10"/>
        <v>20</v>
      </c>
      <c r="M9" s="5">
        <f t="shared" si="11"/>
        <v>22</v>
      </c>
      <c r="N9" s="5">
        <f t="shared" si="12"/>
        <v>17</v>
      </c>
      <c r="O9" s="5">
        <f t="shared" si="13"/>
        <v>12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84</v>
      </c>
      <c r="C10" s="11">
        <f t="shared" si="7"/>
        <v>40</v>
      </c>
      <c r="D10" s="5">
        <f t="shared" ref="D10:E10" si="28">L10</f>
        <v>21</v>
      </c>
      <c r="E10" s="5">
        <f t="shared" si="28"/>
        <v>24</v>
      </c>
      <c r="F10" s="7">
        <f t="shared" si="1"/>
        <v>0.115</v>
      </c>
      <c r="G10" s="8">
        <f t="shared" si="2"/>
        <v>0.90700000000000003</v>
      </c>
      <c r="H10" s="9">
        <f t="shared" ref="H10:I10" si="29">5% + (O10-5)/1000</f>
        <v>5.7000000000000002E-2</v>
      </c>
      <c r="I10" s="9">
        <f t="shared" si="29"/>
        <v>6.0000000000000005E-2</v>
      </c>
      <c r="J10" s="7">
        <f t="shared" si="4"/>
        <v>0.21</v>
      </c>
      <c r="K10" s="10">
        <f t="shared" si="5"/>
        <v>0.18</v>
      </c>
      <c r="L10" s="5">
        <f t="shared" si="10"/>
        <v>21</v>
      </c>
      <c r="M10" s="5">
        <f t="shared" si="11"/>
        <v>24</v>
      </c>
      <c r="N10" s="5">
        <f t="shared" si="12"/>
        <v>18</v>
      </c>
      <c r="O10" s="5">
        <f t="shared" si="13"/>
        <v>12</v>
      </c>
      <c r="P10" s="6">
        <f t="shared" si="14"/>
        <v>15</v>
      </c>
      <c r="Q10" s="12">
        <f t="shared" si="15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>B10 + 8</f>
        <v>92</v>
      </c>
      <c r="C11" s="11">
        <f t="shared" si="7"/>
        <v>43</v>
      </c>
      <c r="D11" s="5">
        <f t="shared" ref="D11:E11" si="30">L11</f>
        <v>22</v>
      </c>
      <c r="E11" s="5">
        <f t="shared" si="30"/>
        <v>25</v>
      </c>
      <c r="F11" s="7">
        <f t="shared" si="1"/>
        <v>0.12000000000000001</v>
      </c>
      <c r="G11" s="8">
        <f t="shared" si="2"/>
        <v>0.90800000000000003</v>
      </c>
      <c r="H11" s="9">
        <f t="shared" ref="H11:I11" si="31">5% + (O11-5)/1000</f>
        <v>5.8000000000000003E-2</v>
      </c>
      <c r="I11" s="9">
        <f t="shared" si="31"/>
        <v>6.0999999999999999E-2</v>
      </c>
      <c r="J11" s="7">
        <f t="shared" si="4"/>
        <v>0.22</v>
      </c>
      <c r="K11" s="10">
        <f t="shared" si="5"/>
        <v>0.19</v>
      </c>
      <c r="L11" s="5">
        <f t="shared" si="10"/>
        <v>22</v>
      </c>
      <c r="M11" s="5">
        <f t="shared" si="11"/>
        <v>25</v>
      </c>
      <c r="N11" s="5">
        <f t="shared" si="12"/>
        <v>19</v>
      </c>
      <c r="O11" s="5">
        <f t="shared" si="13"/>
        <v>13</v>
      </c>
      <c r="P11" s="6">
        <f t="shared" si="14"/>
        <v>16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ref="B12:B20" si="32">B11 + 7</f>
        <v>99</v>
      </c>
      <c r="C12" s="11">
        <f t="shared" si="7"/>
        <v>46</v>
      </c>
      <c r="D12" s="5">
        <f t="shared" ref="D12:E12" si="33">L12</f>
        <v>23</v>
      </c>
      <c r="E12" s="5">
        <f t="shared" si="33"/>
        <v>27</v>
      </c>
      <c r="F12" s="7">
        <f t="shared" si="1"/>
        <v>0.12000000000000001</v>
      </c>
      <c r="G12" s="8">
        <f t="shared" si="2"/>
        <v>0.90900000000000003</v>
      </c>
      <c r="H12" s="9">
        <f t="shared" ref="H12:I12" si="34">5% + (O12-5)/1000</f>
        <v>5.9000000000000004E-2</v>
      </c>
      <c r="I12" s="9">
        <f t="shared" si="34"/>
        <v>6.2E-2</v>
      </c>
      <c r="J12" s="7">
        <f t="shared" si="4"/>
        <v>0.23</v>
      </c>
      <c r="K12" s="10">
        <f t="shared" si="5"/>
        <v>0.19</v>
      </c>
      <c r="L12" s="5">
        <f t="shared" si="10"/>
        <v>23</v>
      </c>
      <c r="M12" s="5">
        <f t="shared" si="11"/>
        <v>27</v>
      </c>
      <c r="N12" s="5">
        <f t="shared" si="12"/>
        <v>19</v>
      </c>
      <c r="O12" s="5">
        <f t="shared" si="13"/>
        <v>14</v>
      </c>
      <c r="P12" s="6">
        <f t="shared" si="14"/>
        <v>17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32"/>
        <v>106</v>
      </c>
      <c r="C13" s="11">
        <f t="shared" si="7"/>
        <v>51</v>
      </c>
      <c r="D13" s="5">
        <f t="shared" ref="D13:E13" si="35">L13</f>
        <v>24</v>
      </c>
      <c r="E13" s="5">
        <f t="shared" si="35"/>
        <v>28</v>
      </c>
      <c r="F13" s="7">
        <f t="shared" si="1"/>
        <v>0.125</v>
      </c>
      <c r="G13" s="8">
        <f t="shared" si="2"/>
        <v>0.91</v>
      </c>
      <c r="H13" s="9">
        <f t="shared" ref="H13:I13" si="36">5% + (O13-5)/1000</f>
        <v>6.0000000000000005E-2</v>
      </c>
      <c r="I13" s="9">
        <f t="shared" si="36"/>
        <v>6.3E-2</v>
      </c>
      <c r="J13" s="7">
        <f t="shared" si="4"/>
        <v>0.24</v>
      </c>
      <c r="K13" s="10">
        <f t="shared" si="5"/>
        <v>0.2</v>
      </c>
      <c r="L13" s="5">
        <f t="shared" si="10"/>
        <v>24</v>
      </c>
      <c r="M13" s="5">
        <f t="shared" si="11"/>
        <v>28</v>
      </c>
      <c r="N13" s="5">
        <f t="shared" si="12"/>
        <v>20</v>
      </c>
      <c r="O13" s="5">
        <f t="shared" si="13"/>
        <v>15</v>
      </c>
      <c r="P13" s="6">
        <f t="shared" si="14"/>
        <v>18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32"/>
        <v>113</v>
      </c>
      <c r="C14" s="11">
        <f t="shared" si="7"/>
        <v>54</v>
      </c>
      <c r="D14" s="5">
        <f t="shared" ref="D14:E14" si="37">L14</f>
        <v>25</v>
      </c>
      <c r="E14" s="5">
        <f t="shared" si="37"/>
        <v>29</v>
      </c>
      <c r="F14" s="7">
        <f t="shared" si="1"/>
        <v>0.13</v>
      </c>
      <c r="G14" s="8">
        <f t="shared" si="2"/>
        <v>0.91100000000000003</v>
      </c>
      <c r="H14" s="9">
        <f t="shared" ref="H14:I14" si="38">5% + (O14-5)/1000</f>
        <v>6.0999999999999999E-2</v>
      </c>
      <c r="I14" s="9">
        <f t="shared" si="38"/>
        <v>6.4000000000000001E-2</v>
      </c>
      <c r="J14" s="7">
        <f t="shared" si="4"/>
        <v>0.25</v>
      </c>
      <c r="K14" s="10">
        <f t="shared" si="5"/>
        <v>0.21</v>
      </c>
      <c r="L14" s="5">
        <f t="shared" si="10"/>
        <v>25</v>
      </c>
      <c r="M14" s="5">
        <f t="shared" si="11"/>
        <v>29</v>
      </c>
      <c r="N14" s="5">
        <f t="shared" si="12"/>
        <v>21</v>
      </c>
      <c r="O14" s="5">
        <f t="shared" si="13"/>
        <v>16</v>
      </c>
      <c r="P14" s="6">
        <f t="shared" si="14"/>
        <v>19</v>
      </c>
      <c r="Q14" s="12">
        <f t="shared" si="15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32"/>
        <v>120</v>
      </c>
      <c r="C15" s="11">
        <f t="shared" si="7"/>
        <v>57</v>
      </c>
      <c r="D15" s="5">
        <f t="shared" ref="D15:E15" si="39">L15</f>
        <v>26</v>
      </c>
      <c r="E15" s="5">
        <f t="shared" si="39"/>
        <v>30</v>
      </c>
      <c r="F15" s="7">
        <f t="shared" si="1"/>
        <v>0.13500000000000001</v>
      </c>
      <c r="G15" s="8">
        <f t="shared" si="2"/>
        <v>0.91200000000000003</v>
      </c>
      <c r="H15" s="9">
        <f t="shared" ref="H15:I15" si="40">5% + (O15-5)/1000</f>
        <v>6.2E-2</v>
      </c>
      <c r="I15" s="9">
        <f t="shared" si="40"/>
        <v>6.5000000000000002E-2</v>
      </c>
      <c r="J15" s="7">
        <f t="shared" si="4"/>
        <v>0.26</v>
      </c>
      <c r="K15" s="10">
        <f t="shared" si="5"/>
        <v>0.22</v>
      </c>
      <c r="L15" s="5">
        <f t="shared" si="10"/>
        <v>26</v>
      </c>
      <c r="M15" s="5">
        <f t="shared" si="11"/>
        <v>30</v>
      </c>
      <c r="N15" s="5">
        <f t="shared" si="12"/>
        <v>22</v>
      </c>
      <c r="O15" s="5">
        <f t="shared" si="13"/>
        <v>17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32"/>
        <v>127</v>
      </c>
      <c r="C16" s="11">
        <f t="shared" si="7"/>
        <v>60</v>
      </c>
      <c r="D16" s="5">
        <f t="shared" ref="D16:E16" si="41">L16</f>
        <v>27</v>
      </c>
      <c r="E16" s="5">
        <f t="shared" si="41"/>
        <v>32</v>
      </c>
      <c r="F16" s="7">
        <f t="shared" si="1"/>
        <v>0.14000000000000001</v>
      </c>
      <c r="G16" s="8">
        <f t="shared" si="2"/>
        <v>0.91200000000000003</v>
      </c>
      <c r="H16" s="9">
        <f t="shared" ref="H16:I16" si="42">5% + (O16-5)/1000</f>
        <v>6.2E-2</v>
      </c>
      <c r="I16" s="9">
        <f t="shared" si="42"/>
        <v>6.6000000000000003E-2</v>
      </c>
      <c r="J16" s="7">
        <f t="shared" si="4"/>
        <v>0.27</v>
      </c>
      <c r="K16" s="10">
        <f t="shared" si="5"/>
        <v>0.23</v>
      </c>
      <c r="L16" s="5">
        <f t="shared" si="10"/>
        <v>27</v>
      </c>
      <c r="M16" s="5">
        <f t="shared" si="11"/>
        <v>32</v>
      </c>
      <c r="N16" s="5">
        <f t="shared" si="12"/>
        <v>23</v>
      </c>
      <c r="O16" s="5">
        <f t="shared" si="13"/>
        <v>17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32"/>
        <v>134</v>
      </c>
      <c r="C17" s="11">
        <f t="shared" si="7"/>
        <v>65</v>
      </c>
      <c r="D17" s="5">
        <f t="shared" ref="D17:E17" si="43">L17</f>
        <v>29</v>
      </c>
      <c r="E17" s="5">
        <f t="shared" si="43"/>
        <v>33</v>
      </c>
      <c r="F17" s="7">
        <f t="shared" si="1"/>
        <v>0.14500000000000002</v>
      </c>
      <c r="G17" s="8">
        <f t="shared" si="2"/>
        <v>0.91300000000000003</v>
      </c>
      <c r="H17" s="9">
        <f t="shared" ref="H17:I17" si="44">5% + (O17-5)/1000</f>
        <v>6.3E-2</v>
      </c>
      <c r="I17" s="9">
        <f t="shared" si="44"/>
        <v>6.6000000000000003E-2</v>
      </c>
      <c r="J17" s="7">
        <f t="shared" si="4"/>
        <v>0.28999999999999998</v>
      </c>
      <c r="K17" s="10">
        <f t="shared" si="5"/>
        <v>0.24</v>
      </c>
      <c r="L17" s="5">
        <f t="shared" si="10"/>
        <v>29</v>
      </c>
      <c r="M17" s="5">
        <f t="shared" si="11"/>
        <v>33</v>
      </c>
      <c r="N17" s="5">
        <f t="shared" si="12"/>
        <v>24</v>
      </c>
      <c r="O17" s="5">
        <f t="shared" si="13"/>
        <v>18</v>
      </c>
      <c r="P17" s="6">
        <f t="shared" si="14"/>
        <v>21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32"/>
        <v>141</v>
      </c>
      <c r="C18" s="11">
        <f t="shared" si="7"/>
        <v>68</v>
      </c>
      <c r="D18" s="5">
        <f t="shared" ref="D18:E18" si="45">L18</f>
        <v>30</v>
      </c>
      <c r="E18" s="5">
        <f t="shared" si="45"/>
        <v>35</v>
      </c>
      <c r="F18" s="7">
        <f t="shared" si="1"/>
        <v>0.14500000000000002</v>
      </c>
      <c r="G18" s="8">
        <f t="shared" si="2"/>
        <v>0.91400000000000003</v>
      </c>
      <c r="H18" s="9">
        <f t="shared" ref="H18:I18" si="46">5% + (O18-5)/1000</f>
        <v>6.4000000000000001E-2</v>
      </c>
      <c r="I18" s="9">
        <f t="shared" si="46"/>
        <v>6.7000000000000004E-2</v>
      </c>
      <c r="J18" s="7">
        <f t="shared" si="4"/>
        <v>0.3</v>
      </c>
      <c r="K18" s="10">
        <f t="shared" si="5"/>
        <v>0.24</v>
      </c>
      <c r="L18" s="5">
        <f t="shared" si="10"/>
        <v>30</v>
      </c>
      <c r="M18" s="5">
        <f t="shared" si="11"/>
        <v>35</v>
      </c>
      <c r="N18" s="5">
        <f t="shared" si="12"/>
        <v>24</v>
      </c>
      <c r="O18" s="5">
        <f t="shared" si="13"/>
        <v>19</v>
      </c>
      <c r="P18" s="6">
        <f t="shared" si="14"/>
        <v>22</v>
      </c>
      <c r="Q18" s="12">
        <f t="shared" si="15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32"/>
        <v>148</v>
      </c>
      <c r="C19" s="11">
        <f t="shared" si="7"/>
        <v>71</v>
      </c>
      <c r="D19" s="5">
        <f t="shared" ref="D19:E19" si="47">L19</f>
        <v>31</v>
      </c>
      <c r="E19" s="5">
        <f t="shared" si="47"/>
        <v>36</v>
      </c>
      <c r="F19" s="7">
        <f t="shared" si="1"/>
        <v>0.15000000000000002</v>
      </c>
      <c r="G19" s="8">
        <f t="shared" si="2"/>
        <v>0.91500000000000004</v>
      </c>
      <c r="H19" s="9">
        <f t="shared" ref="H19:I19" si="48">5% + (O19-5)/1000</f>
        <v>6.5000000000000002E-2</v>
      </c>
      <c r="I19" s="9">
        <f t="shared" si="48"/>
        <v>6.8000000000000005E-2</v>
      </c>
      <c r="J19" s="7">
        <f t="shared" si="4"/>
        <v>0.31</v>
      </c>
      <c r="K19" s="10">
        <f t="shared" si="5"/>
        <v>0.25</v>
      </c>
      <c r="L19" s="5">
        <f t="shared" si="10"/>
        <v>31</v>
      </c>
      <c r="M19" s="5">
        <f t="shared" si="11"/>
        <v>36</v>
      </c>
      <c r="N19" s="5">
        <f t="shared" si="12"/>
        <v>25</v>
      </c>
      <c r="O19" s="5">
        <f t="shared" si="13"/>
        <v>20</v>
      </c>
      <c r="P19" s="6">
        <f t="shared" si="14"/>
        <v>23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32"/>
        <v>155</v>
      </c>
      <c r="C20" s="11">
        <f t="shared" si="7"/>
        <v>74</v>
      </c>
      <c r="D20" s="5">
        <f t="shared" ref="D20:E20" si="49">L20</f>
        <v>32</v>
      </c>
      <c r="E20" s="5">
        <f t="shared" si="49"/>
        <v>37</v>
      </c>
      <c r="F20" s="7">
        <f t="shared" si="1"/>
        <v>0.155</v>
      </c>
      <c r="G20" s="8">
        <f t="shared" si="2"/>
        <v>0.91600000000000004</v>
      </c>
      <c r="H20" s="9">
        <f t="shared" ref="H20:I20" si="50">5% + (O20-5)/1000</f>
        <v>6.6000000000000003E-2</v>
      </c>
      <c r="I20" s="9">
        <f t="shared" si="50"/>
        <v>6.9000000000000006E-2</v>
      </c>
      <c r="J20" s="7">
        <f t="shared" si="4"/>
        <v>0.32</v>
      </c>
      <c r="K20" s="10">
        <f t="shared" si="5"/>
        <v>0.26</v>
      </c>
      <c r="L20" s="5">
        <f t="shared" si="10"/>
        <v>32</v>
      </c>
      <c r="M20" s="5">
        <f t="shared" si="11"/>
        <v>37</v>
      </c>
      <c r="N20" s="5">
        <f t="shared" si="12"/>
        <v>26</v>
      </c>
      <c r="O20" s="5">
        <f t="shared" si="13"/>
        <v>21</v>
      </c>
      <c r="P20" s="6">
        <f t="shared" si="14"/>
        <v>24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>B20 + 8</f>
        <v>163</v>
      </c>
      <c r="C21" s="11">
        <f t="shared" si="7"/>
        <v>79</v>
      </c>
      <c r="D21" s="5">
        <f t="shared" ref="D21:E21" si="51">L21</f>
        <v>33</v>
      </c>
      <c r="E21" s="5">
        <f t="shared" si="51"/>
        <v>38</v>
      </c>
      <c r="F21" s="7">
        <f t="shared" si="1"/>
        <v>0.16</v>
      </c>
      <c r="G21" s="8">
        <f t="shared" si="2"/>
        <v>0.91700000000000004</v>
      </c>
      <c r="H21" s="9">
        <f t="shared" ref="H21:I21" si="52">5% + (O21-5)/1000</f>
        <v>6.7000000000000004E-2</v>
      </c>
      <c r="I21" s="9">
        <f t="shared" si="52"/>
        <v>7.0000000000000007E-2</v>
      </c>
      <c r="J21" s="7">
        <f t="shared" si="4"/>
        <v>0.33</v>
      </c>
      <c r="K21" s="10">
        <f t="shared" si="5"/>
        <v>0.27</v>
      </c>
      <c r="L21" s="5">
        <f t="shared" si="10"/>
        <v>33</v>
      </c>
      <c r="M21" s="5">
        <f t="shared" si="11"/>
        <v>38</v>
      </c>
      <c r="N21" s="5">
        <f t="shared" si="12"/>
        <v>27</v>
      </c>
      <c r="O21" s="5">
        <f t="shared" si="13"/>
        <v>22</v>
      </c>
      <c r="P21" s="6">
        <f t="shared" si="14"/>
        <v>25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ref="B22:B30" si="53">B21 + 7</f>
        <v>170</v>
      </c>
      <c r="C22" s="11">
        <f t="shared" si="7"/>
        <v>82</v>
      </c>
      <c r="D22" s="5">
        <f t="shared" ref="D22:E22" si="54">L22</f>
        <v>34</v>
      </c>
      <c r="E22" s="5">
        <f t="shared" si="54"/>
        <v>40</v>
      </c>
      <c r="F22" s="7">
        <f t="shared" si="1"/>
        <v>0.16500000000000001</v>
      </c>
      <c r="G22" s="8">
        <f t="shared" si="2"/>
        <v>0.91700000000000004</v>
      </c>
      <c r="H22" s="9">
        <f t="shared" ref="H22:I22" si="55">5% + (O22-5)/1000</f>
        <v>6.7000000000000004E-2</v>
      </c>
      <c r="I22" s="9">
        <f t="shared" si="55"/>
        <v>7.1000000000000008E-2</v>
      </c>
      <c r="J22" s="7">
        <f t="shared" si="4"/>
        <v>0.34</v>
      </c>
      <c r="K22" s="10">
        <f t="shared" si="5"/>
        <v>0.28000000000000003</v>
      </c>
      <c r="L22" s="5">
        <f t="shared" si="10"/>
        <v>34</v>
      </c>
      <c r="M22" s="5">
        <f t="shared" si="11"/>
        <v>40</v>
      </c>
      <c r="N22" s="5">
        <f t="shared" si="12"/>
        <v>28</v>
      </c>
      <c r="O22" s="5">
        <f t="shared" si="13"/>
        <v>22</v>
      </c>
      <c r="P22" s="6">
        <f t="shared" si="14"/>
        <v>26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53"/>
        <v>177</v>
      </c>
      <c r="C23" s="11">
        <f t="shared" si="7"/>
        <v>85</v>
      </c>
      <c r="D23" s="5">
        <f t="shared" ref="D23:E23" si="56">L23</f>
        <v>35</v>
      </c>
      <c r="E23" s="5">
        <f t="shared" si="56"/>
        <v>41</v>
      </c>
      <c r="F23" s="7">
        <f t="shared" si="1"/>
        <v>0.16999999999999998</v>
      </c>
      <c r="G23" s="8">
        <f t="shared" si="2"/>
        <v>0.91800000000000004</v>
      </c>
      <c r="H23" s="9">
        <f t="shared" ref="H23:I23" si="57">5% + (O23-5)/1000</f>
        <v>6.8000000000000005E-2</v>
      </c>
      <c r="I23" s="9">
        <f t="shared" si="57"/>
        <v>7.2000000000000008E-2</v>
      </c>
      <c r="J23" s="7">
        <f t="shared" si="4"/>
        <v>0.35</v>
      </c>
      <c r="K23" s="10">
        <f t="shared" si="5"/>
        <v>0.28999999999999998</v>
      </c>
      <c r="L23" s="5">
        <f t="shared" si="10"/>
        <v>35</v>
      </c>
      <c r="M23" s="5">
        <f t="shared" si="11"/>
        <v>41</v>
      </c>
      <c r="N23" s="5">
        <f t="shared" si="12"/>
        <v>29</v>
      </c>
      <c r="O23" s="5">
        <f t="shared" si="13"/>
        <v>23</v>
      </c>
      <c r="P23" s="6">
        <f t="shared" si="14"/>
        <v>27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53"/>
        <v>184</v>
      </c>
      <c r="C24" s="11">
        <f t="shared" si="7"/>
        <v>88</v>
      </c>
      <c r="D24" s="5">
        <f t="shared" ref="D24:E24" si="58">L24</f>
        <v>36</v>
      </c>
      <c r="E24" s="5">
        <f t="shared" si="58"/>
        <v>43</v>
      </c>
      <c r="F24" s="7">
        <f t="shared" si="1"/>
        <v>0.16999999999999998</v>
      </c>
      <c r="G24" s="8">
        <f t="shared" si="2"/>
        <v>0.91900000000000004</v>
      </c>
      <c r="H24" s="9">
        <f t="shared" ref="H24:I24" si="59">5% + (O24-5)/1000</f>
        <v>6.9000000000000006E-2</v>
      </c>
      <c r="I24" s="9">
        <f t="shared" si="59"/>
        <v>7.3000000000000009E-2</v>
      </c>
      <c r="J24" s="7">
        <f t="shared" si="4"/>
        <v>0.36</v>
      </c>
      <c r="K24" s="10">
        <f t="shared" si="5"/>
        <v>0.28999999999999998</v>
      </c>
      <c r="L24" s="5">
        <f t="shared" si="10"/>
        <v>36</v>
      </c>
      <c r="M24" s="5">
        <f t="shared" si="11"/>
        <v>43</v>
      </c>
      <c r="N24" s="5">
        <f t="shared" si="12"/>
        <v>29</v>
      </c>
      <c r="O24" s="5">
        <f t="shared" si="13"/>
        <v>24</v>
      </c>
      <c r="P24" s="6">
        <f t="shared" si="14"/>
        <v>28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53"/>
        <v>191</v>
      </c>
      <c r="C25" s="11">
        <f t="shared" si="7"/>
        <v>93</v>
      </c>
      <c r="D25" s="5">
        <f t="shared" ref="D25:E25" si="60">L25</f>
        <v>38</v>
      </c>
      <c r="E25" s="5">
        <f t="shared" si="60"/>
        <v>44</v>
      </c>
      <c r="F25" s="7">
        <f t="shared" si="1"/>
        <v>0.17499999999999999</v>
      </c>
      <c r="G25" s="8">
        <f t="shared" si="2"/>
        <v>0.92</v>
      </c>
      <c r="H25" s="9">
        <f t="shared" ref="H25:I25" si="61">5% + (O25-5)/1000</f>
        <v>7.0000000000000007E-2</v>
      </c>
      <c r="I25" s="9">
        <f t="shared" si="61"/>
        <v>7.3000000000000009E-2</v>
      </c>
      <c r="J25" s="7">
        <f t="shared" si="4"/>
        <v>0.38</v>
      </c>
      <c r="K25" s="10">
        <f t="shared" si="5"/>
        <v>0.3</v>
      </c>
      <c r="L25" s="5">
        <f t="shared" si="10"/>
        <v>38</v>
      </c>
      <c r="M25" s="5">
        <f t="shared" si="11"/>
        <v>44</v>
      </c>
      <c r="N25" s="5">
        <f t="shared" si="12"/>
        <v>30</v>
      </c>
      <c r="O25" s="5">
        <f t="shared" si="13"/>
        <v>25</v>
      </c>
      <c r="P25" s="6">
        <f t="shared" si="14"/>
        <v>28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53"/>
        <v>198</v>
      </c>
      <c r="C26" s="11">
        <f t="shared" si="7"/>
        <v>96</v>
      </c>
      <c r="D26" s="5">
        <f t="shared" ref="D26:E26" si="62">L26</f>
        <v>39</v>
      </c>
      <c r="E26" s="5">
        <f t="shared" si="62"/>
        <v>45</v>
      </c>
      <c r="F26" s="7">
        <f t="shared" si="1"/>
        <v>0.18</v>
      </c>
      <c r="G26" s="8">
        <f t="shared" si="2"/>
        <v>0.92100000000000004</v>
      </c>
      <c r="H26" s="9">
        <f t="shared" ref="H26:I26" si="63">5% + (O26-5)/1000</f>
        <v>7.1000000000000008E-2</v>
      </c>
      <c r="I26" s="9">
        <f t="shared" si="63"/>
        <v>7.400000000000001E-2</v>
      </c>
      <c r="J26" s="7">
        <f t="shared" si="4"/>
        <v>0.39</v>
      </c>
      <c r="K26" s="10">
        <f t="shared" si="5"/>
        <v>0.31</v>
      </c>
      <c r="L26" s="5">
        <f t="shared" si="10"/>
        <v>39</v>
      </c>
      <c r="M26" s="5">
        <f t="shared" si="11"/>
        <v>45</v>
      </c>
      <c r="N26" s="5">
        <f t="shared" si="12"/>
        <v>31</v>
      </c>
      <c r="O26" s="5">
        <f t="shared" si="13"/>
        <v>26</v>
      </c>
      <c r="P26" s="6">
        <f t="shared" si="14"/>
        <v>29</v>
      </c>
      <c r="Q26" s="12">
        <f t="shared" si="15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53"/>
        <v>205</v>
      </c>
      <c r="C27" s="11">
        <f t="shared" si="7"/>
        <v>99</v>
      </c>
      <c r="D27" s="5">
        <f t="shared" ref="D27:E27" si="64">L27</f>
        <v>40</v>
      </c>
      <c r="E27" s="5">
        <f t="shared" si="64"/>
        <v>46</v>
      </c>
      <c r="F27" s="7">
        <f t="shared" si="1"/>
        <v>0.185</v>
      </c>
      <c r="G27" s="8">
        <f t="shared" si="2"/>
        <v>0.92200000000000004</v>
      </c>
      <c r="H27" s="9">
        <f t="shared" ref="H27:I27" si="65">5% + (O27-5)/1000</f>
        <v>7.2000000000000008E-2</v>
      </c>
      <c r="I27" s="9">
        <f t="shared" si="65"/>
        <v>7.5000000000000011E-2</v>
      </c>
      <c r="J27" s="7">
        <f t="shared" si="4"/>
        <v>0.4</v>
      </c>
      <c r="K27" s="10">
        <f t="shared" si="5"/>
        <v>0.32</v>
      </c>
      <c r="L27" s="5">
        <f t="shared" si="10"/>
        <v>40</v>
      </c>
      <c r="M27" s="5">
        <f t="shared" si="11"/>
        <v>46</v>
      </c>
      <c r="N27" s="5">
        <f t="shared" si="12"/>
        <v>32</v>
      </c>
      <c r="O27" s="5">
        <f t="shared" si="13"/>
        <v>27</v>
      </c>
      <c r="P27" s="6">
        <f t="shared" si="14"/>
        <v>30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53"/>
        <v>212</v>
      </c>
      <c r="C28" s="11">
        <f t="shared" si="7"/>
        <v>102</v>
      </c>
      <c r="D28" s="5">
        <f t="shared" ref="D28:E28" si="66">L28</f>
        <v>41</v>
      </c>
      <c r="E28" s="5">
        <f t="shared" si="66"/>
        <v>48</v>
      </c>
      <c r="F28" s="7">
        <f t="shared" si="1"/>
        <v>0.19</v>
      </c>
      <c r="G28" s="8">
        <f t="shared" si="2"/>
        <v>0.92200000000000004</v>
      </c>
      <c r="H28" s="9">
        <f t="shared" ref="H28:I28" si="67">5% + (O28-5)/1000</f>
        <v>7.2000000000000008E-2</v>
      </c>
      <c r="I28" s="9">
        <f t="shared" si="67"/>
        <v>7.5999999999999998E-2</v>
      </c>
      <c r="J28" s="7">
        <f t="shared" si="4"/>
        <v>0.41</v>
      </c>
      <c r="K28" s="10">
        <f t="shared" si="5"/>
        <v>0.33</v>
      </c>
      <c r="L28" s="5">
        <f t="shared" si="10"/>
        <v>41</v>
      </c>
      <c r="M28" s="5">
        <f t="shared" si="11"/>
        <v>48</v>
      </c>
      <c r="N28" s="5">
        <f t="shared" si="12"/>
        <v>33</v>
      </c>
      <c r="O28" s="5">
        <f t="shared" si="13"/>
        <v>27</v>
      </c>
      <c r="P28" s="6">
        <f t="shared" si="14"/>
        <v>31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53"/>
        <v>219</v>
      </c>
      <c r="C29" s="11">
        <f t="shared" si="7"/>
        <v>107</v>
      </c>
      <c r="D29" s="5">
        <f t="shared" ref="D29:E29" si="68">L29</f>
        <v>42</v>
      </c>
      <c r="E29" s="5">
        <f t="shared" si="68"/>
        <v>49</v>
      </c>
      <c r="F29" s="7">
        <f t="shared" si="1"/>
        <v>0.19500000000000001</v>
      </c>
      <c r="G29" s="8">
        <f t="shared" si="2"/>
        <v>0.92300000000000004</v>
      </c>
      <c r="H29" s="9">
        <f t="shared" ref="H29:I29" si="69">5% + (O29-5)/1000</f>
        <v>7.3000000000000009E-2</v>
      </c>
      <c r="I29" s="9">
        <f t="shared" si="69"/>
        <v>7.6999999999999999E-2</v>
      </c>
      <c r="J29" s="7">
        <f t="shared" si="4"/>
        <v>0.42</v>
      </c>
      <c r="K29" s="10">
        <f t="shared" si="5"/>
        <v>0.34</v>
      </c>
      <c r="L29" s="5">
        <f t="shared" si="10"/>
        <v>42</v>
      </c>
      <c r="M29" s="5">
        <f t="shared" si="11"/>
        <v>49</v>
      </c>
      <c r="N29" s="5">
        <f t="shared" si="12"/>
        <v>34</v>
      </c>
      <c r="O29" s="5">
        <f t="shared" si="13"/>
        <v>28</v>
      </c>
      <c r="P29" s="6">
        <f t="shared" si="14"/>
        <v>32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53"/>
        <v>226</v>
      </c>
      <c r="C30" s="11">
        <f t="shared" si="7"/>
        <v>110</v>
      </c>
      <c r="D30" s="5">
        <f t="shared" ref="D30:E30" si="70">L30</f>
        <v>43</v>
      </c>
      <c r="E30" s="5">
        <f t="shared" si="70"/>
        <v>51</v>
      </c>
      <c r="F30" s="7">
        <f t="shared" si="1"/>
        <v>0.19500000000000001</v>
      </c>
      <c r="G30" s="8">
        <f t="shared" si="2"/>
        <v>0.92400000000000004</v>
      </c>
      <c r="H30" s="9">
        <f t="shared" ref="H30:I30" si="71">5% + (O30-5)/1000</f>
        <v>7.400000000000001E-2</v>
      </c>
      <c r="I30" s="9">
        <f t="shared" si="71"/>
        <v>7.8E-2</v>
      </c>
      <c r="J30" s="7">
        <f t="shared" si="4"/>
        <v>0.43</v>
      </c>
      <c r="K30" s="10">
        <f t="shared" si="5"/>
        <v>0.34</v>
      </c>
      <c r="L30" s="5">
        <f t="shared" si="10"/>
        <v>43</v>
      </c>
      <c r="M30" s="5">
        <f t="shared" si="11"/>
        <v>51</v>
      </c>
      <c r="N30" s="5">
        <f t="shared" si="12"/>
        <v>34</v>
      </c>
      <c r="O30" s="5">
        <f t="shared" si="13"/>
        <v>29</v>
      </c>
      <c r="P30" s="6">
        <f t="shared" si="14"/>
        <v>33</v>
      </c>
      <c r="Q30" s="12">
        <f t="shared" si="15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>B30 + 8</f>
        <v>234</v>
      </c>
      <c r="C31" s="11">
        <f t="shared" si="7"/>
        <v>113</v>
      </c>
      <c r="D31" s="5">
        <f t="shared" ref="D31:E31" si="72">L31</f>
        <v>44</v>
      </c>
      <c r="E31" s="5">
        <f t="shared" si="72"/>
        <v>52</v>
      </c>
      <c r="F31" s="7">
        <f t="shared" si="1"/>
        <v>0.2</v>
      </c>
      <c r="G31" s="8">
        <f t="shared" si="2"/>
        <v>0.92500000000000004</v>
      </c>
      <c r="H31" s="9">
        <f t="shared" ref="H31:I31" si="73">5% + (O31-5)/1000</f>
        <v>7.5000000000000011E-2</v>
      </c>
      <c r="I31" s="9">
        <f t="shared" si="73"/>
        <v>7.9000000000000001E-2</v>
      </c>
      <c r="J31" s="7">
        <f t="shared" si="4"/>
        <v>0.44</v>
      </c>
      <c r="K31" s="10">
        <f t="shared" si="5"/>
        <v>0.35</v>
      </c>
      <c r="L31" s="5">
        <f t="shared" si="10"/>
        <v>44</v>
      </c>
      <c r="M31" s="5">
        <f t="shared" si="11"/>
        <v>52</v>
      </c>
      <c r="N31" s="5">
        <f t="shared" si="12"/>
        <v>35</v>
      </c>
      <c r="O31" s="5">
        <f t="shared" si="13"/>
        <v>30</v>
      </c>
      <c r="P31" s="6">
        <f t="shared" si="14"/>
        <v>34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ref="B32:B39" si="74">B31 + 7</f>
        <v>241</v>
      </c>
      <c r="C32" s="11">
        <f t="shared" si="7"/>
        <v>116</v>
      </c>
      <c r="D32" s="5">
        <f t="shared" ref="D32:E32" si="75">L32</f>
        <v>45</v>
      </c>
      <c r="E32" s="5">
        <f t="shared" si="75"/>
        <v>53</v>
      </c>
      <c r="F32" s="7">
        <f t="shared" si="1"/>
        <v>0.20500000000000002</v>
      </c>
      <c r="G32" s="8">
        <f t="shared" si="2"/>
        <v>0.92600000000000005</v>
      </c>
      <c r="H32" s="9">
        <f t="shared" ref="H32:I32" si="76">5% + (O32-5)/1000</f>
        <v>7.5999999999999998E-2</v>
      </c>
      <c r="I32" s="9">
        <f t="shared" si="76"/>
        <v>0.08</v>
      </c>
      <c r="J32" s="7">
        <f t="shared" si="4"/>
        <v>0.45</v>
      </c>
      <c r="K32" s="10">
        <f t="shared" si="5"/>
        <v>0.36</v>
      </c>
      <c r="L32" s="5">
        <f t="shared" si="10"/>
        <v>45</v>
      </c>
      <c r="M32" s="5">
        <f t="shared" si="11"/>
        <v>53</v>
      </c>
      <c r="N32" s="5">
        <f t="shared" si="12"/>
        <v>36</v>
      </c>
      <c r="O32" s="5">
        <f t="shared" si="13"/>
        <v>31</v>
      </c>
      <c r="P32" s="6">
        <f t="shared" si="14"/>
        <v>35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74"/>
        <v>248</v>
      </c>
      <c r="C33" s="11">
        <f t="shared" si="7"/>
        <v>121</v>
      </c>
      <c r="D33" s="5">
        <f t="shared" ref="D33:E33" si="77">L33</f>
        <v>47</v>
      </c>
      <c r="E33" s="5">
        <f t="shared" si="77"/>
        <v>54</v>
      </c>
      <c r="F33" s="7">
        <f t="shared" si="1"/>
        <v>0.21000000000000002</v>
      </c>
      <c r="G33" s="8">
        <f t="shared" si="2"/>
        <v>0.92700000000000005</v>
      </c>
      <c r="H33" s="9">
        <f t="shared" ref="H33:I33" si="78">5% + (O33-5)/1000</f>
        <v>7.6999999999999999E-2</v>
      </c>
      <c r="I33" s="9">
        <f t="shared" si="78"/>
        <v>0.08</v>
      </c>
      <c r="J33" s="7">
        <f t="shared" si="4"/>
        <v>0.47</v>
      </c>
      <c r="K33" s="10">
        <f t="shared" si="5"/>
        <v>0.37</v>
      </c>
      <c r="L33" s="5">
        <f t="shared" si="10"/>
        <v>47</v>
      </c>
      <c r="M33" s="5">
        <f t="shared" si="11"/>
        <v>54</v>
      </c>
      <c r="N33" s="5">
        <f t="shared" si="12"/>
        <v>37</v>
      </c>
      <c r="O33" s="5">
        <f t="shared" si="13"/>
        <v>32</v>
      </c>
      <c r="P33" s="6">
        <f t="shared" si="14"/>
        <v>35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74"/>
        <v>255</v>
      </c>
      <c r="C34" s="11">
        <f t="shared" si="7"/>
        <v>124</v>
      </c>
      <c r="D34" s="5">
        <f t="shared" ref="D34:E34" si="79">L34</f>
        <v>48</v>
      </c>
      <c r="E34" s="5">
        <f t="shared" si="79"/>
        <v>56</v>
      </c>
      <c r="F34" s="7">
        <f t="shared" si="1"/>
        <v>0.21500000000000002</v>
      </c>
      <c r="G34" s="8">
        <f t="shared" si="2"/>
        <v>0.92700000000000005</v>
      </c>
      <c r="H34" s="9">
        <f t="shared" ref="H34:I34" si="80">5% + (O34-5)/1000</f>
        <v>7.6999999999999999E-2</v>
      </c>
      <c r="I34" s="9">
        <f t="shared" si="80"/>
        <v>8.1000000000000003E-2</v>
      </c>
      <c r="J34" s="7">
        <f t="shared" si="4"/>
        <v>0.48</v>
      </c>
      <c r="K34" s="10">
        <f t="shared" si="5"/>
        <v>0.38</v>
      </c>
      <c r="L34" s="5">
        <f t="shared" si="10"/>
        <v>48</v>
      </c>
      <c r="M34" s="5">
        <f t="shared" si="11"/>
        <v>56</v>
      </c>
      <c r="N34" s="5">
        <f t="shared" si="12"/>
        <v>38</v>
      </c>
      <c r="O34" s="5">
        <f t="shared" si="13"/>
        <v>32</v>
      </c>
      <c r="P34" s="6">
        <f t="shared" si="14"/>
        <v>36</v>
      </c>
      <c r="Q34" s="12">
        <f t="shared" si="15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74"/>
        <v>262</v>
      </c>
      <c r="C35" s="11">
        <f t="shared" si="7"/>
        <v>127</v>
      </c>
      <c r="D35" s="5">
        <f t="shared" ref="D35:E35" si="81">L35</f>
        <v>49</v>
      </c>
      <c r="E35" s="5">
        <f t="shared" si="81"/>
        <v>57</v>
      </c>
      <c r="F35" s="7">
        <f t="shared" si="1"/>
        <v>0.22000000000000003</v>
      </c>
      <c r="G35" s="8">
        <f t="shared" si="2"/>
        <v>0.92800000000000005</v>
      </c>
      <c r="H35" s="9">
        <f t="shared" ref="H35:I35" si="82">5% + (O35-5)/1000</f>
        <v>7.8E-2</v>
      </c>
      <c r="I35" s="9">
        <f t="shared" si="82"/>
        <v>8.2000000000000003E-2</v>
      </c>
      <c r="J35" s="7">
        <f t="shared" si="4"/>
        <v>0.49</v>
      </c>
      <c r="K35" s="10">
        <f t="shared" si="5"/>
        <v>0.39</v>
      </c>
      <c r="L35" s="5">
        <f t="shared" si="10"/>
        <v>49</v>
      </c>
      <c r="M35" s="5">
        <f t="shared" si="11"/>
        <v>57</v>
      </c>
      <c r="N35" s="5">
        <f t="shared" si="12"/>
        <v>39</v>
      </c>
      <c r="O35" s="5">
        <f t="shared" si="13"/>
        <v>33</v>
      </c>
      <c r="P35" s="6">
        <f t="shared" si="14"/>
        <v>37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74"/>
        <v>269</v>
      </c>
      <c r="C36" s="11">
        <f t="shared" si="7"/>
        <v>130</v>
      </c>
      <c r="D36" s="5">
        <f t="shared" ref="D36:E36" si="83">L36</f>
        <v>50</v>
      </c>
      <c r="E36" s="5">
        <f t="shared" si="83"/>
        <v>59</v>
      </c>
      <c r="F36" s="7">
        <f t="shared" si="1"/>
        <v>0.22000000000000003</v>
      </c>
      <c r="G36" s="8">
        <f t="shared" si="2"/>
        <v>0.92900000000000005</v>
      </c>
      <c r="H36" s="9">
        <f t="shared" ref="H36:I36" si="84">5% + (O36-5)/1000</f>
        <v>7.9000000000000001E-2</v>
      </c>
      <c r="I36" s="9">
        <f t="shared" si="84"/>
        <v>8.3000000000000004E-2</v>
      </c>
      <c r="J36" s="7">
        <f t="shared" si="4"/>
        <v>0.5</v>
      </c>
      <c r="K36" s="10">
        <f t="shared" si="5"/>
        <v>0.39</v>
      </c>
      <c r="L36" s="5">
        <f t="shared" si="10"/>
        <v>50</v>
      </c>
      <c r="M36" s="5">
        <f t="shared" si="11"/>
        <v>59</v>
      </c>
      <c r="N36" s="5">
        <f t="shared" si="12"/>
        <v>39</v>
      </c>
      <c r="O36" s="5">
        <f t="shared" si="13"/>
        <v>34</v>
      </c>
      <c r="P36" s="6">
        <f t="shared" si="14"/>
        <v>38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74"/>
        <v>276</v>
      </c>
      <c r="C37" s="11">
        <f t="shared" si="7"/>
        <v>135</v>
      </c>
      <c r="D37" s="5">
        <f t="shared" ref="D37:E37" si="85">L37</f>
        <v>51</v>
      </c>
      <c r="E37" s="5">
        <f t="shared" si="85"/>
        <v>60</v>
      </c>
      <c r="F37" s="7">
        <f t="shared" si="1"/>
        <v>0.22499999999999998</v>
      </c>
      <c r="G37" s="8">
        <f t="shared" si="2"/>
        <v>0.93</v>
      </c>
      <c r="H37" s="9">
        <f t="shared" ref="H37:I37" si="86">5% + (O37-5)/1000</f>
        <v>0.08</v>
      </c>
      <c r="I37" s="9">
        <f t="shared" si="86"/>
        <v>8.4000000000000005E-2</v>
      </c>
      <c r="J37" s="7">
        <f t="shared" si="4"/>
        <v>0.51</v>
      </c>
      <c r="K37" s="10">
        <f t="shared" si="5"/>
        <v>0.4</v>
      </c>
      <c r="L37" s="5">
        <f t="shared" si="10"/>
        <v>51</v>
      </c>
      <c r="M37" s="5">
        <f t="shared" si="11"/>
        <v>60</v>
      </c>
      <c r="N37" s="5">
        <f t="shared" si="12"/>
        <v>40</v>
      </c>
      <c r="O37" s="5">
        <f t="shared" si="13"/>
        <v>35</v>
      </c>
      <c r="P37" s="6">
        <f t="shared" si="14"/>
        <v>39</v>
      </c>
      <c r="Q37" s="12">
        <f t="shared" si="15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74"/>
        <v>283</v>
      </c>
      <c r="C38" s="11">
        <f t="shared" si="7"/>
        <v>138</v>
      </c>
      <c r="D38" s="5">
        <f t="shared" ref="D38:E38" si="87">L38</f>
        <v>52</v>
      </c>
      <c r="E38" s="5">
        <f t="shared" si="87"/>
        <v>61</v>
      </c>
      <c r="F38" s="7">
        <f t="shared" si="1"/>
        <v>0.22999999999999998</v>
      </c>
      <c r="G38" s="8">
        <f t="shared" si="2"/>
        <v>0.93100000000000005</v>
      </c>
      <c r="H38" s="9">
        <f t="shared" ref="H38:I38" si="88">5% + (O38-5)/1000</f>
        <v>8.1000000000000003E-2</v>
      </c>
      <c r="I38" s="9">
        <f t="shared" si="88"/>
        <v>8.5000000000000006E-2</v>
      </c>
      <c r="J38" s="7">
        <f t="shared" si="4"/>
        <v>0.52</v>
      </c>
      <c r="K38" s="10">
        <f t="shared" si="5"/>
        <v>0.41</v>
      </c>
      <c r="L38" s="5">
        <f t="shared" si="10"/>
        <v>52</v>
      </c>
      <c r="M38" s="5">
        <f t="shared" si="11"/>
        <v>61</v>
      </c>
      <c r="N38" s="5">
        <f t="shared" si="12"/>
        <v>41</v>
      </c>
      <c r="O38" s="5">
        <f t="shared" si="13"/>
        <v>36</v>
      </c>
      <c r="P38" s="6">
        <f t="shared" si="14"/>
        <v>40</v>
      </c>
      <c r="Q38" s="12">
        <f t="shared" si="15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74"/>
        <v>290</v>
      </c>
      <c r="C39" s="11">
        <f t="shared" si="7"/>
        <v>141</v>
      </c>
      <c r="D39" s="5">
        <f t="shared" ref="D39:E39" si="89">L39</f>
        <v>53</v>
      </c>
      <c r="E39" s="5">
        <f t="shared" si="89"/>
        <v>62</v>
      </c>
      <c r="F39" s="7">
        <f t="shared" si="1"/>
        <v>0.23499999999999999</v>
      </c>
      <c r="G39" s="8">
        <f t="shared" si="2"/>
        <v>0.93200000000000005</v>
      </c>
      <c r="H39" s="9">
        <f t="shared" ref="H39:I39" si="90">5% + (O39-5)/1000</f>
        <v>8.2000000000000003E-2</v>
      </c>
      <c r="I39" s="9">
        <f t="shared" si="90"/>
        <v>8.5999999999999993E-2</v>
      </c>
      <c r="J39" s="7">
        <f t="shared" si="4"/>
        <v>0.53</v>
      </c>
      <c r="K39" s="10">
        <f t="shared" si="5"/>
        <v>0.42</v>
      </c>
      <c r="L39" s="5">
        <f t="shared" si="10"/>
        <v>53</v>
      </c>
      <c r="M39" s="5">
        <f t="shared" si="11"/>
        <v>62</v>
      </c>
      <c r="N39" s="5">
        <f t="shared" si="12"/>
        <v>42</v>
      </c>
      <c r="O39" s="5">
        <f t="shared" si="13"/>
        <v>37</v>
      </c>
      <c r="P39" s="6">
        <f t="shared" si="14"/>
        <v>41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>B39 + 8</f>
        <v>298</v>
      </c>
      <c r="C40" s="11">
        <f t="shared" si="7"/>
        <v>144</v>
      </c>
      <c r="D40" s="5">
        <f t="shared" ref="D40:E40" si="91">L40</f>
        <v>54</v>
      </c>
      <c r="E40" s="5">
        <f t="shared" si="91"/>
        <v>64</v>
      </c>
      <c r="F40" s="7">
        <f t="shared" si="1"/>
        <v>0.24</v>
      </c>
      <c r="G40" s="8">
        <f t="shared" si="2"/>
        <v>0.93200000000000005</v>
      </c>
      <c r="H40" s="9">
        <f t="shared" ref="H40:I40" si="92">5% + (O40-5)/1000</f>
        <v>8.2000000000000003E-2</v>
      </c>
      <c r="I40" s="9">
        <f t="shared" si="92"/>
        <v>8.6999999999999994E-2</v>
      </c>
      <c r="J40" s="7">
        <f t="shared" si="4"/>
        <v>0.54</v>
      </c>
      <c r="K40" s="10">
        <f t="shared" si="5"/>
        <v>0.43</v>
      </c>
      <c r="L40" s="5">
        <f t="shared" si="10"/>
        <v>54</v>
      </c>
      <c r="M40" s="5">
        <f t="shared" si="11"/>
        <v>64</v>
      </c>
      <c r="N40" s="5">
        <f t="shared" si="12"/>
        <v>43</v>
      </c>
      <c r="O40" s="5">
        <f t="shared" si="13"/>
        <v>37</v>
      </c>
      <c r="P40" s="6">
        <f t="shared" si="14"/>
        <v>42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ref="B41:B50" si="93">B40 + 7</f>
        <v>305</v>
      </c>
      <c r="C41" s="11">
        <f t="shared" si="7"/>
        <v>149</v>
      </c>
      <c r="D41" s="5">
        <f t="shared" ref="D41:E41" si="94">L41</f>
        <v>56</v>
      </c>
      <c r="E41" s="5">
        <f t="shared" si="94"/>
        <v>65</v>
      </c>
      <c r="F41" s="7">
        <f t="shared" si="1"/>
        <v>0.245</v>
      </c>
      <c r="G41" s="8">
        <f t="shared" si="2"/>
        <v>0.93300000000000005</v>
      </c>
      <c r="H41" s="9">
        <f t="shared" ref="H41:I41" si="95">5% + (O41-5)/1000</f>
        <v>8.3000000000000004E-2</v>
      </c>
      <c r="I41" s="9">
        <f t="shared" si="95"/>
        <v>8.6999999999999994E-2</v>
      </c>
      <c r="J41" s="7">
        <f t="shared" si="4"/>
        <v>0.56000000000000005</v>
      </c>
      <c r="K41" s="10">
        <f t="shared" si="5"/>
        <v>0.44</v>
      </c>
      <c r="L41" s="5">
        <f t="shared" si="10"/>
        <v>56</v>
      </c>
      <c r="M41" s="5">
        <f t="shared" si="11"/>
        <v>65</v>
      </c>
      <c r="N41" s="5">
        <f t="shared" si="12"/>
        <v>44</v>
      </c>
      <c r="O41" s="5">
        <f t="shared" si="13"/>
        <v>38</v>
      </c>
      <c r="P41" s="6">
        <f t="shared" si="14"/>
        <v>42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93"/>
        <v>312</v>
      </c>
      <c r="C42" s="11">
        <f t="shared" si="7"/>
        <v>152</v>
      </c>
      <c r="D42" s="5">
        <f t="shared" ref="D42:E42" si="96">L42</f>
        <v>57</v>
      </c>
      <c r="E42" s="5">
        <f t="shared" si="96"/>
        <v>67</v>
      </c>
      <c r="F42" s="7">
        <f t="shared" si="1"/>
        <v>0.245</v>
      </c>
      <c r="G42" s="8">
        <f t="shared" si="2"/>
        <v>0.93400000000000005</v>
      </c>
      <c r="H42" s="9">
        <f t="shared" ref="H42:I42" si="97">5% + (O42-5)/1000</f>
        <v>8.4000000000000005E-2</v>
      </c>
      <c r="I42" s="9">
        <f t="shared" si="97"/>
        <v>8.7999999999999995E-2</v>
      </c>
      <c r="J42" s="7">
        <f t="shared" si="4"/>
        <v>0.56999999999999995</v>
      </c>
      <c r="K42" s="10">
        <f t="shared" si="5"/>
        <v>0.44</v>
      </c>
      <c r="L42" s="5">
        <f t="shared" si="10"/>
        <v>57</v>
      </c>
      <c r="M42" s="5">
        <f t="shared" si="11"/>
        <v>67</v>
      </c>
      <c r="N42" s="5">
        <f t="shared" si="12"/>
        <v>44</v>
      </c>
      <c r="O42" s="5">
        <f t="shared" si="13"/>
        <v>39</v>
      </c>
      <c r="P42" s="6">
        <f t="shared" si="14"/>
        <v>43</v>
      </c>
      <c r="Q42" s="12">
        <f t="shared" si="15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93"/>
        <v>319</v>
      </c>
      <c r="C43" s="11">
        <f t="shared" si="7"/>
        <v>155</v>
      </c>
      <c r="D43" s="5">
        <f t="shared" ref="D43:E43" si="98">L43</f>
        <v>58</v>
      </c>
      <c r="E43" s="5">
        <f t="shared" si="98"/>
        <v>68</v>
      </c>
      <c r="F43" s="7">
        <f t="shared" si="1"/>
        <v>0.25</v>
      </c>
      <c r="G43" s="8">
        <f t="shared" si="2"/>
        <v>0.93500000000000005</v>
      </c>
      <c r="H43" s="9">
        <f t="shared" ref="H43:I43" si="99">5% + (O43-5)/1000</f>
        <v>8.5000000000000006E-2</v>
      </c>
      <c r="I43" s="9">
        <f t="shared" si="99"/>
        <v>8.8999999999999996E-2</v>
      </c>
      <c r="J43" s="7">
        <f t="shared" si="4"/>
        <v>0.57999999999999996</v>
      </c>
      <c r="K43" s="10">
        <f t="shared" si="5"/>
        <v>0.45</v>
      </c>
      <c r="L43" s="5">
        <f t="shared" si="10"/>
        <v>58</v>
      </c>
      <c r="M43" s="5">
        <f t="shared" si="11"/>
        <v>68</v>
      </c>
      <c r="N43" s="5">
        <f t="shared" si="12"/>
        <v>45</v>
      </c>
      <c r="O43" s="5">
        <f t="shared" si="13"/>
        <v>40</v>
      </c>
      <c r="P43" s="6">
        <f t="shared" si="14"/>
        <v>44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93"/>
        <v>326</v>
      </c>
      <c r="C44" s="11">
        <f t="shared" si="7"/>
        <v>158</v>
      </c>
      <c r="D44" s="5">
        <f t="shared" ref="D44:E44" si="100">L44</f>
        <v>59</v>
      </c>
      <c r="E44" s="5">
        <f t="shared" si="100"/>
        <v>69</v>
      </c>
      <c r="F44" s="7">
        <f t="shared" si="1"/>
        <v>0.255</v>
      </c>
      <c r="G44" s="8">
        <f t="shared" si="2"/>
        <v>0.93600000000000005</v>
      </c>
      <c r="H44" s="9">
        <f t="shared" ref="H44:I44" si="101">5% + (O44-5)/1000</f>
        <v>8.5999999999999993E-2</v>
      </c>
      <c r="I44" s="9">
        <f t="shared" si="101"/>
        <v>0.09</v>
      </c>
      <c r="J44" s="7">
        <f t="shared" si="4"/>
        <v>0.59</v>
      </c>
      <c r="K44" s="10">
        <f t="shared" si="5"/>
        <v>0.46</v>
      </c>
      <c r="L44" s="5">
        <f t="shared" si="10"/>
        <v>59</v>
      </c>
      <c r="M44" s="5">
        <f t="shared" si="11"/>
        <v>69</v>
      </c>
      <c r="N44" s="5">
        <f t="shared" si="12"/>
        <v>46</v>
      </c>
      <c r="O44" s="5">
        <f t="shared" si="13"/>
        <v>41</v>
      </c>
      <c r="P44" s="6">
        <f t="shared" si="14"/>
        <v>45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93"/>
        <v>333</v>
      </c>
      <c r="C45" s="11">
        <f t="shared" si="7"/>
        <v>163</v>
      </c>
      <c r="D45" s="5">
        <f t="shared" ref="D45:E45" si="102">L45</f>
        <v>60</v>
      </c>
      <c r="E45" s="5">
        <f t="shared" si="102"/>
        <v>70</v>
      </c>
      <c r="F45" s="7">
        <f t="shared" si="1"/>
        <v>0.26</v>
      </c>
      <c r="G45" s="8">
        <f t="shared" si="2"/>
        <v>0.93700000000000006</v>
      </c>
      <c r="H45" s="9">
        <f t="shared" ref="H45:I45" si="103">5% + (O45-5)/1000</f>
        <v>8.6999999999999994E-2</v>
      </c>
      <c r="I45" s="9">
        <f t="shared" si="103"/>
        <v>9.0999999999999998E-2</v>
      </c>
      <c r="J45" s="7">
        <f t="shared" si="4"/>
        <v>0.6</v>
      </c>
      <c r="K45" s="10">
        <f t="shared" si="5"/>
        <v>0.47</v>
      </c>
      <c r="L45" s="5">
        <f t="shared" si="10"/>
        <v>60</v>
      </c>
      <c r="M45" s="5">
        <f t="shared" si="11"/>
        <v>70</v>
      </c>
      <c r="N45" s="5">
        <f t="shared" si="12"/>
        <v>47</v>
      </c>
      <c r="O45" s="5">
        <f t="shared" si="13"/>
        <v>42</v>
      </c>
      <c r="P45" s="6">
        <f t="shared" si="14"/>
        <v>46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93"/>
        <v>340</v>
      </c>
      <c r="C46" s="11">
        <f t="shared" si="7"/>
        <v>166</v>
      </c>
      <c r="D46" s="5">
        <f t="shared" ref="D46:E46" si="104">L46</f>
        <v>61</v>
      </c>
      <c r="E46" s="5">
        <f t="shared" si="104"/>
        <v>72</v>
      </c>
      <c r="F46" s="7">
        <f t="shared" si="1"/>
        <v>0.26500000000000001</v>
      </c>
      <c r="G46" s="8">
        <f t="shared" si="2"/>
        <v>0.93700000000000006</v>
      </c>
      <c r="H46" s="9">
        <f t="shared" ref="H46:I46" si="105">5% + (O46-5)/1000</f>
        <v>8.6999999999999994E-2</v>
      </c>
      <c r="I46" s="9">
        <f t="shared" si="105"/>
        <v>9.1999999999999998E-2</v>
      </c>
      <c r="J46" s="7">
        <f t="shared" si="4"/>
        <v>0.61</v>
      </c>
      <c r="K46" s="10">
        <f t="shared" si="5"/>
        <v>0.48</v>
      </c>
      <c r="L46" s="5">
        <f t="shared" si="10"/>
        <v>61</v>
      </c>
      <c r="M46" s="5">
        <f t="shared" si="11"/>
        <v>72</v>
      </c>
      <c r="N46" s="5">
        <f t="shared" si="12"/>
        <v>48</v>
      </c>
      <c r="O46" s="5">
        <f t="shared" si="13"/>
        <v>42</v>
      </c>
      <c r="P46" s="6">
        <f t="shared" si="14"/>
        <v>47</v>
      </c>
      <c r="Q46" s="12">
        <f t="shared" si="15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93"/>
        <v>347</v>
      </c>
      <c r="C47" s="11">
        <f t="shared" si="7"/>
        <v>169</v>
      </c>
      <c r="D47" s="5">
        <f t="shared" ref="D47:E47" si="106">L47</f>
        <v>62</v>
      </c>
      <c r="E47" s="5">
        <f t="shared" si="106"/>
        <v>73</v>
      </c>
      <c r="F47" s="7">
        <f t="shared" si="1"/>
        <v>0.27</v>
      </c>
      <c r="G47" s="8">
        <f t="shared" si="2"/>
        <v>0.93800000000000006</v>
      </c>
      <c r="H47" s="9">
        <f t="shared" ref="H47:I47" si="107">5% + (O47-5)/1000</f>
        <v>8.7999999999999995E-2</v>
      </c>
      <c r="I47" s="9">
        <f t="shared" si="107"/>
        <v>9.2999999999999999E-2</v>
      </c>
      <c r="J47" s="7">
        <f t="shared" si="4"/>
        <v>0.62</v>
      </c>
      <c r="K47" s="10">
        <f t="shared" si="5"/>
        <v>0.49</v>
      </c>
      <c r="L47" s="5">
        <f t="shared" si="10"/>
        <v>62</v>
      </c>
      <c r="M47" s="5">
        <f t="shared" si="11"/>
        <v>73</v>
      </c>
      <c r="N47" s="5">
        <f t="shared" si="12"/>
        <v>49</v>
      </c>
      <c r="O47" s="5">
        <f t="shared" si="13"/>
        <v>43</v>
      </c>
      <c r="P47" s="6">
        <f t="shared" si="14"/>
        <v>48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93"/>
        <v>354</v>
      </c>
      <c r="C48" s="11">
        <f t="shared" si="7"/>
        <v>172</v>
      </c>
      <c r="D48" s="5">
        <f t="shared" ref="D48:E48" si="108">L48</f>
        <v>63</v>
      </c>
      <c r="E48" s="5">
        <f t="shared" si="108"/>
        <v>75</v>
      </c>
      <c r="F48" s="7">
        <f t="shared" si="1"/>
        <v>0.27</v>
      </c>
      <c r="G48" s="8">
        <f t="shared" si="2"/>
        <v>0.93900000000000006</v>
      </c>
      <c r="H48" s="9">
        <f t="shared" ref="H48:I48" si="109">5% + (O48-5)/1000</f>
        <v>8.8999999999999996E-2</v>
      </c>
      <c r="I48" s="9">
        <f t="shared" si="109"/>
        <v>9.4E-2</v>
      </c>
      <c r="J48" s="7">
        <f t="shared" si="4"/>
        <v>0.63</v>
      </c>
      <c r="K48" s="10">
        <f t="shared" si="5"/>
        <v>0.49</v>
      </c>
      <c r="L48" s="5">
        <f t="shared" si="10"/>
        <v>63</v>
      </c>
      <c r="M48" s="5">
        <f t="shared" si="11"/>
        <v>75</v>
      </c>
      <c r="N48" s="5">
        <f t="shared" si="12"/>
        <v>49</v>
      </c>
      <c r="O48" s="5">
        <f t="shared" si="13"/>
        <v>44</v>
      </c>
      <c r="P48" s="6">
        <f t="shared" si="14"/>
        <v>49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93"/>
        <v>361</v>
      </c>
      <c r="C49" s="11">
        <f t="shared" si="7"/>
        <v>177</v>
      </c>
      <c r="D49" s="5">
        <f t="shared" ref="D49:E49" si="110">L49</f>
        <v>65</v>
      </c>
      <c r="E49" s="5">
        <f t="shared" si="110"/>
        <v>76</v>
      </c>
      <c r="F49" s="7">
        <f t="shared" si="1"/>
        <v>0.27500000000000002</v>
      </c>
      <c r="G49" s="8">
        <f t="shared" si="2"/>
        <v>0.94000000000000006</v>
      </c>
      <c r="H49" s="9">
        <f t="shared" ref="H49:I49" si="111">5% + (O49-5)/1000</f>
        <v>0.09</v>
      </c>
      <c r="I49" s="9">
        <f t="shared" si="111"/>
        <v>9.4E-2</v>
      </c>
      <c r="J49" s="7">
        <f t="shared" si="4"/>
        <v>0.65</v>
      </c>
      <c r="K49" s="10">
        <f t="shared" si="5"/>
        <v>0.5</v>
      </c>
      <c r="L49" s="5">
        <f t="shared" si="10"/>
        <v>65</v>
      </c>
      <c r="M49" s="5">
        <f t="shared" si="11"/>
        <v>76</v>
      </c>
      <c r="N49" s="5">
        <f t="shared" si="12"/>
        <v>50</v>
      </c>
      <c r="O49" s="5">
        <f t="shared" si="13"/>
        <v>45</v>
      </c>
      <c r="P49" s="6">
        <f t="shared" si="14"/>
        <v>49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93"/>
        <v>368</v>
      </c>
      <c r="C50" s="11">
        <f t="shared" si="7"/>
        <v>180</v>
      </c>
      <c r="D50" s="5">
        <f t="shared" ref="D50:E50" si="112">L50</f>
        <v>66</v>
      </c>
      <c r="E50" s="5">
        <f t="shared" si="112"/>
        <v>77</v>
      </c>
      <c r="F50" s="7">
        <f t="shared" si="1"/>
        <v>0.28000000000000003</v>
      </c>
      <c r="G50" s="8">
        <f t="shared" si="2"/>
        <v>0.94100000000000006</v>
      </c>
      <c r="H50" s="9">
        <f t="shared" ref="H50:I50" si="113">5% + (O50-5)/1000</f>
        <v>9.0999999999999998E-2</v>
      </c>
      <c r="I50" s="9">
        <f t="shared" si="113"/>
        <v>9.5000000000000001E-2</v>
      </c>
      <c r="J50" s="7">
        <f t="shared" si="4"/>
        <v>0.66</v>
      </c>
      <c r="K50" s="10">
        <f t="shared" si="5"/>
        <v>0.51</v>
      </c>
      <c r="L50" s="5">
        <f t="shared" si="10"/>
        <v>66</v>
      </c>
      <c r="M50" s="5">
        <f t="shared" si="11"/>
        <v>77</v>
      </c>
      <c r="N50" s="5">
        <f t="shared" si="12"/>
        <v>51</v>
      </c>
      <c r="O50" s="5">
        <f t="shared" si="13"/>
        <v>46</v>
      </c>
      <c r="P50" s="6">
        <f t="shared" si="14"/>
        <v>50</v>
      </c>
      <c r="Q50" s="12">
        <f t="shared" si="15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>B50 + 8</f>
        <v>376</v>
      </c>
      <c r="C51" s="15">
        <f t="shared" si="7"/>
        <v>183</v>
      </c>
      <c r="D51" s="2">
        <f t="shared" ref="D51:E51" si="114">L51</f>
        <v>67</v>
      </c>
      <c r="E51" s="2">
        <f t="shared" si="114"/>
        <v>78</v>
      </c>
      <c r="F51" s="16">
        <f t="shared" si="1"/>
        <v>0.28499999999999998</v>
      </c>
      <c r="G51" s="17">
        <f t="shared" si="2"/>
        <v>0.94200000000000006</v>
      </c>
      <c r="H51" s="18">
        <f t="shared" ref="H51:I51" si="115">5% + (O51-5)/1000</f>
        <v>9.1999999999999998E-2</v>
      </c>
      <c r="I51" s="18">
        <f t="shared" si="115"/>
        <v>9.6000000000000002E-2</v>
      </c>
      <c r="J51" s="16">
        <f t="shared" si="4"/>
        <v>0.67</v>
      </c>
      <c r="K51" s="19">
        <f t="shared" si="5"/>
        <v>0.52</v>
      </c>
      <c r="L51" s="2">
        <f t="shared" si="10"/>
        <v>67</v>
      </c>
      <c r="M51" s="2">
        <f t="shared" si="11"/>
        <v>78</v>
      </c>
      <c r="N51" s="2">
        <f t="shared" si="12"/>
        <v>52</v>
      </c>
      <c r="O51" s="2">
        <f t="shared" si="13"/>
        <v>47</v>
      </c>
      <c r="P51" s="1">
        <f t="shared" si="14"/>
        <v>51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B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2" max="2" width="11.88671875" customWidth="1"/>
    <col min="3" max="3" width="19.33203125" customWidth="1"/>
    <col min="8" max="31" width="7.5546875" customWidth="1"/>
  </cols>
  <sheetData>
    <row r="1" spans="1:54">
      <c r="A1" s="22" t="s">
        <v>19</v>
      </c>
      <c r="B1" s="23" t="s">
        <v>20</v>
      </c>
      <c r="C1" s="23" t="s">
        <v>21</v>
      </c>
      <c r="D1" s="23" t="s">
        <v>22</v>
      </c>
      <c r="E1" s="23" t="s">
        <v>23</v>
      </c>
      <c r="F1" s="23" t="s">
        <v>24</v>
      </c>
      <c r="G1" s="23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  <c r="AI1" s="5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</row>
    <row r="2" spans="1:54">
      <c r="A2" s="23" t="s">
        <v>17</v>
      </c>
      <c r="B2" s="23">
        <v>1</v>
      </c>
      <c r="C2" s="23" t="s">
        <v>26</v>
      </c>
      <c r="D2" s="23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  <c r="BB2" s="26"/>
    </row>
    <row r="3" spans="1:54">
      <c r="A3" s="23" t="s">
        <v>17</v>
      </c>
      <c r="B3" s="23">
        <v>1</v>
      </c>
      <c r="C3" s="23" t="s">
        <v>26</v>
      </c>
      <c r="D3" s="23" t="s">
        <v>51</v>
      </c>
      <c r="E3" s="22"/>
      <c r="F3" s="22"/>
      <c r="G3" s="2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</row>
    <row r="4" spans="1:54">
      <c r="A4" s="23" t="s">
        <v>17</v>
      </c>
      <c r="B4" s="23">
        <v>1</v>
      </c>
      <c r="C4" s="23" t="s">
        <v>26</v>
      </c>
      <c r="D4" s="23" t="s">
        <v>52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  <c r="AI4" s="27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</row>
    <row r="5" spans="1:54">
      <c r="A5" s="23" t="s">
        <v>17</v>
      </c>
      <c r="B5" s="23">
        <v>1</v>
      </c>
      <c r="C5" s="23" t="s">
        <v>26</v>
      </c>
      <c r="D5" s="23" t="s">
        <v>53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1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  <c r="AI5" s="27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</row>
    <row r="6" spans="1:54">
      <c r="A6" s="28" t="s">
        <v>17</v>
      </c>
      <c r="B6" s="29">
        <v>1</v>
      </c>
      <c r="C6" s="29" t="s">
        <v>54</v>
      </c>
      <c r="D6" s="29" t="s">
        <v>55</v>
      </c>
      <c r="E6" s="30"/>
      <c r="F6" s="30"/>
      <c r="G6" s="30"/>
      <c r="H6" s="31" t="b">
        <v>0</v>
      </c>
      <c r="I6" s="31" t="b">
        <v>0</v>
      </c>
      <c r="J6" s="31" t="b">
        <v>1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  <c r="AI6" s="26"/>
      <c r="AJ6" s="26"/>
      <c r="AK6" s="26"/>
      <c r="AL6" s="26"/>
      <c r="AM6" s="26"/>
      <c r="AN6" s="26"/>
      <c r="AO6" s="26"/>
      <c r="AP6" s="26"/>
      <c r="AQ6" s="26"/>
      <c r="AR6" s="26"/>
      <c r="AS6" s="26"/>
      <c r="AT6" s="26"/>
      <c r="AU6" s="26"/>
      <c r="AV6" s="26"/>
      <c r="AW6" s="26"/>
      <c r="AX6" s="26"/>
      <c r="AY6" s="26"/>
      <c r="AZ6" s="26"/>
      <c r="BA6" s="26"/>
      <c r="BB6" s="26"/>
    </row>
    <row r="7" spans="1:54">
      <c r="A7" s="23" t="s">
        <v>17</v>
      </c>
      <c r="B7" s="23">
        <v>3</v>
      </c>
      <c r="C7" s="23" t="s">
        <v>54</v>
      </c>
      <c r="D7" s="22" t="s">
        <v>56</v>
      </c>
      <c r="E7" s="22"/>
      <c r="F7" s="22"/>
      <c r="G7" s="22"/>
      <c r="H7" s="27" t="b">
        <v>0</v>
      </c>
      <c r="I7" s="27" t="b">
        <v>0</v>
      </c>
      <c r="J7" s="27" t="b">
        <v>1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1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</row>
    <row r="8" spans="1:54">
      <c r="A8" s="23" t="s">
        <v>17</v>
      </c>
      <c r="B8" s="23">
        <v>2</v>
      </c>
      <c r="C8" s="23" t="s">
        <v>57</v>
      </c>
      <c r="D8" s="23" t="s">
        <v>58</v>
      </c>
      <c r="E8" s="22"/>
      <c r="F8" s="22"/>
      <c r="G8" s="22"/>
      <c r="H8" s="27" t="b">
        <v>0</v>
      </c>
      <c r="I8" s="27" t="b">
        <v>0</v>
      </c>
      <c r="J8" s="27" t="b">
        <v>1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1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</row>
    <row r="9" spans="1:54">
      <c r="A9" s="23" t="s">
        <v>17</v>
      </c>
      <c r="B9" s="23">
        <v>4</v>
      </c>
      <c r="C9" s="23" t="s">
        <v>59</v>
      </c>
      <c r="D9" s="23" t="s">
        <v>60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1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1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</row>
    <row r="10" spans="1:54">
      <c r="A10" s="29" t="s">
        <v>61</v>
      </c>
      <c r="B10" s="29">
        <v>1</v>
      </c>
      <c r="C10" s="29" t="s">
        <v>62</v>
      </c>
      <c r="D10" s="29" t="s">
        <v>63</v>
      </c>
      <c r="E10" s="30"/>
      <c r="F10" s="30"/>
      <c r="G10" s="30"/>
      <c r="H10" s="31" t="b">
        <v>0</v>
      </c>
      <c r="I10" s="31" t="b">
        <v>0</v>
      </c>
      <c r="J10" s="31" t="b">
        <v>0</v>
      </c>
      <c r="K10" s="31" t="b">
        <v>0</v>
      </c>
      <c r="L10" s="31" t="b">
        <v>0</v>
      </c>
      <c r="M10" s="31" t="b">
        <v>0</v>
      </c>
      <c r="N10" s="31" t="b">
        <v>0</v>
      </c>
      <c r="O10" s="31" t="b">
        <v>0</v>
      </c>
      <c r="P10" s="31" t="b">
        <v>0</v>
      </c>
      <c r="Q10" s="31" t="b">
        <v>1</v>
      </c>
      <c r="R10" s="31" t="b">
        <v>0</v>
      </c>
      <c r="S10" s="31" t="b">
        <v>1</v>
      </c>
      <c r="T10" s="31" t="b">
        <v>0</v>
      </c>
      <c r="U10" s="31" t="b">
        <v>0</v>
      </c>
      <c r="V10" s="31" t="b">
        <v>0</v>
      </c>
      <c r="W10" s="31" t="b">
        <v>0</v>
      </c>
      <c r="X10" s="31" t="b">
        <v>0</v>
      </c>
      <c r="Y10" s="31" t="b">
        <v>0</v>
      </c>
      <c r="Z10" s="31" t="b">
        <v>0</v>
      </c>
      <c r="AA10" s="31" t="b">
        <v>0</v>
      </c>
      <c r="AB10" s="31" t="b">
        <v>0</v>
      </c>
      <c r="AC10" s="31" t="b">
        <v>0</v>
      </c>
      <c r="AD10" s="31" t="b">
        <v>0</v>
      </c>
      <c r="AE10" s="29" t="b">
        <v>0</v>
      </c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</row>
    <row r="11" spans="1:54">
      <c r="A11" s="23" t="s">
        <v>61</v>
      </c>
      <c r="B11" s="23">
        <v>2</v>
      </c>
      <c r="C11" s="23" t="s">
        <v>64</v>
      </c>
      <c r="D11" s="23" t="s">
        <v>65</v>
      </c>
      <c r="E11" s="32"/>
      <c r="F11" s="32"/>
      <c r="G11" s="32"/>
      <c r="H11" s="27" t="b">
        <v>0</v>
      </c>
      <c r="I11" s="27" t="b">
        <v>1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0</v>
      </c>
      <c r="O11" s="27" t="b">
        <v>0</v>
      </c>
      <c r="P11" s="27" t="b">
        <v>0</v>
      </c>
      <c r="Q11" s="27" t="b">
        <v>0</v>
      </c>
      <c r="R11" s="27" t="b">
        <v>1</v>
      </c>
      <c r="S11" s="27" t="b">
        <v>0</v>
      </c>
      <c r="T11" s="27" t="b">
        <v>0</v>
      </c>
      <c r="U11" s="27" t="b">
        <v>0</v>
      </c>
      <c r="V11" s="27" t="b">
        <v>0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</row>
    <row r="12" spans="1:54">
      <c r="A12" s="23" t="s">
        <v>61</v>
      </c>
      <c r="B12" s="23">
        <v>3</v>
      </c>
      <c r="C12" s="23" t="s">
        <v>66</v>
      </c>
      <c r="D12" s="23" t="s">
        <v>67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1</v>
      </c>
      <c r="T12" s="27" t="b">
        <v>0</v>
      </c>
      <c r="U12" s="27" t="b">
        <v>1</v>
      </c>
      <c r="V12" s="27" t="b">
        <v>0</v>
      </c>
      <c r="W12" s="27" t="b">
        <v>0</v>
      </c>
      <c r="X12" s="27" t="b">
        <v>0</v>
      </c>
      <c r="Y12" s="27" t="b">
        <v>1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</row>
    <row r="13" spans="1:54">
      <c r="A13" s="23" t="s">
        <v>61</v>
      </c>
      <c r="B13" s="23">
        <v>4</v>
      </c>
      <c r="C13" s="23" t="s">
        <v>57</v>
      </c>
      <c r="D13" s="23" t="s">
        <v>68</v>
      </c>
      <c r="E13" s="22"/>
      <c r="F13" s="22"/>
      <c r="G13" s="22"/>
      <c r="H13" s="27" t="b">
        <v>0</v>
      </c>
      <c r="I13" s="27" t="b">
        <v>0</v>
      </c>
      <c r="J13" s="27" t="b">
        <v>1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</row>
    <row r="14" spans="1:54">
      <c r="A14" s="25" t="s">
        <v>61</v>
      </c>
      <c r="B14" s="25">
        <v>5</v>
      </c>
      <c r="C14" s="25" t="s">
        <v>69</v>
      </c>
      <c r="D14" s="25" t="s">
        <v>70</v>
      </c>
      <c r="E14" s="34"/>
      <c r="F14" s="34"/>
      <c r="G14" s="34"/>
      <c r="H14" s="24" t="b">
        <v>0</v>
      </c>
      <c r="I14" s="24" t="b">
        <v>0</v>
      </c>
      <c r="J14" s="24" t="b">
        <v>0</v>
      </c>
      <c r="K14" s="24" t="b">
        <v>0</v>
      </c>
      <c r="L14" s="24" t="b">
        <v>0</v>
      </c>
      <c r="M14" s="24" t="b">
        <v>1</v>
      </c>
      <c r="N14" s="24" t="b">
        <v>0</v>
      </c>
      <c r="O14" s="24" t="b">
        <v>0</v>
      </c>
      <c r="P14" s="24" t="b">
        <v>0</v>
      </c>
      <c r="Q14" s="24" t="b">
        <v>1</v>
      </c>
      <c r="R14" s="24" t="b">
        <v>1</v>
      </c>
      <c r="S14" s="24" t="b">
        <v>0</v>
      </c>
      <c r="T14" s="24" t="b">
        <v>0</v>
      </c>
      <c r="U14" s="24" t="b">
        <v>0</v>
      </c>
      <c r="V14" s="24" t="b">
        <v>0</v>
      </c>
      <c r="W14" s="24" t="b">
        <v>0</v>
      </c>
      <c r="X14" s="24" t="b">
        <v>0</v>
      </c>
      <c r="Y14" s="24" t="b">
        <v>0</v>
      </c>
      <c r="Z14" s="24" t="b">
        <v>0</v>
      </c>
      <c r="AA14" s="24" t="b">
        <v>0</v>
      </c>
      <c r="AB14" s="24" t="b">
        <v>0</v>
      </c>
      <c r="AC14" s="24" t="b">
        <v>0</v>
      </c>
      <c r="AD14" s="24" t="b">
        <v>1</v>
      </c>
      <c r="AE14" s="25" t="b">
        <v>0</v>
      </c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</row>
    <row r="15" spans="1:54">
      <c r="A15" s="23" t="s">
        <v>71</v>
      </c>
      <c r="B15" s="23">
        <v>3</v>
      </c>
      <c r="C15" s="23" t="s">
        <v>72</v>
      </c>
      <c r="D15" s="23" t="s">
        <v>73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1</v>
      </c>
      <c r="O15" s="27" t="b">
        <v>0</v>
      </c>
      <c r="P15" s="27" t="b">
        <v>0</v>
      </c>
      <c r="Q15" s="27" t="b">
        <v>0</v>
      </c>
      <c r="R15" s="27" t="b">
        <v>0</v>
      </c>
      <c r="S15" s="27" t="b">
        <v>0</v>
      </c>
      <c r="T15" s="27" t="b">
        <v>0</v>
      </c>
      <c r="U15" s="27" t="b">
        <v>1</v>
      </c>
      <c r="V15" s="27" t="b">
        <v>0</v>
      </c>
      <c r="W15" s="27" t="b">
        <v>1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</row>
    <row r="16" spans="1:54">
      <c r="A16" s="25" t="s">
        <v>71</v>
      </c>
      <c r="B16" s="25">
        <v>5</v>
      </c>
      <c r="C16" s="25" t="s">
        <v>74</v>
      </c>
      <c r="D16" s="25" t="s">
        <v>75</v>
      </c>
      <c r="E16" s="34"/>
      <c r="F16" s="34"/>
      <c r="G16" s="34"/>
      <c r="H16" s="24" t="b">
        <v>0</v>
      </c>
      <c r="I16" s="24" t="b">
        <v>0</v>
      </c>
      <c r="J16" s="24" t="b">
        <v>0</v>
      </c>
      <c r="K16" s="24" t="b">
        <v>0</v>
      </c>
      <c r="L16" s="24" t="b">
        <v>0</v>
      </c>
      <c r="M16" s="24" t="b">
        <v>0</v>
      </c>
      <c r="N16" s="24" t="b">
        <v>1</v>
      </c>
      <c r="O16" s="24" t="b">
        <v>0</v>
      </c>
      <c r="P16" s="24" t="b">
        <v>0</v>
      </c>
      <c r="Q16" s="24" t="b">
        <v>0</v>
      </c>
      <c r="R16" s="24" t="b">
        <v>0</v>
      </c>
      <c r="S16" s="24" t="b">
        <v>0</v>
      </c>
      <c r="T16" s="24" t="b">
        <v>0</v>
      </c>
      <c r="U16" s="24" t="b">
        <v>1</v>
      </c>
      <c r="V16" s="24" t="b">
        <v>0</v>
      </c>
      <c r="W16" s="24" t="b">
        <v>1</v>
      </c>
      <c r="X16" s="24" t="b">
        <v>0</v>
      </c>
      <c r="Y16" s="24" t="b">
        <v>0</v>
      </c>
      <c r="Z16" s="24" t="b">
        <v>0</v>
      </c>
      <c r="AA16" s="24" t="b">
        <v>0</v>
      </c>
      <c r="AB16" s="24" t="b">
        <v>0</v>
      </c>
      <c r="AC16" s="24" t="b">
        <v>0</v>
      </c>
      <c r="AD16" s="24" t="b">
        <v>1</v>
      </c>
      <c r="AE16" s="25" t="b">
        <v>0</v>
      </c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</row>
    <row r="17" spans="1:54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</row>
    <row r="23" spans="1:54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54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</row>
    <row r="25" spans="1:54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</row>
    <row r="26" spans="1:54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</row>
    <row r="27" spans="1:54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</row>
    <row r="28" spans="1:54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</row>
    <row r="29" spans="1:54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</row>
    <row r="30" spans="1:54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</row>
    <row r="31" spans="1:54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</row>
    <row r="32" spans="1:54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</row>
    <row r="33" spans="1:54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</row>
    <row r="34" spans="1:54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</row>
    <row r="35" spans="1:54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</row>
    <row r="36" spans="1:54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</row>
    <row r="37" spans="1:54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</row>
    <row r="38" spans="1:54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</row>
    <row r="39" spans="1:54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</row>
    <row r="40" spans="1:54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</row>
    <row r="41" spans="1:54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</row>
    <row r="42" spans="1:54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</row>
    <row r="43" spans="1:54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</row>
    <row r="44" spans="1:54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</row>
    <row r="45" spans="1:54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</row>
    <row r="46" spans="1:54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</row>
    <row r="47" spans="1:54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</row>
    <row r="48" spans="1:54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</row>
    <row r="49" spans="1:54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</row>
    <row r="50" spans="1:54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</row>
    <row r="51" spans="1:54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</row>
    <row r="52" spans="1:54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</row>
    <row r="53" spans="1:54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</row>
    <row r="54" spans="1:54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</row>
    <row r="55" spans="1:54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</row>
    <row r="56" spans="1:54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</row>
    <row r="57" spans="1:5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</row>
    <row r="58" spans="1:5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</row>
    <row r="59" spans="1:5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</row>
    <row r="60" spans="1:5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</row>
    <row r="61" spans="1:5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</row>
    <row r="62" spans="1:5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</row>
    <row r="63" spans="1:5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</row>
    <row r="64" spans="1:5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</row>
    <row r="65" spans="1:5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</row>
    <row r="66" spans="1:5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I66" s="26"/>
      <c r="AJ66" s="26"/>
      <c r="AK66" s="26"/>
      <c r="AL66" s="26"/>
      <c r="AM66" s="26"/>
      <c r="AN66" s="26"/>
      <c r="AO66" s="26"/>
      <c r="AP66" s="26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</row>
    <row r="67" spans="1:5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</row>
    <row r="68" spans="1:5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</row>
    <row r="69" spans="1:5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</row>
    <row r="70" spans="1:5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</row>
    <row r="71" spans="1:5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</row>
    <row r="72" spans="1:5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</row>
    <row r="73" spans="1:5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</row>
    <row r="74" spans="1:5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</row>
    <row r="75" spans="1:5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</row>
    <row r="76" spans="1:5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</row>
    <row r="77" spans="1:5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</row>
    <row r="78" spans="1:5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</row>
    <row r="79" spans="1:5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</row>
    <row r="80" spans="1:5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</row>
    <row r="81" spans="1:5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</row>
    <row r="82" spans="1:5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</row>
    <row r="83" spans="1:5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</row>
    <row r="84" spans="1:5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</row>
    <row r="85" spans="1:5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</row>
    <row r="86" spans="1:5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</row>
    <row r="87" spans="1:5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</row>
    <row r="88" spans="1:5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</row>
    <row r="89" spans="1:5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I89" s="26"/>
      <c r="AJ89" s="26"/>
      <c r="AK89" s="26"/>
      <c r="AL89" s="26"/>
      <c r="AM89" s="26"/>
      <c r="AN89" s="26"/>
      <c r="AO89" s="26"/>
      <c r="AP89" s="26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</row>
    <row r="90" spans="1:5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I90" s="26"/>
      <c r="AJ90" s="26"/>
      <c r="AK90" s="26"/>
      <c r="AL90" s="26"/>
      <c r="AM90" s="26"/>
      <c r="AN90" s="26"/>
      <c r="AO90" s="26"/>
      <c r="AP90" s="26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</row>
    <row r="91" spans="1:5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I91" s="26"/>
      <c r="AJ91" s="26"/>
      <c r="AK91" s="26"/>
      <c r="AL91" s="26"/>
      <c r="AM91" s="26"/>
      <c r="AN91" s="26"/>
      <c r="AO91" s="26"/>
      <c r="AP91" s="26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</row>
    <row r="92" spans="1:5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I92" s="26"/>
      <c r="AJ92" s="26"/>
      <c r="AK92" s="26"/>
      <c r="AL92" s="26"/>
      <c r="AM92" s="26"/>
      <c r="AN92" s="26"/>
      <c r="AO92" s="26"/>
      <c r="AP92" s="26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</row>
    <row r="93" spans="1:5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I93" s="26"/>
      <c r="AJ93" s="26"/>
      <c r="AK93" s="26"/>
      <c r="AL93" s="26"/>
      <c r="AM93" s="26"/>
      <c r="AN93" s="26"/>
      <c r="AO93" s="26"/>
      <c r="AP93" s="26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</row>
    <row r="94" spans="1:5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I94" s="26"/>
      <c r="AJ94" s="26"/>
      <c r="AK94" s="26"/>
      <c r="AL94" s="26"/>
      <c r="AM94" s="26"/>
      <c r="AN94" s="26"/>
      <c r="AO94" s="26"/>
      <c r="AP94" s="26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</row>
    <row r="95" spans="1:5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</row>
    <row r="96" spans="1:5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</row>
    <row r="97" spans="1:5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</row>
    <row r="98" spans="1:5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</row>
    <row r="99" spans="1:5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</row>
    <row r="100" spans="1:5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</row>
    <row r="101" spans="1:5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</row>
    <row r="102" spans="1:5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</row>
    <row r="103" spans="1:5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</row>
    <row r="104" spans="1:5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</row>
    <row r="105" spans="1:5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</row>
    <row r="106" spans="1:5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</row>
    <row r="107" spans="1:5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</row>
    <row r="108" spans="1:5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</row>
    <row r="109" spans="1:5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</row>
    <row r="110" spans="1:5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</row>
    <row r="111" spans="1:5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</row>
    <row r="112" spans="1:5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</row>
    <row r="113" spans="1:5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</row>
    <row r="114" spans="1:5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</row>
    <row r="115" spans="1:5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</row>
    <row r="116" spans="1:5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</row>
    <row r="117" spans="1:5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</row>
    <row r="118" spans="1:5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</row>
    <row r="119" spans="1:5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</row>
    <row r="120" spans="1:5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</row>
    <row r="121" spans="1:5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</row>
    <row r="122" spans="1:5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</row>
    <row r="123" spans="1:5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</row>
    <row r="124" spans="1:5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</row>
    <row r="125" spans="1:5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</row>
    <row r="126" spans="1:5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</row>
    <row r="127" spans="1:5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</row>
    <row r="128" spans="1:5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</row>
    <row r="129" spans="1:5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</row>
    <row r="130" spans="1:5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</row>
    <row r="131" spans="1:5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</row>
    <row r="132" spans="1:5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</row>
    <row r="133" spans="1:5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</row>
    <row r="134" spans="1:5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</row>
    <row r="135" spans="1:5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</row>
    <row r="136" spans="1:5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</row>
    <row r="137" spans="1:5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</row>
    <row r="138" spans="1:5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</row>
    <row r="139" spans="1:5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</row>
    <row r="140" spans="1:5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</row>
    <row r="141" spans="1:5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</row>
    <row r="142" spans="1:5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</row>
    <row r="143" spans="1:5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</row>
    <row r="144" spans="1:5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</row>
    <row r="145" spans="1:5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</row>
    <row r="146" spans="1:5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I146" s="26"/>
      <c r="AJ146" s="26"/>
      <c r="AK146" s="26"/>
      <c r="AL146" s="26"/>
      <c r="AM146" s="26"/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</row>
    <row r="147" spans="1:5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</row>
    <row r="148" spans="1:5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I148" s="26"/>
      <c r="AJ148" s="26"/>
      <c r="AK148" s="26"/>
      <c r="AL148" s="26"/>
      <c r="AM148" s="26"/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</row>
    <row r="149" spans="1:5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</row>
    <row r="150" spans="1:5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</row>
    <row r="151" spans="1:5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I151" s="26"/>
      <c r="AJ151" s="26"/>
      <c r="AK151" s="26"/>
      <c r="AL151" s="26"/>
      <c r="AM151" s="26"/>
      <c r="AN151" s="26"/>
      <c r="AO151" s="26"/>
      <c r="AP151" s="26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</row>
    <row r="152" spans="1:5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I152" s="26"/>
      <c r="AJ152" s="26"/>
      <c r="AK152" s="26"/>
      <c r="AL152" s="26"/>
      <c r="AM152" s="26"/>
      <c r="AN152" s="26"/>
      <c r="AO152" s="26"/>
      <c r="AP152" s="26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</row>
    <row r="153" spans="1:5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I153" s="26"/>
      <c r="AJ153" s="26"/>
      <c r="AK153" s="26"/>
      <c r="AL153" s="26"/>
      <c r="AM153" s="26"/>
      <c r="AN153" s="26"/>
      <c r="AO153" s="26"/>
      <c r="AP153" s="26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</row>
    <row r="154" spans="1:5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</row>
    <row r="155" spans="1:5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I155" s="26"/>
      <c r="AJ155" s="26"/>
      <c r="AK155" s="26"/>
      <c r="AL155" s="26"/>
      <c r="AM155" s="26"/>
      <c r="AN155" s="26"/>
      <c r="AO155" s="26"/>
      <c r="AP155" s="26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</row>
    <row r="156" spans="1:5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</row>
    <row r="157" spans="1:5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</row>
    <row r="158" spans="1:5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I158" s="26"/>
      <c r="AJ158" s="26"/>
      <c r="AK158" s="26"/>
      <c r="AL158" s="26"/>
      <c r="AM158" s="26"/>
      <c r="AN158" s="26"/>
      <c r="AO158" s="26"/>
      <c r="AP158" s="26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</row>
    <row r="159" spans="1:5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I159" s="26"/>
      <c r="AJ159" s="26"/>
      <c r="AK159" s="26"/>
      <c r="AL159" s="26"/>
      <c r="AM159" s="26"/>
      <c r="AN159" s="26"/>
      <c r="AO159" s="26"/>
      <c r="AP159" s="26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</row>
    <row r="160" spans="1:5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I160" s="26"/>
      <c r="AJ160" s="26"/>
      <c r="AK160" s="26"/>
      <c r="AL160" s="26"/>
      <c r="AM160" s="26"/>
      <c r="AN160" s="26"/>
      <c r="AO160" s="26"/>
      <c r="AP160" s="26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</row>
    <row r="161" spans="1:5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</row>
    <row r="162" spans="1:5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</row>
    <row r="163" spans="1:5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</row>
    <row r="164" spans="1:5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</row>
    <row r="165" spans="1:5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I165" s="26"/>
      <c r="AJ165" s="26"/>
      <c r="AK165" s="26"/>
      <c r="AL165" s="26"/>
      <c r="AM165" s="26"/>
      <c r="AN165" s="26"/>
      <c r="AO165" s="26"/>
      <c r="AP165" s="26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</row>
    <row r="166" spans="1:5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I166" s="26"/>
      <c r="AJ166" s="26"/>
      <c r="AK166" s="26"/>
      <c r="AL166" s="26"/>
      <c r="AM166" s="26"/>
      <c r="AN166" s="26"/>
      <c r="AO166" s="26"/>
      <c r="AP166" s="26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</row>
    <row r="167" spans="1:5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</row>
    <row r="168" spans="1:5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</row>
    <row r="169" spans="1:5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</row>
    <row r="170" spans="1:5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</row>
    <row r="171" spans="1:5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</row>
    <row r="172" spans="1:5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</row>
    <row r="173" spans="1:5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</row>
    <row r="174" spans="1:5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</row>
    <row r="175" spans="1:5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I175" s="26"/>
      <c r="AJ175" s="26"/>
      <c r="AK175" s="26"/>
      <c r="AL175" s="26"/>
      <c r="AM175" s="26"/>
      <c r="AN175" s="26"/>
      <c r="AO175" s="26"/>
      <c r="AP175" s="26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</row>
    <row r="176" spans="1:5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</row>
    <row r="177" spans="1:5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</row>
    <row r="178" spans="1:5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</row>
    <row r="179" spans="1:5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</row>
    <row r="180" spans="1:5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</row>
    <row r="181" spans="1:5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</row>
    <row r="182" spans="1:5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I182" s="26"/>
      <c r="AJ182" s="26"/>
      <c r="AK182" s="26"/>
      <c r="AL182" s="26"/>
      <c r="AM182" s="26"/>
      <c r="AN182" s="26"/>
      <c r="AO182" s="26"/>
      <c r="AP182" s="26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</row>
    <row r="183" spans="1:5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</row>
    <row r="184" spans="1:5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</row>
    <row r="185" spans="1:5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</row>
    <row r="186" spans="1:5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</row>
    <row r="187" spans="1:5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</row>
    <row r="188" spans="1:5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</row>
    <row r="189" spans="1:5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</row>
    <row r="190" spans="1:5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</row>
    <row r="191" spans="1:5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</row>
    <row r="192" spans="1:5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</row>
    <row r="193" spans="1:5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</row>
    <row r="194" spans="1:5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</row>
    <row r="195" spans="1:5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</row>
    <row r="196" spans="1:5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</row>
    <row r="197" spans="1:5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</row>
    <row r="198" spans="1:5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</row>
    <row r="199" spans="1:5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</row>
    <row r="200" spans="1:5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</row>
    <row r="201" spans="1:5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</row>
    <row r="202" spans="1:5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</row>
    <row r="203" spans="1:5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</row>
    <row r="204" spans="1:5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</row>
    <row r="205" spans="1:5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</row>
    <row r="206" spans="1:5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</row>
    <row r="207" spans="1:5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</row>
    <row r="208" spans="1:5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</row>
    <row r="209" spans="1:5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</row>
    <row r="210" spans="1:5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</row>
    <row r="211" spans="1:5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</row>
    <row r="212" spans="1:5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</row>
    <row r="213" spans="1:5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</row>
    <row r="214" spans="1:5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</row>
    <row r="215" spans="1:5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</row>
    <row r="216" spans="1:5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</row>
    <row r="217" spans="1:5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</row>
    <row r="218" spans="1:5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</row>
    <row r="219" spans="1:5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</row>
    <row r="220" spans="1:5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</row>
    <row r="221" spans="1:5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</row>
    <row r="222" spans="1:5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</row>
    <row r="223" spans="1:5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</row>
    <row r="224" spans="1:5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</row>
    <row r="225" spans="1:5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</row>
    <row r="226" spans="1:5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</row>
    <row r="227" spans="1:5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</row>
    <row r="228" spans="1:5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</row>
    <row r="229" spans="1:5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</row>
    <row r="230" spans="1:5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</row>
    <row r="231" spans="1:5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</row>
    <row r="232" spans="1:5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</row>
    <row r="233" spans="1:5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</row>
    <row r="234" spans="1:5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</row>
    <row r="235" spans="1:5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</row>
    <row r="236" spans="1:5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</row>
    <row r="237" spans="1:5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</row>
    <row r="238" spans="1:5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</row>
    <row r="239" spans="1:5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</row>
    <row r="240" spans="1:5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</row>
    <row r="241" spans="1:5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</row>
    <row r="242" spans="1:5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</row>
    <row r="243" spans="1:5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</row>
    <row r="244" spans="1:5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</row>
    <row r="245" spans="1:5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</row>
    <row r="246" spans="1:5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</row>
    <row r="247" spans="1:5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</row>
    <row r="248" spans="1:5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</row>
    <row r="249" spans="1:5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</row>
    <row r="250" spans="1:5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</row>
    <row r="251" spans="1:5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</row>
    <row r="252" spans="1:5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</row>
    <row r="253" spans="1:5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</row>
    <row r="254" spans="1:5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</row>
    <row r="255" spans="1:5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</row>
    <row r="256" spans="1:5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</row>
    <row r="257" spans="1:5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</row>
    <row r="258" spans="1:5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</row>
    <row r="259" spans="1:5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</row>
    <row r="260" spans="1:5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</row>
    <row r="261" spans="1:5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</row>
    <row r="262" spans="1:5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</row>
    <row r="263" spans="1:5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</row>
    <row r="264" spans="1:5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</row>
    <row r="265" spans="1:5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</row>
    <row r="266" spans="1:5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</row>
    <row r="267" spans="1:5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</row>
    <row r="268" spans="1:5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</row>
    <row r="269" spans="1:5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</row>
    <row r="270" spans="1:5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</row>
    <row r="271" spans="1:5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</row>
    <row r="272" spans="1:5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</row>
    <row r="273" spans="1:5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</row>
    <row r="274" spans="1:5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</row>
    <row r="275" spans="1:5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</row>
    <row r="276" spans="1:5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</row>
    <row r="277" spans="1:5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</row>
    <row r="278" spans="1:5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</row>
    <row r="279" spans="1:5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</row>
    <row r="280" spans="1:5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</row>
    <row r="281" spans="1:5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</row>
    <row r="282" spans="1:5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</row>
    <row r="283" spans="1:5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</row>
    <row r="284" spans="1:5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</row>
    <row r="285" spans="1:5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</row>
    <row r="286" spans="1:5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</row>
    <row r="287" spans="1:5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</row>
    <row r="288" spans="1:5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</row>
    <row r="289" spans="1:5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</row>
    <row r="290" spans="1:5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</row>
    <row r="291" spans="1:5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</row>
    <row r="292" spans="1:5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</row>
    <row r="293" spans="1:5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</row>
    <row r="294" spans="1:5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</row>
    <row r="295" spans="1:5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</row>
    <row r="296" spans="1:5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</row>
    <row r="297" spans="1:5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</row>
    <row r="298" spans="1:5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</row>
    <row r="299" spans="1:5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</row>
    <row r="300" spans="1:5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</row>
    <row r="301" spans="1:5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</row>
    <row r="302" spans="1:5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</row>
    <row r="303" spans="1:5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</row>
    <row r="304" spans="1:5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</row>
    <row r="305" spans="1:5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</row>
    <row r="306" spans="1:5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</row>
    <row r="307" spans="1:5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</row>
    <row r="308" spans="1:5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</row>
    <row r="309" spans="1:5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</row>
    <row r="310" spans="1:5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</row>
    <row r="311" spans="1:5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</row>
    <row r="312" spans="1:5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</row>
    <row r="313" spans="1:5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</row>
    <row r="314" spans="1:5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</row>
    <row r="315" spans="1:5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</row>
    <row r="316" spans="1:5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</row>
    <row r="317" spans="1:5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</row>
    <row r="318" spans="1:5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</row>
    <row r="319" spans="1:5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</row>
    <row r="320" spans="1:5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</row>
    <row r="321" spans="1:5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</row>
    <row r="322" spans="1:5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</row>
    <row r="323" spans="1:5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</row>
    <row r="324" spans="1:5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</row>
    <row r="325" spans="1:5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</row>
    <row r="326" spans="1:5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</row>
    <row r="327" spans="1:5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</row>
    <row r="328" spans="1:5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</row>
    <row r="329" spans="1:5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</row>
    <row r="330" spans="1:5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</row>
    <row r="331" spans="1:5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</row>
    <row r="332" spans="1:5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</row>
    <row r="333" spans="1:5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</row>
    <row r="334" spans="1:5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</row>
    <row r="335" spans="1:5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</row>
    <row r="336" spans="1:5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</row>
    <row r="337" spans="1:5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</row>
    <row r="338" spans="1:5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</row>
    <row r="339" spans="1:5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</row>
    <row r="340" spans="1:5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</row>
    <row r="341" spans="1:5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</row>
    <row r="342" spans="1:5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</row>
    <row r="343" spans="1:5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</row>
    <row r="344" spans="1:5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</row>
    <row r="345" spans="1:5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</row>
    <row r="346" spans="1:5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</row>
    <row r="347" spans="1:5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</row>
    <row r="348" spans="1:5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</row>
    <row r="349" spans="1:5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</row>
    <row r="350" spans="1:5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</row>
    <row r="351" spans="1:5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</row>
    <row r="352" spans="1:5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</row>
    <row r="353" spans="1:5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</row>
    <row r="354" spans="1:5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</row>
    <row r="355" spans="1:5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</row>
    <row r="356" spans="1:5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</row>
    <row r="357" spans="1:5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</row>
    <row r="358" spans="1:5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</row>
    <row r="359" spans="1:5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</row>
    <row r="360" spans="1:5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</row>
    <row r="361" spans="1:5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</row>
    <row r="362" spans="1:5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</row>
    <row r="363" spans="1:5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</row>
    <row r="364" spans="1:5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</row>
    <row r="365" spans="1:5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</row>
    <row r="366" spans="1:5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</row>
    <row r="367" spans="1:5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</row>
    <row r="368" spans="1:5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</row>
    <row r="369" spans="1:5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</row>
    <row r="370" spans="1:5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</row>
    <row r="371" spans="1:5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</row>
    <row r="372" spans="1:5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</row>
    <row r="373" spans="1:5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</row>
    <row r="374" spans="1:5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</row>
    <row r="375" spans="1:5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</row>
    <row r="376" spans="1:5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</row>
    <row r="377" spans="1:5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</row>
    <row r="378" spans="1:5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</row>
    <row r="379" spans="1:5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</row>
    <row r="380" spans="1:5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</row>
    <row r="381" spans="1:5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</row>
    <row r="382" spans="1:5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</row>
    <row r="383" spans="1:5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</row>
    <row r="384" spans="1:5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</row>
    <row r="385" spans="1:5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</row>
    <row r="386" spans="1:5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</row>
    <row r="387" spans="1:5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</row>
    <row r="388" spans="1:5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</row>
    <row r="389" spans="1:5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</row>
    <row r="390" spans="1:5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</row>
    <row r="391" spans="1:5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</row>
    <row r="392" spans="1:5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</row>
    <row r="393" spans="1:5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</row>
    <row r="394" spans="1:5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</row>
    <row r="395" spans="1:5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</row>
    <row r="396" spans="1:5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</row>
    <row r="397" spans="1:5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</row>
    <row r="398" spans="1:5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</row>
    <row r="399" spans="1:5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</row>
    <row r="400" spans="1:5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</row>
    <row r="401" spans="1:5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</row>
    <row r="402" spans="1:5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</row>
    <row r="403" spans="1:5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</row>
    <row r="404" spans="1:5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</row>
    <row r="405" spans="1:5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</row>
    <row r="406" spans="1:5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</row>
    <row r="407" spans="1:5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</row>
    <row r="408" spans="1:5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</row>
    <row r="409" spans="1:5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</row>
    <row r="410" spans="1:5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</row>
    <row r="411" spans="1:5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</row>
    <row r="412" spans="1:5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</row>
    <row r="413" spans="1:5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</row>
    <row r="414" spans="1:5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</row>
    <row r="415" spans="1:5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</row>
    <row r="416" spans="1:5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</row>
    <row r="417" spans="1:5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</row>
    <row r="418" spans="1:5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</row>
    <row r="419" spans="1:5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</row>
    <row r="420" spans="1:5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</row>
    <row r="421" spans="1:5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</row>
    <row r="422" spans="1:5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</row>
    <row r="423" spans="1:5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</row>
    <row r="424" spans="1:5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</row>
    <row r="425" spans="1:5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</row>
    <row r="426" spans="1:5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</row>
    <row r="427" spans="1:5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</row>
    <row r="428" spans="1:5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</row>
    <row r="429" spans="1:5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</row>
    <row r="430" spans="1:5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</row>
    <row r="431" spans="1:5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</row>
    <row r="432" spans="1:5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</row>
    <row r="433" spans="1:5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</row>
    <row r="434" spans="1:5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</row>
    <row r="435" spans="1:5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</row>
    <row r="436" spans="1:5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</row>
    <row r="437" spans="1:5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</row>
    <row r="438" spans="1:5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</row>
    <row r="439" spans="1:5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</row>
    <row r="440" spans="1:5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</row>
    <row r="441" spans="1:5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</row>
    <row r="442" spans="1:5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</row>
    <row r="443" spans="1:5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</row>
    <row r="444" spans="1:5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</row>
    <row r="445" spans="1:5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</row>
    <row r="446" spans="1:5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</row>
    <row r="447" spans="1:5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</row>
    <row r="448" spans="1:5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</row>
    <row r="449" spans="1:5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</row>
    <row r="450" spans="1:5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</row>
    <row r="451" spans="1:5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</row>
    <row r="452" spans="1:5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</row>
    <row r="453" spans="1:5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</row>
    <row r="454" spans="1:5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I454" s="26"/>
      <c r="AJ454" s="26"/>
      <c r="AK454" s="26"/>
      <c r="AL454" s="26"/>
      <c r="AM454" s="26"/>
      <c r="AN454" s="26"/>
      <c r="AO454" s="26"/>
      <c r="AP454" s="26"/>
      <c r="AQ454" s="26"/>
      <c r="AR454" s="26"/>
      <c r="AS454" s="26"/>
      <c r="AT454" s="26"/>
      <c r="AU454" s="26"/>
      <c r="AV454" s="26"/>
      <c r="AW454" s="26"/>
      <c r="AX454" s="26"/>
      <c r="AY454" s="26"/>
      <c r="AZ454" s="26"/>
      <c r="BA454" s="26"/>
      <c r="BB454" s="26"/>
    </row>
    <row r="455" spans="1:5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</row>
    <row r="456" spans="1:5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</row>
    <row r="457" spans="1:5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I457" s="26"/>
      <c r="AJ457" s="26"/>
      <c r="AK457" s="26"/>
      <c r="AL457" s="26"/>
      <c r="AM457" s="26"/>
      <c r="AN457" s="26"/>
      <c r="AO457" s="26"/>
      <c r="AP457" s="26"/>
      <c r="AQ457" s="26"/>
      <c r="AR457" s="26"/>
      <c r="AS457" s="26"/>
      <c r="AT457" s="26"/>
      <c r="AU457" s="26"/>
      <c r="AV457" s="26"/>
      <c r="AW457" s="26"/>
      <c r="AX457" s="26"/>
      <c r="AY457" s="26"/>
      <c r="AZ457" s="26"/>
      <c r="BA457" s="26"/>
      <c r="BB457" s="26"/>
    </row>
    <row r="458" spans="1:5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I458" s="26"/>
      <c r="AJ458" s="26"/>
      <c r="AK458" s="26"/>
      <c r="AL458" s="26"/>
      <c r="AM458" s="26"/>
      <c r="AN458" s="26"/>
      <c r="AO458" s="26"/>
      <c r="AP458" s="26"/>
      <c r="AQ458" s="26"/>
      <c r="AR458" s="26"/>
      <c r="AS458" s="26"/>
      <c r="AT458" s="26"/>
      <c r="AU458" s="26"/>
      <c r="AV458" s="26"/>
      <c r="AW458" s="26"/>
      <c r="AX458" s="26"/>
      <c r="AY458" s="26"/>
      <c r="AZ458" s="26"/>
      <c r="BA458" s="26"/>
      <c r="BB458" s="26"/>
    </row>
    <row r="459" spans="1:5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I459" s="26"/>
      <c r="AJ459" s="26"/>
      <c r="AK459" s="26"/>
      <c r="AL459" s="26"/>
      <c r="AM459" s="26"/>
      <c r="AN459" s="26"/>
      <c r="AO459" s="26"/>
      <c r="AP459" s="26"/>
      <c r="AQ459" s="26"/>
      <c r="AR459" s="26"/>
      <c r="AS459" s="26"/>
      <c r="AT459" s="26"/>
      <c r="AU459" s="26"/>
      <c r="AV459" s="26"/>
      <c r="AW459" s="26"/>
      <c r="AX459" s="26"/>
      <c r="AY459" s="26"/>
      <c r="AZ459" s="26"/>
      <c r="BA459" s="26"/>
      <c r="BB459" s="26"/>
    </row>
    <row r="460" spans="1:5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</row>
    <row r="461" spans="1:5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I461" s="26"/>
      <c r="AJ461" s="26"/>
      <c r="AK461" s="26"/>
      <c r="AL461" s="26"/>
      <c r="AM461" s="26"/>
      <c r="AN461" s="26"/>
      <c r="AO461" s="26"/>
      <c r="AP461" s="26"/>
      <c r="AQ461" s="26"/>
      <c r="AR461" s="26"/>
      <c r="AS461" s="26"/>
      <c r="AT461" s="26"/>
      <c r="AU461" s="26"/>
      <c r="AV461" s="26"/>
      <c r="AW461" s="26"/>
      <c r="AX461" s="26"/>
      <c r="AY461" s="26"/>
      <c r="AZ461" s="26"/>
      <c r="BA461" s="26"/>
      <c r="BB461" s="26"/>
    </row>
    <row r="462" spans="1:5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</row>
    <row r="463" spans="1:5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I463" s="26"/>
      <c r="AJ463" s="26"/>
      <c r="AK463" s="26"/>
      <c r="AL463" s="26"/>
      <c r="AM463" s="26"/>
      <c r="AN463" s="26"/>
      <c r="AO463" s="26"/>
      <c r="AP463" s="26"/>
      <c r="AQ463" s="26"/>
      <c r="AR463" s="26"/>
      <c r="AS463" s="26"/>
      <c r="AT463" s="26"/>
      <c r="AU463" s="26"/>
      <c r="AV463" s="26"/>
      <c r="AW463" s="26"/>
      <c r="AX463" s="26"/>
      <c r="AY463" s="26"/>
      <c r="AZ463" s="26"/>
      <c r="BA463" s="26"/>
      <c r="BB463" s="26"/>
    </row>
    <row r="464" spans="1:5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</row>
    <row r="465" spans="1:5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</row>
    <row r="466" spans="1:5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I466" s="26"/>
      <c r="AJ466" s="26"/>
      <c r="AK466" s="26"/>
      <c r="AL466" s="26"/>
      <c r="AM466" s="26"/>
      <c r="AN466" s="26"/>
      <c r="AO466" s="26"/>
      <c r="AP466" s="26"/>
      <c r="AQ466" s="26"/>
      <c r="AR466" s="26"/>
      <c r="AS466" s="26"/>
      <c r="AT466" s="26"/>
      <c r="AU466" s="26"/>
      <c r="AV466" s="26"/>
      <c r="AW466" s="26"/>
      <c r="AX466" s="26"/>
      <c r="AY466" s="26"/>
      <c r="AZ466" s="26"/>
      <c r="BA466" s="26"/>
      <c r="BB466" s="26"/>
    </row>
    <row r="467" spans="1:5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I467" s="26"/>
      <c r="AJ467" s="26"/>
      <c r="AK467" s="26"/>
      <c r="AL467" s="26"/>
      <c r="AM467" s="26"/>
      <c r="AN467" s="26"/>
      <c r="AO467" s="26"/>
      <c r="AP467" s="26"/>
      <c r="AQ467" s="26"/>
      <c r="AR467" s="26"/>
      <c r="AS467" s="26"/>
      <c r="AT467" s="26"/>
      <c r="AU467" s="26"/>
      <c r="AV467" s="26"/>
      <c r="AW467" s="26"/>
      <c r="AX467" s="26"/>
      <c r="AY467" s="26"/>
      <c r="AZ467" s="26"/>
      <c r="BA467" s="26"/>
      <c r="BB467" s="26"/>
    </row>
    <row r="468" spans="1:5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I468" s="26"/>
      <c r="AJ468" s="26"/>
      <c r="AK468" s="26"/>
      <c r="AL468" s="26"/>
      <c r="AM468" s="26"/>
      <c r="AN468" s="26"/>
      <c r="AO468" s="26"/>
      <c r="AP468" s="26"/>
      <c r="AQ468" s="26"/>
      <c r="AR468" s="26"/>
      <c r="AS468" s="26"/>
      <c r="AT468" s="26"/>
      <c r="AU468" s="26"/>
      <c r="AV468" s="26"/>
      <c r="AW468" s="26"/>
      <c r="AX468" s="26"/>
      <c r="AY468" s="26"/>
      <c r="AZ468" s="26"/>
      <c r="BA468" s="26"/>
      <c r="BB468" s="26"/>
    </row>
    <row r="469" spans="1:5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I469" s="26"/>
      <c r="AJ469" s="26"/>
      <c r="AK469" s="26"/>
      <c r="AL469" s="26"/>
      <c r="AM469" s="26"/>
      <c r="AN469" s="26"/>
      <c r="AO469" s="26"/>
      <c r="AP469" s="26"/>
      <c r="AQ469" s="26"/>
      <c r="AR469" s="26"/>
      <c r="AS469" s="26"/>
      <c r="AT469" s="26"/>
      <c r="AU469" s="26"/>
      <c r="AV469" s="26"/>
      <c r="AW469" s="26"/>
      <c r="AX469" s="26"/>
      <c r="AY469" s="26"/>
      <c r="AZ469" s="26"/>
      <c r="BA469" s="26"/>
      <c r="BB469" s="26"/>
    </row>
    <row r="470" spans="1:5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I470" s="26"/>
      <c r="AJ470" s="26"/>
      <c r="AK470" s="26"/>
      <c r="AL470" s="26"/>
      <c r="AM470" s="26"/>
      <c r="AN470" s="26"/>
      <c r="AO470" s="26"/>
      <c r="AP470" s="26"/>
      <c r="AQ470" s="26"/>
      <c r="AR470" s="26"/>
      <c r="AS470" s="26"/>
      <c r="AT470" s="26"/>
      <c r="AU470" s="26"/>
      <c r="AV470" s="26"/>
      <c r="AW470" s="26"/>
      <c r="AX470" s="26"/>
      <c r="AY470" s="26"/>
      <c r="AZ470" s="26"/>
      <c r="BA470" s="26"/>
      <c r="BB470" s="26"/>
    </row>
    <row r="471" spans="1:5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</row>
    <row r="472" spans="1:5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I472" s="26"/>
      <c r="AJ472" s="26"/>
      <c r="AK472" s="26"/>
      <c r="AL472" s="26"/>
      <c r="AM472" s="26"/>
      <c r="AN472" s="26"/>
      <c r="AO472" s="26"/>
      <c r="AP472" s="26"/>
      <c r="AQ472" s="26"/>
      <c r="AR472" s="26"/>
      <c r="AS472" s="26"/>
      <c r="AT472" s="26"/>
      <c r="AU472" s="26"/>
      <c r="AV472" s="26"/>
      <c r="AW472" s="26"/>
      <c r="AX472" s="26"/>
      <c r="AY472" s="26"/>
      <c r="AZ472" s="26"/>
      <c r="BA472" s="26"/>
      <c r="BB472" s="26"/>
    </row>
    <row r="473" spans="1:5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</row>
    <row r="474" spans="1:5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</row>
    <row r="475" spans="1:5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I475" s="26"/>
      <c r="AJ475" s="26"/>
      <c r="AK475" s="26"/>
      <c r="AL475" s="26"/>
      <c r="AM475" s="26"/>
      <c r="AN475" s="26"/>
      <c r="AO475" s="26"/>
      <c r="AP475" s="26"/>
      <c r="AQ475" s="26"/>
      <c r="AR475" s="26"/>
      <c r="AS475" s="26"/>
      <c r="AT475" s="26"/>
      <c r="AU475" s="26"/>
      <c r="AV475" s="26"/>
      <c r="AW475" s="26"/>
      <c r="AX475" s="26"/>
      <c r="AY475" s="26"/>
      <c r="AZ475" s="26"/>
      <c r="BA475" s="26"/>
      <c r="BB475" s="26"/>
    </row>
    <row r="476" spans="1:5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I476" s="26"/>
      <c r="AJ476" s="26"/>
      <c r="AK476" s="26"/>
      <c r="AL476" s="26"/>
      <c r="AM476" s="26"/>
      <c r="AN476" s="26"/>
      <c r="AO476" s="26"/>
      <c r="AP476" s="26"/>
      <c r="AQ476" s="26"/>
      <c r="AR476" s="26"/>
      <c r="AS476" s="26"/>
      <c r="AT476" s="26"/>
      <c r="AU476" s="26"/>
      <c r="AV476" s="26"/>
      <c r="AW476" s="26"/>
      <c r="AX476" s="26"/>
      <c r="AY476" s="26"/>
      <c r="AZ476" s="26"/>
      <c r="BA476" s="26"/>
      <c r="BB476" s="26"/>
    </row>
    <row r="477" spans="1:5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I477" s="26"/>
      <c r="AJ477" s="26"/>
      <c r="AK477" s="26"/>
      <c r="AL477" s="26"/>
      <c r="AM477" s="26"/>
      <c r="AN477" s="26"/>
      <c r="AO477" s="26"/>
      <c r="AP477" s="26"/>
      <c r="AQ477" s="26"/>
      <c r="AR477" s="26"/>
      <c r="AS477" s="26"/>
      <c r="AT477" s="26"/>
      <c r="AU477" s="26"/>
      <c r="AV477" s="26"/>
      <c r="AW477" s="26"/>
      <c r="AX477" s="26"/>
      <c r="AY477" s="26"/>
      <c r="AZ477" s="26"/>
      <c r="BA477" s="26"/>
      <c r="BB477" s="26"/>
    </row>
    <row r="478" spans="1:5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I478" s="26"/>
      <c r="AJ478" s="26"/>
      <c r="AK478" s="26"/>
      <c r="AL478" s="26"/>
      <c r="AM478" s="26"/>
      <c r="AN478" s="26"/>
      <c r="AO478" s="26"/>
      <c r="AP478" s="26"/>
      <c r="AQ478" s="26"/>
      <c r="AR478" s="26"/>
      <c r="AS478" s="26"/>
      <c r="AT478" s="26"/>
      <c r="AU478" s="26"/>
      <c r="AV478" s="26"/>
      <c r="AW478" s="26"/>
      <c r="AX478" s="26"/>
      <c r="AY478" s="26"/>
      <c r="AZ478" s="26"/>
      <c r="BA478" s="26"/>
      <c r="BB478" s="26"/>
    </row>
    <row r="479" spans="1:5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I479" s="26"/>
      <c r="AJ479" s="26"/>
      <c r="AK479" s="26"/>
      <c r="AL479" s="26"/>
      <c r="AM479" s="26"/>
      <c r="AN479" s="26"/>
      <c r="AO479" s="26"/>
      <c r="AP479" s="26"/>
      <c r="AQ479" s="26"/>
      <c r="AR479" s="26"/>
      <c r="AS479" s="26"/>
      <c r="AT479" s="26"/>
      <c r="AU479" s="26"/>
      <c r="AV479" s="26"/>
      <c r="AW479" s="26"/>
      <c r="AX479" s="26"/>
      <c r="AY479" s="26"/>
      <c r="AZ479" s="26"/>
      <c r="BA479" s="26"/>
      <c r="BB479" s="26"/>
    </row>
    <row r="480" spans="1:5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</row>
    <row r="481" spans="1:5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I481" s="26"/>
      <c r="AJ481" s="26"/>
      <c r="AK481" s="26"/>
      <c r="AL481" s="26"/>
      <c r="AM481" s="26"/>
      <c r="AN481" s="26"/>
      <c r="AO481" s="26"/>
      <c r="AP481" s="26"/>
      <c r="AQ481" s="26"/>
      <c r="AR481" s="26"/>
      <c r="AS481" s="26"/>
      <c r="AT481" s="26"/>
      <c r="AU481" s="26"/>
      <c r="AV481" s="26"/>
      <c r="AW481" s="26"/>
      <c r="AX481" s="26"/>
      <c r="AY481" s="26"/>
      <c r="AZ481" s="26"/>
      <c r="BA481" s="26"/>
      <c r="BB481" s="26"/>
    </row>
    <row r="482" spans="1:5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</row>
    <row r="483" spans="1:5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</row>
    <row r="484" spans="1:5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I484" s="26"/>
      <c r="AJ484" s="26"/>
      <c r="AK484" s="26"/>
      <c r="AL484" s="26"/>
      <c r="AM484" s="26"/>
      <c r="AN484" s="26"/>
      <c r="AO484" s="26"/>
      <c r="AP484" s="26"/>
      <c r="AQ484" s="26"/>
      <c r="AR484" s="26"/>
      <c r="AS484" s="26"/>
      <c r="AT484" s="26"/>
      <c r="AU484" s="26"/>
      <c r="AV484" s="26"/>
      <c r="AW484" s="26"/>
      <c r="AX484" s="26"/>
      <c r="AY484" s="26"/>
      <c r="AZ484" s="26"/>
      <c r="BA484" s="26"/>
      <c r="BB484" s="26"/>
    </row>
    <row r="485" spans="1:5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I485" s="26"/>
      <c r="AJ485" s="26"/>
      <c r="AK485" s="26"/>
      <c r="AL485" s="26"/>
      <c r="AM485" s="26"/>
      <c r="AN485" s="26"/>
      <c r="AO485" s="26"/>
      <c r="AP485" s="26"/>
      <c r="AQ485" s="26"/>
      <c r="AR485" s="26"/>
      <c r="AS485" s="26"/>
      <c r="AT485" s="26"/>
      <c r="AU485" s="26"/>
      <c r="AV485" s="26"/>
      <c r="AW485" s="26"/>
      <c r="AX485" s="26"/>
      <c r="AY485" s="26"/>
      <c r="AZ485" s="26"/>
      <c r="BA485" s="26"/>
      <c r="BB485" s="26"/>
    </row>
    <row r="486" spans="1:5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I486" s="26"/>
      <c r="AJ486" s="26"/>
      <c r="AK486" s="26"/>
      <c r="AL486" s="26"/>
      <c r="AM486" s="26"/>
      <c r="AN486" s="26"/>
      <c r="AO486" s="26"/>
      <c r="AP486" s="26"/>
      <c r="AQ486" s="26"/>
      <c r="AR486" s="26"/>
      <c r="AS486" s="26"/>
      <c r="AT486" s="26"/>
      <c r="AU486" s="26"/>
      <c r="AV486" s="26"/>
      <c r="AW486" s="26"/>
      <c r="AX486" s="26"/>
      <c r="AY486" s="26"/>
      <c r="AZ486" s="26"/>
      <c r="BA486" s="26"/>
      <c r="BB486" s="26"/>
    </row>
    <row r="487" spans="1:5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</row>
    <row r="488" spans="1:5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I488" s="26"/>
      <c r="AJ488" s="26"/>
      <c r="AK488" s="26"/>
      <c r="AL488" s="26"/>
      <c r="AM488" s="26"/>
      <c r="AN488" s="26"/>
      <c r="AO488" s="26"/>
      <c r="AP488" s="26"/>
      <c r="AQ488" s="26"/>
      <c r="AR488" s="26"/>
      <c r="AS488" s="26"/>
      <c r="AT488" s="26"/>
      <c r="AU488" s="26"/>
      <c r="AV488" s="26"/>
      <c r="AW488" s="26"/>
      <c r="AX488" s="26"/>
      <c r="AY488" s="26"/>
      <c r="AZ488" s="26"/>
      <c r="BA488" s="26"/>
      <c r="BB488" s="26"/>
    </row>
    <row r="489" spans="1:5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</row>
    <row r="490" spans="1:5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I490" s="26"/>
      <c r="AJ490" s="26"/>
      <c r="AK490" s="26"/>
      <c r="AL490" s="26"/>
      <c r="AM490" s="26"/>
      <c r="AN490" s="26"/>
      <c r="AO490" s="26"/>
      <c r="AP490" s="26"/>
      <c r="AQ490" s="26"/>
      <c r="AR490" s="26"/>
      <c r="AS490" s="26"/>
      <c r="AT490" s="26"/>
      <c r="AU490" s="26"/>
      <c r="AV490" s="26"/>
      <c r="AW490" s="26"/>
      <c r="AX490" s="26"/>
      <c r="AY490" s="26"/>
      <c r="AZ490" s="26"/>
      <c r="BA490" s="26"/>
      <c r="BB490" s="26"/>
    </row>
    <row r="491" spans="1:5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</row>
    <row r="492" spans="1:5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</row>
    <row r="493" spans="1:5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I493" s="26"/>
      <c r="AJ493" s="26"/>
      <c r="AK493" s="26"/>
      <c r="AL493" s="26"/>
      <c r="AM493" s="26"/>
      <c r="AN493" s="26"/>
      <c r="AO493" s="26"/>
      <c r="AP493" s="26"/>
      <c r="AQ493" s="26"/>
      <c r="AR493" s="26"/>
      <c r="AS493" s="26"/>
      <c r="AT493" s="26"/>
      <c r="AU493" s="26"/>
      <c r="AV493" s="26"/>
      <c r="AW493" s="26"/>
      <c r="AX493" s="26"/>
      <c r="AY493" s="26"/>
      <c r="AZ493" s="26"/>
      <c r="BA493" s="26"/>
      <c r="BB493" s="26"/>
    </row>
    <row r="494" spans="1:5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I494" s="26"/>
      <c r="AJ494" s="26"/>
      <c r="AK494" s="26"/>
      <c r="AL494" s="26"/>
      <c r="AM494" s="26"/>
      <c r="AN494" s="26"/>
      <c r="AO494" s="26"/>
      <c r="AP494" s="26"/>
      <c r="AQ494" s="26"/>
      <c r="AR494" s="26"/>
      <c r="AS494" s="26"/>
      <c r="AT494" s="26"/>
      <c r="AU494" s="26"/>
      <c r="AV494" s="26"/>
      <c r="AW494" s="26"/>
      <c r="AX494" s="26"/>
      <c r="AY494" s="26"/>
      <c r="AZ494" s="26"/>
      <c r="BA494" s="26"/>
      <c r="BB494" s="26"/>
    </row>
    <row r="495" spans="1:5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I495" s="26"/>
      <c r="AJ495" s="26"/>
      <c r="AK495" s="26"/>
      <c r="AL495" s="26"/>
      <c r="AM495" s="26"/>
      <c r="AN495" s="26"/>
      <c r="AO495" s="26"/>
      <c r="AP495" s="26"/>
      <c r="AQ495" s="26"/>
      <c r="AR495" s="26"/>
      <c r="AS495" s="26"/>
      <c r="AT495" s="26"/>
      <c r="AU495" s="26"/>
      <c r="AV495" s="26"/>
      <c r="AW495" s="26"/>
      <c r="AX495" s="26"/>
      <c r="AY495" s="26"/>
      <c r="AZ495" s="26"/>
      <c r="BA495" s="26"/>
      <c r="BB495" s="26"/>
    </row>
    <row r="496" spans="1:5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I496" s="26"/>
      <c r="AJ496" s="26"/>
      <c r="AK496" s="26"/>
      <c r="AL496" s="26"/>
      <c r="AM496" s="26"/>
      <c r="AN496" s="26"/>
      <c r="AO496" s="26"/>
      <c r="AP496" s="26"/>
      <c r="AQ496" s="26"/>
      <c r="AR496" s="26"/>
      <c r="AS496" s="26"/>
      <c r="AT496" s="26"/>
      <c r="AU496" s="26"/>
      <c r="AV496" s="26"/>
      <c r="AW496" s="26"/>
      <c r="AX496" s="26"/>
      <c r="AY496" s="26"/>
      <c r="AZ496" s="26"/>
      <c r="BA496" s="26"/>
      <c r="BB496" s="26"/>
    </row>
    <row r="497" spans="1:5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I497" s="26"/>
      <c r="AJ497" s="26"/>
      <c r="AK497" s="26"/>
      <c r="AL497" s="26"/>
      <c r="AM497" s="26"/>
      <c r="AN497" s="26"/>
      <c r="AO497" s="26"/>
      <c r="AP497" s="26"/>
      <c r="AQ497" s="26"/>
      <c r="AR497" s="26"/>
      <c r="AS497" s="26"/>
      <c r="AT497" s="26"/>
      <c r="AU497" s="26"/>
      <c r="AV497" s="26"/>
      <c r="AW497" s="26"/>
      <c r="AX497" s="26"/>
      <c r="AY497" s="26"/>
      <c r="AZ497" s="26"/>
      <c r="BA497" s="26"/>
      <c r="BB497" s="26"/>
    </row>
    <row r="498" spans="1:5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</row>
    <row r="499" spans="1:5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I499" s="26"/>
      <c r="AJ499" s="26"/>
      <c r="AK499" s="26"/>
      <c r="AL499" s="26"/>
      <c r="AM499" s="26"/>
      <c r="AN499" s="26"/>
      <c r="AO499" s="26"/>
      <c r="AP499" s="26"/>
      <c r="AQ499" s="26"/>
      <c r="AR499" s="26"/>
      <c r="AS499" s="26"/>
      <c r="AT499" s="26"/>
      <c r="AU499" s="26"/>
      <c r="AV499" s="26"/>
      <c r="AW499" s="26"/>
      <c r="AX499" s="26"/>
      <c r="AY499" s="26"/>
      <c r="AZ499" s="26"/>
      <c r="BA499" s="26"/>
      <c r="BB499" s="26"/>
    </row>
    <row r="500" spans="1:5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</row>
    <row r="501" spans="1:5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</row>
    <row r="502" spans="1:5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</row>
    <row r="503" spans="1:5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</row>
    <row r="504" spans="1:5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</row>
    <row r="505" spans="1:5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</row>
    <row r="506" spans="1:5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</row>
    <row r="507" spans="1:5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</row>
    <row r="508" spans="1:5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</row>
    <row r="509" spans="1:5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</row>
    <row r="510" spans="1:5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</row>
    <row r="511" spans="1:5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</row>
    <row r="512" spans="1:5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</row>
    <row r="513" spans="1:5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</row>
    <row r="514" spans="1:5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</row>
    <row r="515" spans="1:5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</row>
    <row r="516" spans="1:5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</row>
    <row r="517" spans="1:5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</row>
    <row r="518" spans="1:5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</row>
    <row r="519" spans="1:5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</row>
    <row r="520" spans="1:5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I520" s="26"/>
      <c r="AJ520" s="26"/>
      <c r="AK520" s="26"/>
      <c r="AL520" s="26"/>
      <c r="AM520" s="26"/>
      <c r="AN520" s="26"/>
      <c r="AO520" s="26"/>
      <c r="AP520" s="26"/>
      <c r="AQ520" s="26"/>
      <c r="AR520" s="26"/>
      <c r="AS520" s="26"/>
      <c r="AT520" s="26"/>
      <c r="AU520" s="26"/>
      <c r="AV520" s="26"/>
      <c r="AW520" s="26"/>
      <c r="AX520" s="26"/>
      <c r="AY520" s="26"/>
      <c r="AZ520" s="26"/>
      <c r="BA520" s="26"/>
      <c r="BB520" s="26"/>
    </row>
    <row r="521" spans="1:5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I521" s="26"/>
      <c r="AJ521" s="26"/>
      <c r="AK521" s="26"/>
      <c r="AL521" s="26"/>
      <c r="AM521" s="26"/>
      <c r="AN521" s="26"/>
      <c r="AO521" s="26"/>
      <c r="AP521" s="26"/>
      <c r="AQ521" s="26"/>
      <c r="AR521" s="26"/>
      <c r="AS521" s="26"/>
      <c r="AT521" s="26"/>
      <c r="AU521" s="26"/>
      <c r="AV521" s="26"/>
      <c r="AW521" s="26"/>
      <c r="AX521" s="26"/>
      <c r="AY521" s="26"/>
      <c r="AZ521" s="26"/>
      <c r="BA521" s="26"/>
      <c r="BB521" s="26"/>
    </row>
    <row r="522" spans="1:5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I522" s="26"/>
      <c r="AJ522" s="26"/>
      <c r="AK522" s="26"/>
      <c r="AL522" s="26"/>
      <c r="AM522" s="26"/>
      <c r="AN522" s="26"/>
      <c r="AO522" s="26"/>
      <c r="AP522" s="26"/>
      <c r="AQ522" s="26"/>
      <c r="AR522" s="26"/>
      <c r="AS522" s="26"/>
      <c r="AT522" s="26"/>
      <c r="AU522" s="26"/>
      <c r="AV522" s="26"/>
      <c r="AW522" s="26"/>
      <c r="AX522" s="26"/>
      <c r="AY522" s="26"/>
      <c r="AZ522" s="26"/>
      <c r="BA522" s="26"/>
      <c r="BB522" s="26"/>
    </row>
    <row r="523" spans="1:5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</row>
    <row r="524" spans="1:5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</row>
    <row r="525" spans="1:5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</row>
    <row r="526" spans="1:5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</row>
    <row r="527" spans="1:5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</row>
    <row r="528" spans="1:5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</row>
    <row r="529" spans="1:5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</row>
    <row r="530" spans="1:5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</row>
    <row r="531" spans="1:5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I531" s="26"/>
      <c r="AJ531" s="26"/>
      <c r="AK531" s="26"/>
      <c r="AL531" s="26"/>
      <c r="AM531" s="26"/>
      <c r="AN531" s="26"/>
      <c r="AO531" s="26"/>
      <c r="AP531" s="26"/>
      <c r="AQ531" s="26"/>
      <c r="AR531" s="26"/>
      <c r="AS531" s="26"/>
      <c r="AT531" s="26"/>
      <c r="AU531" s="26"/>
      <c r="AV531" s="26"/>
      <c r="AW531" s="26"/>
      <c r="AX531" s="26"/>
      <c r="AY531" s="26"/>
      <c r="AZ531" s="26"/>
      <c r="BA531" s="26"/>
      <c r="BB531" s="26"/>
    </row>
    <row r="532" spans="1:5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I532" s="26"/>
      <c r="AJ532" s="26"/>
      <c r="AK532" s="26"/>
      <c r="AL532" s="26"/>
      <c r="AM532" s="26"/>
      <c r="AN532" s="26"/>
      <c r="AO532" s="26"/>
      <c r="AP532" s="26"/>
      <c r="AQ532" s="26"/>
      <c r="AR532" s="26"/>
      <c r="AS532" s="26"/>
      <c r="AT532" s="26"/>
      <c r="AU532" s="26"/>
      <c r="AV532" s="26"/>
      <c r="AW532" s="26"/>
      <c r="AX532" s="26"/>
      <c r="AY532" s="26"/>
      <c r="AZ532" s="26"/>
      <c r="BA532" s="26"/>
      <c r="BB532" s="26"/>
    </row>
    <row r="533" spans="1:5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I533" s="26"/>
      <c r="AJ533" s="26"/>
      <c r="AK533" s="26"/>
      <c r="AL533" s="26"/>
      <c r="AM533" s="26"/>
      <c r="AN533" s="26"/>
      <c r="AO533" s="26"/>
      <c r="AP533" s="26"/>
      <c r="AQ533" s="26"/>
      <c r="AR533" s="26"/>
      <c r="AS533" s="26"/>
      <c r="AT533" s="26"/>
      <c r="AU533" s="26"/>
      <c r="AV533" s="26"/>
      <c r="AW533" s="26"/>
      <c r="AX533" s="26"/>
      <c r="AY533" s="26"/>
      <c r="AZ533" s="26"/>
      <c r="BA533" s="26"/>
      <c r="BB533" s="26"/>
    </row>
    <row r="534" spans="1:5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I534" s="26"/>
      <c r="AJ534" s="26"/>
      <c r="AK534" s="26"/>
      <c r="AL534" s="26"/>
      <c r="AM534" s="26"/>
      <c r="AN534" s="26"/>
      <c r="AO534" s="26"/>
      <c r="AP534" s="26"/>
      <c r="AQ534" s="26"/>
      <c r="AR534" s="26"/>
      <c r="AS534" s="26"/>
      <c r="AT534" s="26"/>
      <c r="AU534" s="26"/>
      <c r="AV534" s="26"/>
      <c r="AW534" s="26"/>
      <c r="AX534" s="26"/>
      <c r="AY534" s="26"/>
      <c r="AZ534" s="26"/>
      <c r="BA534" s="26"/>
      <c r="BB534" s="26"/>
    </row>
    <row r="535" spans="1:5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I535" s="26"/>
      <c r="AJ535" s="26"/>
      <c r="AK535" s="26"/>
      <c r="AL535" s="26"/>
      <c r="AM535" s="26"/>
      <c r="AN535" s="26"/>
      <c r="AO535" s="26"/>
      <c r="AP535" s="26"/>
      <c r="AQ535" s="26"/>
      <c r="AR535" s="26"/>
      <c r="AS535" s="26"/>
      <c r="AT535" s="26"/>
      <c r="AU535" s="26"/>
      <c r="AV535" s="26"/>
      <c r="AW535" s="26"/>
      <c r="AX535" s="26"/>
      <c r="AY535" s="26"/>
      <c r="AZ535" s="26"/>
      <c r="BA535" s="26"/>
      <c r="BB535" s="26"/>
    </row>
    <row r="536" spans="1:5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I536" s="26"/>
      <c r="AJ536" s="26"/>
      <c r="AK536" s="26"/>
      <c r="AL536" s="26"/>
      <c r="AM536" s="26"/>
      <c r="AN536" s="26"/>
      <c r="AO536" s="26"/>
      <c r="AP536" s="26"/>
      <c r="AQ536" s="26"/>
      <c r="AR536" s="26"/>
      <c r="AS536" s="26"/>
      <c r="AT536" s="26"/>
      <c r="AU536" s="26"/>
      <c r="AV536" s="26"/>
      <c r="AW536" s="26"/>
      <c r="AX536" s="26"/>
      <c r="AY536" s="26"/>
      <c r="AZ536" s="26"/>
      <c r="BA536" s="26"/>
      <c r="BB536" s="26"/>
    </row>
    <row r="537" spans="1:5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</row>
    <row r="538" spans="1:5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</row>
    <row r="539" spans="1:5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</row>
    <row r="540" spans="1:5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I540" s="26"/>
      <c r="AJ540" s="26"/>
      <c r="AK540" s="26"/>
      <c r="AL540" s="26"/>
      <c r="AM540" s="26"/>
      <c r="AN540" s="26"/>
      <c r="AO540" s="26"/>
      <c r="AP540" s="26"/>
      <c r="AQ540" s="26"/>
      <c r="AR540" s="26"/>
      <c r="AS540" s="26"/>
      <c r="AT540" s="26"/>
      <c r="AU540" s="26"/>
      <c r="AV540" s="26"/>
      <c r="AW540" s="26"/>
      <c r="AX540" s="26"/>
      <c r="AY540" s="26"/>
      <c r="AZ540" s="26"/>
      <c r="BA540" s="26"/>
      <c r="BB540" s="26"/>
    </row>
    <row r="541" spans="1:5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I541" s="26"/>
      <c r="AJ541" s="26"/>
      <c r="AK541" s="26"/>
      <c r="AL541" s="26"/>
      <c r="AM541" s="26"/>
      <c r="AN541" s="26"/>
      <c r="AO541" s="26"/>
      <c r="AP541" s="26"/>
      <c r="AQ541" s="26"/>
      <c r="AR541" s="26"/>
      <c r="AS541" s="26"/>
      <c r="AT541" s="26"/>
      <c r="AU541" s="26"/>
      <c r="AV541" s="26"/>
      <c r="AW541" s="26"/>
      <c r="AX541" s="26"/>
      <c r="AY541" s="26"/>
      <c r="AZ541" s="26"/>
      <c r="BA541" s="26"/>
      <c r="BB541" s="26"/>
    </row>
    <row r="542" spans="1:5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I542" s="26"/>
      <c r="AJ542" s="26"/>
      <c r="AK542" s="26"/>
      <c r="AL542" s="26"/>
      <c r="AM542" s="26"/>
      <c r="AN542" s="26"/>
      <c r="AO542" s="26"/>
      <c r="AP542" s="26"/>
      <c r="AQ542" s="26"/>
      <c r="AR542" s="26"/>
      <c r="AS542" s="26"/>
      <c r="AT542" s="26"/>
      <c r="AU542" s="26"/>
      <c r="AV542" s="26"/>
      <c r="AW542" s="26"/>
      <c r="AX542" s="26"/>
      <c r="AY542" s="26"/>
      <c r="AZ542" s="26"/>
      <c r="BA542" s="26"/>
      <c r="BB542" s="26"/>
    </row>
    <row r="543" spans="1:5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I543" s="26"/>
      <c r="AJ543" s="26"/>
      <c r="AK543" s="26"/>
      <c r="AL543" s="26"/>
      <c r="AM543" s="26"/>
      <c r="AN543" s="26"/>
      <c r="AO543" s="26"/>
      <c r="AP543" s="26"/>
      <c r="AQ543" s="26"/>
      <c r="AR543" s="26"/>
      <c r="AS543" s="26"/>
      <c r="AT543" s="26"/>
      <c r="AU543" s="26"/>
      <c r="AV543" s="26"/>
      <c r="AW543" s="26"/>
      <c r="AX543" s="26"/>
      <c r="AY543" s="26"/>
      <c r="AZ543" s="26"/>
      <c r="BA543" s="26"/>
      <c r="BB543" s="26"/>
    </row>
    <row r="544" spans="1:5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I544" s="26"/>
      <c r="AJ544" s="26"/>
      <c r="AK544" s="26"/>
      <c r="AL544" s="26"/>
      <c r="AM544" s="26"/>
      <c r="AN544" s="26"/>
      <c r="AO544" s="26"/>
      <c r="AP544" s="26"/>
      <c r="AQ544" s="26"/>
      <c r="AR544" s="26"/>
      <c r="AS544" s="26"/>
      <c r="AT544" s="26"/>
      <c r="AU544" s="26"/>
      <c r="AV544" s="26"/>
      <c r="AW544" s="26"/>
      <c r="AX544" s="26"/>
      <c r="AY544" s="26"/>
      <c r="AZ544" s="26"/>
      <c r="BA544" s="26"/>
      <c r="BB544" s="26"/>
    </row>
    <row r="545" spans="1:5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I545" s="26"/>
      <c r="AJ545" s="26"/>
      <c r="AK545" s="26"/>
      <c r="AL545" s="26"/>
      <c r="AM545" s="26"/>
      <c r="AN545" s="26"/>
      <c r="AO545" s="26"/>
      <c r="AP545" s="26"/>
      <c r="AQ545" s="26"/>
      <c r="AR545" s="26"/>
      <c r="AS545" s="26"/>
      <c r="AT545" s="26"/>
      <c r="AU545" s="26"/>
      <c r="AV545" s="26"/>
      <c r="AW545" s="26"/>
      <c r="AX545" s="26"/>
      <c r="AY545" s="26"/>
      <c r="AZ545" s="26"/>
      <c r="BA545" s="26"/>
      <c r="BB545" s="26"/>
    </row>
    <row r="546" spans="1:5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I546" s="26"/>
      <c r="AJ546" s="26"/>
      <c r="AK546" s="26"/>
      <c r="AL546" s="26"/>
      <c r="AM546" s="26"/>
      <c r="AN546" s="26"/>
      <c r="AO546" s="26"/>
      <c r="AP546" s="26"/>
      <c r="AQ546" s="26"/>
      <c r="AR546" s="26"/>
      <c r="AS546" s="26"/>
      <c r="AT546" s="26"/>
      <c r="AU546" s="26"/>
      <c r="AV546" s="26"/>
      <c r="AW546" s="26"/>
      <c r="AX546" s="26"/>
      <c r="AY546" s="26"/>
      <c r="AZ546" s="26"/>
      <c r="BA546" s="26"/>
      <c r="BB546" s="26"/>
    </row>
    <row r="547" spans="1:5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</row>
    <row r="548" spans="1:5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I548" s="26"/>
      <c r="AJ548" s="26"/>
      <c r="AK548" s="26"/>
      <c r="AL548" s="26"/>
      <c r="AM548" s="26"/>
      <c r="AN548" s="26"/>
      <c r="AO548" s="26"/>
      <c r="AP548" s="26"/>
      <c r="AQ548" s="26"/>
      <c r="AR548" s="26"/>
      <c r="AS548" s="26"/>
      <c r="AT548" s="26"/>
      <c r="AU548" s="26"/>
      <c r="AV548" s="26"/>
      <c r="AW548" s="26"/>
      <c r="AX548" s="26"/>
      <c r="AY548" s="26"/>
      <c r="AZ548" s="26"/>
      <c r="BA548" s="26"/>
      <c r="BB548" s="26"/>
    </row>
    <row r="549" spans="1:5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I549" s="26"/>
      <c r="AJ549" s="26"/>
      <c r="AK549" s="26"/>
      <c r="AL549" s="26"/>
      <c r="AM549" s="26"/>
      <c r="AN549" s="26"/>
      <c r="AO549" s="26"/>
      <c r="AP549" s="26"/>
      <c r="AQ549" s="26"/>
      <c r="AR549" s="26"/>
      <c r="AS549" s="26"/>
      <c r="AT549" s="26"/>
      <c r="AU549" s="26"/>
      <c r="AV549" s="26"/>
      <c r="AW549" s="26"/>
      <c r="AX549" s="26"/>
      <c r="AY549" s="26"/>
      <c r="AZ549" s="26"/>
      <c r="BA549" s="26"/>
      <c r="BB549" s="26"/>
    </row>
    <row r="550" spans="1:5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</row>
    <row r="551" spans="1:5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I551" s="26"/>
      <c r="AJ551" s="26"/>
      <c r="AK551" s="26"/>
      <c r="AL551" s="26"/>
      <c r="AM551" s="26"/>
      <c r="AN551" s="26"/>
      <c r="AO551" s="26"/>
      <c r="AP551" s="26"/>
      <c r="AQ551" s="26"/>
      <c r="AR551" s="26"/>
      <c r="AS551" s="26"/>
      <c r="AT551" s="26"/>
      <c r="AU551" s="26"/>
      <c r="AV551" s="26"/>
      <c r="AW551" s="26"/>
      <c r="AX551" s="26"/>
      <c r="AY551" s="26"/>
      <c r="AZ551" s="26"/>
      <c r="BA551" s="26"/>
      <c r="BB551" s="26"/>
    </row>
    <row r="552" spans="1:5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I552" s="26"/>
      <c r="AJ552" s="26"/>
      <c r="AK552" s="26"/>
      <c r="AL552" s="26"/>
      <c r="AM552" s="26"/>
      <c r="AN552" s="26"/>
      <c r="AO552" s="26"/>
      <c r="AP552" s="26"/>
      <c r="AQ552" s="26"/>
      <c r="AR552" s="26"/>
      <c r="AS552" s="26"/>
      <c r="AT552" s="26"/>
      <c r="AU552" s="26"/>
      <c r="AV552" s="26"/>
      <c r="AW552" s="26"/>
      <c r="AX552" s="26"/>
      <c r="AY552" s="26"/>
      <c r="AZ552" s="26"/>
      <c r="BA552" s="26"/>
      <c r="BB552" s="26"/>
    </row>
    <row r="553" spans="1:5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I553" s="26"/>
      <c r="AJ553" s="26"/>
      <c r="AK553" s="26"/>
      <c r="AL553" s="26"/>
      <c r="AM553" s="26"/>
      <c r="AN553" s="26"/>
      <c r="AO553" s="26"/>
      <c r="AP553" s="26"/>
      <c r="AQ553" s="26"/>
      <c r="AR553" s="26"/>
      <c r="AS553" s="26"/>
      <c r="AT553" s="26"/>
      <c r="AU553" s="26"/>
      <c r="AV553" s="26"/>
      <c r="AW553" s="26"/>
      <c r="AX553" s="26"/>
      <c r="AY553" s="26"/>
      <c r="AZ553" s="26"/>
      <c r="BA553" s="26"/>
      <c r="BB553" s="26"/>
    </row>
    <row r="554" spans="1:5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I554" s="26"/>
      <c r="AJ554" s="26"/>
      <c r="AK554" s="26"/>
      <c r="AL554" s="26"/>
      <c r="AM554" s="26"/>
      <c r="AN554" s="26"/>
      <c r="AO554" s="26"/>
      <c r="AP554" s="26"/>
      <c r="AQ554" s="26"/>
      <c r="AR554" s="26"/>
      <c r="AS554" s="26"/>
      <c r="AT554" s="26"/>
      <c r="AU554" s="26"/>
      <c r="AV554" s="26"/>
      <c r="AW554" s="26"/>
      <c r="AX554" s="26"/>
      <c r="AY554" s="26"/>
      <c r="AZ554" s="26"/>
      <c r="BA554" s="26"/>
      <c r="BB554" s="26"/>
    </row>
    <row r="555" spans="1:5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</row>
    <row r="556" spans="1:5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</row>
    <row r="557" spans="1:5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I557" s="26"/>
      <c r="AJ557" s="26"/>
      <c r="AK557" s="26"/>
      <c r="AL557" s="26"/>
      <c r="AM557" s="26"/>
      <c r="AN557" s="26"/>
      <c r="AO557" s="26"/>
      <c r="AP557" s="26"/>
      <c r="AQ557" s="26"/>
      <c r="AR557" s="26"/>
      <c r="AS557" s="26"/>
      <c r="AT557" s="26"/>
      <c r="AU557" s="26"/>
      <c r="AV557" s="26"/>
      <c r="AW557" s="26"/>
      <c r="AX557" s="26"/>
      <c r="AY557" s="26"/>
      <c r="AZ557" s="26"/>
      <c r="BA557" s="26"/>
      <c r="BB557" s="26"/>
    </row>
    <row r="558" spans="1:5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I558" s="26"/>
      <c r="AJ558" s="26"/>
      <c r="AK558" s="26"/>
      <c r="AL558" s="26"/>
      <c r="AM558" s="26"/>
      <c r="AN558" s="26"/>
      <c r="AO558" s="26"/>
      <c r="AP558" s="26"/>
      <c r="AQ558" s="26"/>
      <c r="AR558" s="26"/>
      <c r="AS558" s="26"/>
      <c r="AT558" s="26"/>
      <c r="AU558" s="26"/>
      <c r="AV558" s="26"/>
      <c r="AW558" s="26"/>
      <c r="AX558" s="26"/>
      <c r="AY558" s="26"/>
      <c r="AZ558" s="26"/>
      <c r="BA558" s="26"/>
      <c r="BB558" s="26"/>
    </row>
    <row r="559" spans="1:5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I559" s="26"/>
      <c r="AJ559" s="26"/>
      <c r="AK559" s="26"/>
      <c r="AL559" s="26"/>
      <c r="AM559" s="26"/>
      <c r="AN559" s="26"/>
      <c r="AO559" s="26"/>
      <c r="AP559" s="26"/>
      <c r="AQ559" s="26"/>
      <c r="AR559" s="26"/>
      <c r="AS559" s="26"/>
      <c r="AT559" s="26"/>
      <c r="AU559" s="26"/>
      <c r="AV559" s="26"/>
      <c r="AW559" s="26"/>
      <c r="AX559" s="26"/>
      <c r="AY559" s="26"/>
      <c r="AZ559" s="26"/>
      <c r="BA559" s="26"/>
      <c r="BB559" s="26"/>
    </row>
    <row r="560" spans="1:5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I560" s="26"/>
      <c r="AJ560" s="26"/>
      <c r="AK560" s="26"/>
      <c r="AL560" s="26"/>
      <c r="AM560" s="26"/>
      <c r="AN560" s="26"/>
      <c r="AO560" s="26"/>
      <c r="AP560" s="26"/>
      <c r="AQ560" s="26"/>
      <c r="AR560" s="26"/>
      <c r="AS560" s="26"/>
      <c r="AT560" s="26"/>
      <c r="AU560" s="26"/>
      <c r="AV560" s="26"/>
      <c r="AW560" s="26"/>
      <c r="AX560" s="26"/>
      <c r="AY560" s="26"/>
      <c r="AZ560" s="26"/>
      <c r="BA560" s="26"/>
      <c r="BB560" s="26"/>
    </row>
    <row r="561" spans="1:5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I561" s="26"/>
      <c r="AJ561" s="26"/>
      <c r="AK561" s="26"/>
      <c r="AL561" s="26"/>
      <c r="AM561" s="26"/>
      <c r="AN561" s="26"/>
      <c r="AO561" s="26"/>
      <c r="AP561" s="26"/>
      <c r="AQ561" s="26"/>
      <c r="AR561" s="26"/>
      <c r="AS561" s="26"/>
      <c r="AT561" s="26"/>
      <c r="AU561" s="26"/>
      <c r="AV561" s="26"/>
      <c r="AW561" s="26"/>
      <c r="AX561" s="26"/>
      <c r="AY561" s="26"/>
      <c r="AZ561" s="26"/>
      <c r="BA561" s="26"/>
      <c r="BB561" s="26"/>
    </row>
    <row r="562" spans="1:5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I562" s="26"/>
      <c r="AJ562" s="26"/>
      <c r="AK562" s="26"/>
      <c r="AL562" s="26"/>
      <c r="AM562" s="26"/>
      <c r="AN562" s="26"/>
      <c r="AO562" s="26"/>
      <c r="AP562" s="26"/>
      <c r="AQ562" s="26"/>
      <c r="AR562" s="26"/>
      <c r="AS562" s="26"/>
      <c r="AT562" s="26"/>
      <c r="AU562" s="26"/>
      <c r="AV562" s="26"/>
      <c r="AW562" s="26"/>
      <c r="AX562" s="26"/>
      <c r="AY562" s="26"/>
      <c r="AZ562" s="26"/>
      <c r="BA562" s="26"/>
      <c r="BB562" s="26"/>
    </row>
    <row r="563" spans="1:5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I563" s="26"/>
      <c r="AJ563" s="26"/>
      <c r="AK563" s="26"/>
      <c r="AL563" s="26"/>
      <c r="AM563" s="26"/>
      <c r="AN563" s="26"/>
      <c r="AO563" s="26"/>
      <c r="AP563" s="26"/>
      <c r="AQ563" s="26"/>
      <c r="AR563" s="26"/>
      <c r="AS563" s="26"/>
      <c r="AT563" s="26"/>
      <c r="AU563" s="26"/>
      <c r="AV563" s="26"/>
      <c r="AW563" s="26"/>
      <c r="AX563" s="26"/>
      <c r="AY563" s="26"/>
      <c r="AZ563" s="26"/>
      <c r="BA563" s="26"/>
      <c r="BB563" s="26"/>
    </row>
    <row r="564" spans="1:5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I564" s="26"/>
      <c r="AJ564" s="26"/>
      <c r="AK564" s="26"/>
      <c r="AL564" s="26"/>
      <c r="AM564" s="26"/>
      <c r="AN564" s="26"/>
      <c r="AO564" s="26"/>
      <c r="AP564" s="26"/>
      <c r="AQ564" s="26"/>
      <c r="AR564" s="26"/>
      <c r="AS564" s="26"/>
      <c r="AT564" s="26"/>
      <c r="AU564" s="26"/>
      <c r="AV564" s="26"/>
      <c r="AW564" s="26"/>
      <c r="AX564" s="26"/>
      <c r="AY564" s="26"/>
      <c r="AZ564" s="26"/>
      <c r="BA564" s="26"/>
      <c r="BB564" s="26"/>
    </row>
    <row r="565" spans="1:5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I565" s="26"/>
      <c r="AJ565" s="26"/>
      <c r="AK565" s="26"/>
      <c r="AL565" s="26"/>
      <c r="AM565" s="26"/>
      <c r="AN565" s="26"/>
      <c r="AO565" s="26"/>
      <c r="AP565" s="26"/>
      <c r="AQ565" s="26"/>
      <c r="AR565" s="26"/>
      <c r="AS565" s="26"/>
      <c r="AT565" s="26"/>
      <c r="AU565" s="26"/>
      <c r="AV565" s="26"/>
      <c r="AW565" s="26"/>
      <c r="AX565" s="26"/>
      <c r="AY565" s="26"/>
      <c r="AZ565" s="26"/>
      <c r="BA565" s="26"/>
      <c r="BB565" s="26"/>
    </row>
    <row r="566" spans="1:5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I566" s="26"/>
      <c r="AJ566" s="26"/>
      <c r="AK566" s="26"/>
      <c r="AL566" s="26"/>
      <c r="AM566" s="26"/>
      <c r="AN566" s="26"/>
      <c r="AO566" s="26"/>
      <c r="AP566" s="26"/>
      <c r="AQ566" s="26"/>
      <c r="AR566" s="26"/>
      <c r="AS566" s="26"/>
      <c r="AT566" s="26"/>
      <c r="AU566" s="26"/>
      <c r="AV566" s="26"/>
      <c r="AW566" s="26"/>
      <c r="AX566" s="26"/>
      <c r="AY566" s="26"/>
      <c r="AZ566" s="26"/>
      <c r="BA566" s="26"/>
      <c r="BB566" s="26"/>
    </row>
    <row r="567" spans="1:5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I567" s="26"/>
      <c r="AJ567" s="26"/>
      <c r="AK567" s="26"/>
      <c r="AL567" s="26"/>
      <c r="AM567" s="26"/>
      <c r="AN567" s="26"/>
      <c r="AO567" s="26"/>
      <c r="AP567" s="26"/>
      <c r="AQ567" s="26"/>
      <c r="AR567" s="26"/>
      <c r="AS567" s="26"/>
      <c r="AT567" s="26"/>
      <c r="AU567" s="26"/>
      <c r="AV567" s="26"/>
      <c r="AW567" s="26"/>
      <c r="AX567" s="26"/>
      <c r="AY567" s="26"/>
      <c r="AZ567" s="26"/>
      <c r="BA567" s="26"/>
      <c r="BB567" s="26"/>
    </row>
    <row r="568" spans="1:5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I568" s="26"/>
      <c r="AJ568" s="26"/>
      <c r="AK568" s="26"/>
      <c r="AL568" s="26"/>
      <c r="AM568" s="26"/>
      <c r="AN568" s="26"/>
      <c r="AO568" s="26"/>
      <c r="AP568" s="26"/>
      <c r="AQ568" s="26"/>
      <c r="AR568" s="26"/>
      <c r="AS568" s="26"/>
      <c r="AT568" s="26"/>
      <c r="AU568" s="26"/>
      <c r="AV568" s="26"/>
      <c r="AW568" s="26"/>
      <c r="AX568" s="26"/>
      <c r="AY568" s="26"/>
      <c r="AZ568" s="26"/>
      <c r="BA568" s="26"/>
      <c r="BB568" s="26"/>
    </row>
    <row r="569" spans="1:5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I569" s="26"/>
      <c r="AJ569" s="26"/>
      <c r="AK569" s="26"/>
      <c r="AL569" s="26"/>
      <c r="AM569" s="26"/>
      <c r="AN569" s="26"/>
      <c r="AO569" s="26"/>
      <c r="AP569" s="26"/>
      <c r="AQ569" s="26"/>
      <c r="AR569" s="26"/>
      <c r="AS569" s="26"/>
      <c r="AT569" s="26"/>
      <c r="AU569" s="26"/>
      <c r="AV569" s="26"/>
      <c r="AW569" s="26"/>
      <c r="AX569" s="26"/>
      <c r="AY569" s="26"/>
      <c r="AZ569" s="26"/>
      <c r="BA569" s="26"/>
      <c r="BB569" s="26"/>
    </row>
    <row r="570" spans="1:5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I570" s="26"/>
      <c r="AJ570" s="26"/>
      <c r="AK570" s="26"/>
      <c r="AL570" s="26"/>
      <c r="AM570" s="26"/>
      <c r="AN570" s="26"/>
      <c r="AO570" s="26"/>
      <c r="AP570" s="26"/>
      <c r="AQ570" s="26"/>
      <c r="AR570" s="26"/>
      <c r="AS570" s="26"/>
      <c r="AT570" s="26"/>
      <c r="AU570" s="26"/>
      <c r="AV570" s="26"/>
      <c r="AW570" s="26"/>
      <c r="AX570" s="26"/>
      <c r="AY570" s="26"/>
      <c r="AZ570" s="26"/>
      <c r="BA570" s="26"/>
      <c r="BB570" s="26"/>
    </row>
    <row r="571" spans="1:5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I571" s="26"/>
      <c r="AJ571" s="26"/>
      <c r="AK571" s="26"/>
      <c r="AL571" s="26"/>
      <c r="AM571" s="26"/>
      <c r="AN571" s="26"/>
      <c r="AO571" s="26"/>
      <c r="AP571" s="26"/>
      <c r="AQ571" s="26"/>
      <c r="AR571" s="26"/>
      <c r="AS571" s="26"/>
      <c r="AT571" s="26"/>
      <c r="AU571" s="26"/>
      <c r="AV571" s="26"/>
      <c r="AW571" s="26"/>
      <c r="AX571" s="26"/>
      <c r="AY571" s="26"/>
      <c r="AZ571" s="26"/>
      <c r="BA571" s="26"/>
      <c r="BB571" s="26"/>
    </row>
    <row r="572" spans="1:5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I572" s="26"/>
      <c r="AJ572" s="26"/>
      <c r="AK572" s="26"/>
      <c r="AL572" s="26"/>
      <c r="AM572" s="26"/>
      <c r="AN572" s="26"/>
      <c r="AO572" s="26"/>
      <c r="AP572" s="26"/>
      <c r="AQ572" s="26"/>
      <c r="AR572" s="26"/>
      <c r="AS572" s="26"/>
      <c r="AT572" s="26"/>
      <c r="AU572" s="26"/>
      <c r="AV572" s="26"/>
      <c r="AW572" s="26"/>
      <c r="AX572" s="26"/>
      <c r="AY572" s="26"/>
      <c r="AZ572" s="26"/>
      <c r="BA572" s="26"/>
      <c r="BB572" s="26"/>
    </row>
    <row r="573" spans="1:5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I573" s="26"/>
      <c r="AJ573" s="26"/>
      <c r="AK573" s="26"/>
      <c r="AL573" s="26"/>
      <c r="AM573" s="26"/>
      <c r="AN573" s="26"/>
      <c r="AO573" s="26"/>
      <c r="AP573" s="26"/>
      <c r="AQ573" s="26"/>
      <c r="AR573" s="26"/>
      <c r="AS573" s="26"/>
      <c r="AT573" s="26"/>
      <c r="AU573" s="26"/>
      <c r="AV573" s="26"/>
      <c r="AW573" s="26"/>
      <c r="AX573" s="26"/>
      <c r="AY573" s="26"/>
      <c r="AZ573" s="26"/>
      <c r="BA573" s="26"/>
      <c r="BB573" s="26"/>
    </row>
    <row r="574" spans="1:5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I574" s="26"/>
      <c r="AJ574" s="26"/>
      <c r="AK574" s="26"/>
      <c r="AL574" s="26"/>
      <c r="AM574" s="26"/>
      <c r="AN574" s="26"/>
      <c r="AO574" s="26"/>
      <c r="AP574" s="26"/>
      <c r="AQ574" s="26"/>
      <c r="AR574" s="26"/>
      <c r="AS574" s="26"/>
      <c r="AT574" s="26"/>
      <c r="AU574" s="26"/>
      <c r="AV574" s="26"/>
      <c r="AW574" s="26"/>
      <c r="AX574" s="26"/>
      <c r="AY574" s="26"/>
      <c r="AZ574" s="26"/>
      <c r="BA574" s="26"/>
      <c r="BB574" s="26"/>
    </row>
    <row r="575" spans="1:5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I575" s="26"/>
      <c r="AJ575" s="26"/>
      <c r="AK575" s="26"/>
      <c r="AL575" s="26"/>
      <c r="AM575" s="26"/>
      <c r="AN575" s="26"/>
      <c r="AO575" s="26"/>
      <c r="AP575" s="26"/>
      <c r="AQ575" s="26"/>
      <c r="AR575" s="26"/>
      <c r="AS575" s="26"/>
      <c r="AT575" s="26"/>
      <c r="AU575" s="26"/>
      <c r="AV575" s="26"/>
      <c r="AW575" s="26"/>
      <c r="AX575" s="26"/>
      <c r="AY575" s="26"/>
      <c r="AZ575" s="26"/>
      <c r="BA575" s="26"/>
      <c r="BB575" s="26"/>
    </row>
    <row r="576" spans="1:5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I576" s="26"/>
      <c r="AJ576" s="26"/>
      <c r="AK576" s="26"/>
      <c r="AL576" s="26"/>
      <c r="AM576" s="26"/>
      <c r="AN576" s="26"/>
      <c r="AO576" s="26"/>
      <c r="AP576" s="26"/>
      <c r="AQ576" s="26"/>
      <c r="AR576" s="26"/>
      <c r="AS576" s="26"/>
      <c r="AT576" s="26"/>
      <c r="AU576" s="26"/>
      <c r="AV576" s="26"/>
      <c r="AW576" s="26"/>
      <c r="AX576" s="26"/>
      <c r="AY576" s="26"/>
      <c r="AZ576" s="26"/>
      <c r="BA576" s="26"/>
      <c r="BB576" s="26"/>
    </row>
    <row r="577" spans="1:5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I577" s="26"/>
      <c r="AJ577" s="26"/>
      <c r="AK577" s="26"/>
      <c r="AL577" s="26"/>
      <c r="AM577" s="26"/>
      <c r="AN577" s="26"/>
      <c r="AO577" s="26"/>
      <c r="AP577" s="26"/>
      <c r="AQ577" s="26"/>
      <c r="AR577" s="26"/>
      <c r="AS577" s="26"/>
      <c r="AT577" s="26"/>
      <c r="AU577" s="26"/>
      <c r="AV577" s="26"/>
      <c r="AW577" s="26"/>
      <c r="AX577" s="26"/>
      <c r="AY577" s="26"/>
      <c r="AZ577" s="26"/>
      <c r="BA577" s="26"/>
      <c r="BB577" s="26"/>
    </row>
    <row r="578" spans="1:5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I578" s="26"/>
      <c r="AJ578" s="26"/>
      <c r="AK578" s="26"/>
      <c r="AL578" s="26"/>
      <c r="AM578" s="26"/>
      <c r="AN578" s="26"/>
      <c r="AO578" s="26"/>
      <c r="AP578" s="26"/>
      <c r="AQ578" s="26"/>
      <c r="AR578" s="26"/>
      <c r="AS578" s="26"/>
      <c r="AT578" s="26"/>
      <c r="AU578" s="26"/>
      <c r="AV578" s="26"/>
      <c r="AW578" s="26"/>
      <c r="AX578" s="26"/>
      <c r="AY578" s="26"/>
      <c r="AZ578" s="26"/>
      <c r="BA578" s="26"/>
      <c r="BB578" s="26"/>
    </row>
    <row r="579" spans="1:5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I579" s="26"/>
      <c r="AJ579" s="26"/>
      <c r="AK579" s="26"/>
      <c r="AL579" s="26"/>
      <c r="AM579" s="26"/>
      <c r="AN579" s="26"/>
      <c r="AO579" s="26"/>
      <c r="AP579" s="26"/>
      <c r="AQ579" s="26"/>
      <c r="AR579" s="26"/>
      <c r="AS579" s="26"/>
      <c r="AT579" s="26"/>
      <c r="AU579" s="26"/>
      <c r="AV579" s="26"/>
      <c r="AW579" s="26"/>
      <c r="AX579" s="26"/>
      <c r="AY579" s="26"/>
      <c r="AZ579" s="26"/>
      <c r="BA579" s="26"/>
      <c r="BB579" s="26"/>
    </row>
    <row r="580" spans="1:5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I580" s="26"/>
      <c r="AJ580" s="26"/>
      <c r="AK580" s="26"/>
      <c r="AL580" s="26"/>
      <c r="AM580" s="26"/>
      <c r="AN580" s="26"/>
      <c r="AO580" s="26"/>
      <c r="AP580" s="26"/>
      <c r="AQ580" s="26"/>
      <c r="AR580" s="26"/>
      <c r="AS580" s="26"/>
      <c r="AT580" s="26"/>
      <c r="AU580" s="26"/>
      <c r="AV580" s="26"/>
      <c r="AW580" s="26"/>
      <c r="AX580" s="26"/>
      <c r="AY580" s="26"/>
      <c r="AZ580" s="26"/>
      <c r="BA580" s="26"/>
      <c r="BB580" s="26"/>
    </row>
    <row r="581" spans="1:5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I581" s="26"/>
      <c r="AJ581" s="26"/>
      <c r="AK581" s="26"/>
      <c r="AL581" s="26"/>
      <c r="AM581" s="26"/>
      <c r="AN581" s="26"/>
      <c r="AO581" s="26"/>
      <c r="AP581" s="26"/>
      <c r="AQ581" s="26"/>
      <c r="AR581" s="26"/>
      <c r="AS581" s="26"/>
      <c r="AT581" s="26"/>
      <c r="AU581" s="26"/>
      <c r="AV581" s="26"/>
      <c r="AW581" s="26"/>
      <c r="AX581" s="26"/>
      <c r="AY581" s="26"/>
      <c r="AZ581" s="26"/>
      <c r="BA581" s="26"/>
      <c r="BB581" s="26"/>
    </row>
    <row r="582" spans="1:5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I582" s="26"/>
      <c r="AJ582" s="26"/>
      <c r="AK582" s="26"/>
      <c r="AL582" s="26"/>
      <c r="AM582" s="26"/>
      <c r="AN582" s="26"/>
      <c r="AO582" s="26"/>
      <c r="AP582" s="26"/>
      <c r="AQ582" s="26"/>
      <c r="AR582" s="26"/>
      <c r="AS582" s="26"/>
      <c r="AT582" s="26"/>
      <c r="AU582" s="26"/>
      <c r="AV582" s="26"/>
      <c r="AW582" s="26"/>
      <c r="AX582" s="26"/>
      <c r="AY582" s="26"/>
      <c r="AZ582" s="26"/>
      <c r="BA582" s="26"/>
      <c r="BB582" s="26"/>
    </row>
    <row r="583" spans="1:5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I583" s="26"/>
      <c r="AJ583" s="26"/>
      <c r="AK583" s="26"/>
      <c r="AL583" s="26"/>
      <c r="AM583" s="26"/>
      <c r="AN583" s="26"/>
      <c r="AO583" s="26"/>
      <c r="AP583" s="26"/>
      <c r="AQ583" s="26"/>
      <c r="AR583" s="26"/>
      <c r="AS583" s="26"/>
      <c r="AT583" s="26"/>
      <c r="AU583" s="26"/>
      <c r="AV583" s="26"/>
      <c r="AW583" s="26"/>
      <c r="AX583" s="26"/>
      <c r="AY583" s="26"/>
      <c r="AZ583" s="26"/>
      <c r="BA583" s="26"/>
      <c r="BB583" s="26"/>
    </row>
    <row r="584" spans="1:5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I584" s="26"/>
      <c r="AJ584" s="26"/>
      <c r="AK584" s="26"/>
      <c r="AL584" s="26"/>
      <c r="AM584" s="26"/>
      <c r="AN584" s="26"/>
      <c r="AO584" s="26"/>
      <c r="AP584" s="26"/>
      <c r="AQ584" s="26"/>
      <c r="AR584" s="26"/>
      <c r="AS584" s="26"/>
      <c r="AT584" s="26"/>
      <c r="AU584" s="26"/>
      <c r="AV584" s="26"/>
      <c r="AW584" s="26"/>
      <c r="AX584" s="26"/>
      <c r="AY584" s="26"/>
      <c r="AZ584" s="26"/>
      <c r="BA584" s="26"/>
      <c r="BB584" s="26"/>
    </row>
    <row r="585" spans="1:5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I585" s="26"/>
      <c r="AJ585" s="26"/>
      <c r="AK585" s="26"/>
      <c r="AL585" s="26"/>
      <c r="AM585" s="26"/>
      <c r="AN585" s="26"/>
      <c r="AO585" s="26"/>
      <c r="AP585" s="26"/>
      <c r="AQ585" s="26"/>
      <c r="AR585" s="26"/>
      <c r="AS585" s="26"/>
      <c r="AT585" s="26"/>
      <c r="AU585" s="26"/>
      <c r="AV585" s="26"/>
      <c r="AW585" s="26"/>
      <c r="AX585" s="26"/>
      <c r="AY585" s="26"/>
      <c r="AZ585" s="26"/>
      <c r="BA585" s="26"/>
      <c r="BB585" s="26"/>
    </row>
    <row r="586" spans="1:5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I586" s="26"/>
      <c r="AJ586" s="26"/>
      <c r="AK586" s="26"/>
      <c r="AL586" s="26"/>
      <c r="AM586" s="26"/>
      <c r="AN586" s="26"/>
      <c r="AO586" s="26"/>
      <c r="AP586" s="26"/>
      <c r="AQ586" s="26"/>
      <c r="AR586" s="26"/>
      <c r="AS586" s="26"/>
      <c r="AT586" s="26"/>
      <c r="AU586" s="26"/>
      <c r="AV586" s="26"/>
      <c r="AW586" s="26"/>
      <c r="AX586" s="26"/>
      <c r="AY586" s="26"/>
      <c r="AZ586" s="26"/>
      <c r="BA586" s="26"/>
      <c r="BB586" s="26"/>
    </row>
    <row r="587" spans="1:5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I587" s="26"/>
      <c r="AJ587" s="26"/>
      <c r="AK587" s="26"/>
      <c r="AL587" s="26"/>
      <c r="AM587" s="26"/>
      <c r="AN587" s="26"/>
      <c r="AO587" s="26"/>
      <c r="AP587" s="26"/>
      <c r="AQ587" s="26"/>
      <c r="AR587" s="26"/>
      <c r="AS587" s="26"/>
      <c r="AT587" s="26"/>
      <c r="AU587" s="26"/>
      <c r="AV587" s="26"/>
      <c r="AW587" s="26"/>
      <c r="AX587" s="26"/>
      <c r="AY587" s="26"/>
      <c r="AZ587" s="26"/>
      <c r="BA587" s="26"/>
      <c r="BB587" s="26"/>
    </row>
    <row r="588" spans="1:5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I588" s="26"/>
      <c r="AJ588" s="26"/>
      <c r="AK588" s="26"/>
      <c r="AL588" s="26"/>
      <c r="AM588" s="26"/>
      <c r="AN588" s="26"/>
      <c r="AO588" s="26"/>
      <c r="AP588" s="26"/>
      <c r="AQ588" s="26"/>
      <c r="AR588" s="26"/>
      <c r="AS588" s="26"/>
      <c r="AT588" s="26"/>
      <c r="AU588" s="26"/>
      <c r="AV588" s="26"/>
      <c r="AW588" s="26"/>
      <c r="AX588" s="26"/>
      <c r="AY588" s="26"/>
      <c r="AZ588" s="26"/>
      <c r="BA588" s="26"/>
      <c r="BB588" s="26"/>
    </row>
    <row r="589" spans="1:5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I589" s="26"/>
      <c r="AJ589" s="26"/>
      <c r="AK589" s="26"/>
      <c r="AL589" s="26"/>
      <c r="AM589" s="26"/>
      <c r="AN589" s="26"/>
      <c r="AO589" s="26"/>
      <c r="AP589" s="26"/>
      <c r="AQ589" s="26"/>
      <c r="AR589" s="26"/>
      <c r="AS589" s="26"/>
      <c r="AT589" s="26"/>
      <c r="AU589" s="26"/>
      <c r="AV589" s="26"/>
      <c r="AW589" s="26"/>
      <c r="AX589" s="26"/>
      <c r="AY589" s="26"/>
      <c r="AZ589" s="26"/>
      <c r="BA589" s="26"/>
      <c r="BB589" s="26"/>
    </row>
    <row r="590" spans="1:5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I590" s="26"/>
      <c r="AJ590" s="26"/>
      <c r="AK590" s="26"/>
      <c r="AL590" s="26"/>
      <c r="AM590" s="26"/>
      <c r="AN590" s="26"/>
      <c r="AO590" s="26"/>
      <c r="AP590" s="26"/>
      <c r="AQ590" s="26"/>
      <c r="AR590" s="26"/>
      <c r="AS590" s="26"/>
      <c r="AT590" s="26"/>
      <c r="AU590" s="26"/>
      <c r="AV590" s="26"/>
      <c r="AW590" s="26"/>
      <c r="AX590" s="26"/>
      <c r="AY590" s="26"/>
      <c r="AZ590" s="26"/>
      <c r="BA590" s="26"/>
      <c r="BB590" s="26"/>
    </row>
    <row r="591" spans="1:5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I591" s="26"/>
      <c r="AJ591" s="26"/>
      <c r="AK591" s="26"/>
      <c r="AL591" s="26"/>
      <c r="AM591" s="26"/>
      <c r="AN591" s="26"/>
      <c r="AO591" s="26"/>
      <c r="AP591" s="26"/>
      <c r="AQ591" s="26"/>
      <c r="AR591" s="26"/>
      <c r="AS591" s="26"/>
      <c r="AT591" s="26"/>
      <c r="AU591" s="26"/>
      <c r="AV591" s="26"/>
      <c r="AW591" s="26"/>
      <c r="AX591" s="26"/>
      <c r="AY591" s="26"/>
      <c r="AZ591" s="26"/>
      <c r="BA591" s="26"/>
      <c r="BB591" s="26"/>
    </row>
    <row r="592" spans="1:5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I592" s="26"/>
      <c r="AJ592" s="26"/>
      <c r="AK592" s="26"/>
      <c r="AL592" s="26"/>
      <c r="AM592" s="26"/>
      <c r="AN592" s="26"/>
      <c r="AO592" s="26"/>
      <c r="AP592" s="26"/>
      <c r="AQ592" s="26"/>
      <c r="AR592" s="26"/>
      <c r="AS592" s="26"/>
      <c r="AT592" s="26"/>
      <c r="AU592" s="26"/>
      <c r="AV592" s="26"/>
      <c r="AW592" s="26"/>
      <c r="AX592" s="26"/>
      <c r="AY592" s="26"/>
      <c r="AZ592" s="26"/>
      <c r="BA592" s="26"/>
      <c r="BB592" s="26"/>
    </row>
    <row r="593" spans="1:5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I593" s="26"/>
      <c r="AJ593" s="26"/>
      <c r="AK593" s="26"/>
      <c r="AL593" s="26"/>
      <c r="AM593" s="26"/>
      <c r="AN593" s="26"/>
      <c r="AO593" s="26"/>
      <c r="AP593" s="26"/>
      <c r="AQ593" s="26"/>
      <c r="AR593" s="26"/>
      <c r="AS593" s="26"/>
      <c r="AT593" s="26"/>
      <c r="AU593" s="26"/>
      <c r="AV593" s="26"/>
      <c r="AW593" s="26"/>
      <c r="AX593" s="26"/>
      <c r="AY593" s="26"/>
      <c r="AZ593" s="26"/>
      <c r="BA593" s="26"/>
      <c r="BB593" s="26"/>
    </row>
    <row r="594" spans="1:5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I594" s="26"/>
      <c r="AJ594" s="26"/>
      <c r="AK594" s="26"/>
      <c r="AL594" s="26"/>
      <c r="AM594" s="26"/>
      <c r="AN594" s="26"/>
      <c r="AO594" s="26"/>
      <c r="AP594" s="26"/>
      <c r="AQ594" s="26"/>
      <c r="AR594" s="26"/>
      <c r="AS594" s="26"/>
      <c r="AT594" s="26"/>
      <c r="AU594" s="26"/>
      <c r="AV594" s="26"/>
      <c r="AW594" s="26"/>
      <c r="AX594" s="26"/>
      <c r="AY594" s="26"/>
      <c r="AZ594" s="26"/>
      <c r="BA594" s="26"/>
      <c r="BB594" s="26"/>
    </row>
    <row r="595" spans="1:5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I595" s="26"/>
      <c r="AJ595" s="26"/>
      <c r="AK595" s="26"/>
      <c r="AL595" s="26"/>
      <c r="AM595" s="26"/>
      <c r="AN595" s="26"/>
      <c r="AO595" s="26"/>
      <c r="AP595" s="26"/>
      <c r="AQ595" s="26"/>
      <c r="AR595" s="26"/>
      <c r="AS595" s="26"/>
      <c r="AT595" s="26"/>
      <c r="AU595" s="26"/>
      <c r="AV595" s="26"/>
      <c r="AW595" s="26"/>
      <c r="AX595" s="26"/>
      <c r="AY595" s="26"/>
      <c r="AZ595" s="26"/>
      <c r="BA595" s="26"/>
      <c r="BB595" s="26"/>
    </row>
    <row r="596" spans="1:5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I596" s="26"/>
      <c r="AJ596" s="26"/>
      <c r="AK596" s="26"/>
      <c r="AL596" s="26"/>
      <c r="AM596" s="26"/>
      <c r="AN596" s="26"/>
      <c r="AO596" s="26"/>
      <c r="AP596" s="26"/>
      <c r="AQ596" s="26"/>
      <c r="AR596" s="26"/>
      <c r="AS596" s="26"/>
      <c r="AT596" s="26"/>
      <c r="AU596" s="26"/>
      <c r="AV596" s="26"/>
      <c r="AW596" s="26"/>
      <c r="AX596" s="26"/>
      <c r="AY596" s="26"/>
      <c r="AZ596" s="26"/>
      <c r="BA596" s="26"/>
      <c r="BB596" s="26"/>
    </row>
    <row r="597" spans="1:5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I597" s="26"/>
      <c r="AJ597" s="26"/>
      <c r="AK597" s="26"/>
      <c r="AL597" s="26"/>
      <c r="AM597" s="26"/>
      <c r="AN597" s="26"/>
      <c r="AO597" s="26"/>
      <c r="AP597" s="26"/>
      <c r="AQ597" s="26"/>
      <c r="AR597" s="26"/>
      <c r="AS597" s="26"/>
      <c r="AT597" s="26"/>
      <c r="AU597" s="26"/>
      <c r="AV597" s="26"/>
      <c r="AW597" s="26"/>
      <c r="AX597" s="26"/>
      <c r="AY597" s="26"/>
      <c r="AZ597" s="26"/>
      <c r="BA597" s="26"/>
      <c r="BB597" s="26"/>
    </row>
    <row r="598" spans="1:5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I598" s="26"/>
      <c r="AJ598" s="26"/>
      <c r="AK598" s="26"/>
      <c r="AL598" s="26"/>
      <c r="AM598" s="26"/>
      <c r="AN598" s="26"/>
      <c r="AO598" s="26"/>
      <c r="AP598" s="26"/>
      <c r="AQ598" s="26"/>
      <c r="AR598" s="26"/>
      <c r="AS598" s="26"/>
      <c r="AT598" s="26"/>
      <c r="AU598" s="26"/>
      <c r="AV598" s="26"/>
      <c r="AW598" s="26"/>
      <c r="AX598" s="26"/>
      <c r="AY598" s="26"/>
      <c r="AZ598" s="26"/>
      <c r="BA598" s="26"/>
      <c r="BB598" s="26"/>
    </row>
    <row r="599" spans="1:5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I599" s="26"/>
      <c r="AJ599" s="26"/>
      <c r="AK599" s="26"/>
      <c r="AL599" s="26"/>
      <c r="AM599" s="26"/>
      <c r="AN599" s="26"/>
      <c r="AO599" s="26"/>
      <c r="AP599" s="26"/>
      <c r="AQ599" s="26"/>
      <c r="AR599" s="26"/>
      <c r="AS599" s="26"/>
      <c r="AT599" s="26"/>
      <c r="AU599" s="26"/>
      <c r="AV599" s="26"/>
      <c r="AW599" s="26"/>
      <c r="AX599" s="26"/>
      <c r="AY599" s="26"/>
      <c r="AZ599" s="26"/>
      <c r="BA599" s="26"/>
      <c r="BB599" s="26"/>
    </row>
    <row r="600" spans="1:5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I600" s="26"/>
      <c r="AJ600" s="26"/>
      <c r="AK600" s="26"/>
      <c r="AL600" s="26"/>
      <c r="AM600" s="26"/>
      <c r="AN600" s="26"/>
      <c r="AO600" s="26"/>
      <c r="AP600" s="26"/>
      <c r="AQ600" s="26"/>
      <c r="AR600" s="26"/>
      <c r="AS600" s="26"/>
      <c r="AT600" s="26"/>
      <c r="AU600" s="26"/>
      <c r="AV600" s="26"/>
      <c r="AW600" s="26"/>
      <c r="AX600" s="26"/>
      <c r="AY600" s="26"/>
      <c r="AZ600" s="26"/>
      <c r="BA600" s="26"/>
      <c r="BB600" s="26"/>
    </row>
    <row r="601" spans="1:5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I601" s="26"/>
      <c r="AJ601" s="26"/>
      <c r="AK601" s="26"/>
      <c r="AL601" s="26"/>
      <c r="AM601" s="26"/>
      <c r="AN601" s="26"/>
      <c r="AO601" s="26"/>
      <c r="AP601" s="26"/>
      <c r="AQ601" s="26"/>
      <c r="AR601" s="26"/>
      <c r="AS601" s="26"/>
      <c r="AT601" s="26"/>
      <c r="AU601" s="26"/>
      <c r="AV601" s="26"/>
      <c r="AW601" s="26"/>
      <c r="AX601" s="26"/>
      <c r="AY601" s="26"/>
      <c r="AZ601" s="26"/>
      <c r="BA601" s="26"/>
      <c r="BB601" s="26"/>
    </row>
    <row r="602" spans="1:5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I602" s="26"/>
      <c r="AJ602" s="26"/>
      <c r="AK602" s="26"/>
      <c r="AL602" s="26"/>
      <c r="AM602" s="26"/>
      <c r="AN602" s="26"/>
      <c r="AO602" s="26"/>
      <c r="AP602" s="26"/>
      <c r="AQ602" s="26"/>
      <c r="AR602" s="26"/>
      <c r="AS602" s="26"/>
      <c r="AT602" s="26"/>
      <c r="AU602" s="26"/>
      <c r="AV602" s="26"/>
      <c r="AW602" s="26"/>
      <c r="AX602" s="26"/>
      <c r="AY602" s="26"/>
      <c r="AZ602" s="26"/>
      <c r="BA602" s="26"/>
      <c r="BB602" s="26"/>
    </row>
    <row r="603" spans="1:5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I603" s="26"/>
      <c r="AJ603" s="26"/>
      <c r="AK603" s="26"/>
      <c r="AL603" s="26"/>
      <c r="AM603" s="26"/>
      <c r="AN603" s="26"/>
      <c r="AO603" s="26"/>
      <c r="AP603" s="26"/>
      <c r="AQ603" s="26"/>
      <c r="AR603" s="26"/>
      <c r="AS603" s="26"/>
      <c r="AT603" s="26"/>
      <c r="AU603" s="26"/>
      <c r="AV603" s="26"/>
      <c r="AW603" s="26"/>
      <c r="AX603" s="26"/>
      <c r="AY603" s="26"/>
      <c r="AZ603" s="26"/>
      <c r="BA603" s="26"/>
      <c r="BB603" s="26"/>
    </row>
    <row r="604" spans="1:5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I604" s="26"/>
      <c r="AJ604" s="26"/>
      <c r="AK604" s="26"/>
      <c r="AL604" s="26"/>
      <c r="AM604" s="26"/>
      <c r="AN604" s="26"/>
      <c r="AO604" s="26"/>
      <c r="AP604" s="26"/>
      <c r="AQ604" s="26"/>
      <c r="AR604" s="26"/>
      <c r="AS604" s="26"/>
      <c r="AT604" s="26"/>
      <c r="AU604" s="26"/>
      <c r="AV604" s="26"/>
      <c r="AW604" s="26"/>
      <c r="AX604" s="26"/>
      <c r="AY604" s="26"/>
      <c r="AZ604" s="26"/>
      <c r="BA604" s="26"/>
      <c r="BB604" s="26"/>
    </row>
    <row r="605" spans="1:5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I605" s="26"/>
      <c r="AJ605" s="26"/>
      <c r="AK605" s="26"/>
      <c r="AL605" s="26"/>
      <c r="AM605" s="26"/>
      <c r="AN605" s="26"/>
      <c r="AO605" s="26"/>
      <c r="AP605" s="26"/>
      <c r="AQ605" s="26"/>
      <c r="AR605" s="26"/>
      <c r="AS605" s="26"/>
      <c r="AT605" s="26"/>
      <c r="AU605" s="26"/>
      <c r="AV605" s="26"/>
      <c r="AW605" s="26"/>
      <c r="AX605" s="26"/>
      <c r="AY605" s="26"/>
      <c r="AZ605" s="26"/>
      <c r="BA605" s="26"/>
      <c r="BB605" s="26"/>
    </row>
    <row r="606" spans="1:5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I606" s="26"/>
      <c r="AJ606" s="26"/>
      <c r="AK606" s="26"/>
      <c r="AL606" s="26"/>
      <c r="AM606" s="26"/>
      <c r="AN606" s="26"/>
      <c r="AO606" s="26"/>
      <c r="AP606" s="26"/>
      <c r="AQ606" s="26"/>
      <c r="AR606" s="26"/>
      <c r="AS606" s="26"/>
      <c r="AT606" s="26"/>
      <c r="AU606" s="26"/>
      <c r="AV606" s="26"/>
      <c r="AW606" s="26"/>
      <c r="AX606" s="26"/>
      <c r="AY606" s="26"/>
      <c r="AZ606" s="26"/>
      <c r="BA606" s="26"/>
      <c r="BB606" s="26"/>
    </row>
    <row r="607" spans="1:5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I607" s="26"/>
      <c r="AJ607" s="26"/>
      <c r="AK607" s="26"/>
      <c r="AL607" s="26"/>
      <c r="AM607" s="26"/>
      <c r="AN607" s="26"/>
      <c r="AO607" s="26"/>
      <c r="AP607" s="26"/>
      <c r="AQ607" s="26"/>
      <c r="AR607" s="26"/>
      <c r="AS607" s="26"/>
      <c r="AT607" s="26"/>
      <c r="AU607" s="26"/>
      <c r="AV607" s="26"/>
      <c r="AW607" s="26"/>
      <c r="AX607" s="26"/>
      <c r="AY607" s="26"/>
      <c r="AZ607" s="26"/>
      <c r="BA607" s="26"/>
      <c r="BB607" s="26"/>
    </row>
    <row r="608" spans="1:5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I608" s="26"/>
      <c r="AJ608" s="26"/>
      <c r="AK608" s="26"/>
      <c r="AL608" s="26"/>
      <c r="AM608" s="26"/>
      <c r="AN608" s="26"/>
      <c r="AO608" s="26"/>
      <c r="AP608" s="26"/>
      <c r="AQ608" s="26"/>
      <c r="AR608" s="26"/>
      <c r="AS608" s="26"/>
      <c r="AT608" s="26"/>
      <c r="AU608" s="26"/>
      <c r="AV608" s="26"/>
      <c r="AW608" s="26"/>
      <c r="AX608" s="26"/>
      <c r="AY608" s="26"/>
      <c r="AZ608" s="26"/>
      <c r="BA608" s="26"/>
      <c r="BB608" s="26"/>
    </row>
    <row r="609" spans="1:5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I609" s="26"/>
      <c r="AJ609" s="26"/>
      <c r="AK609" s="26"/>
      <c r="AL609" s="26"/>
      <c r="AM609" s="26"/>
      <c r="AN609" s="26"/>
      <c r="AO609" s="26"/>
      <c r="AP609" s="26"/>
      <c r="AQ609" s="26"/>
      <c r="AR609" s="26"/>
      <c r="AS609" s="26"/>
      <c r="AT609" s="26"/>
      <c r="AU609" s="26"/>
      <c r="AV609" s="26"/>
      <c r="AW609" s="26"/>
      <c r="AX609" s="26"/>
      <c r="AY609" s="26"/>
      <c r="AZ609" s="26"/>
      <c r="BA609" s="26"/>
      <c r="BB609" s="26"/>
    </row>
    <row r="610" spans="1:5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I610" s="26"/>
      <c r="AJ610" s="26"/>
      <c r="AK610" s="26"/>
      <c r="AL610" s="26"/>
      <c r="AM610" s="26"/>
      <c r="AN610" s="26"/>
      <c r="AO610" s="26"/>
      <c r="AP610" s="26"/>
      <c r="AQ610" s="26"/>
      <c r="AR610" s="26"/>
      <c r="AS610" s="26"/>
      <c r="AT610" s="26"/>
      <c r="AU610" s="26"/>
      <c r="AV610" s="26"/>
      <c r="AW610" s="26"/>
      <c r="AX610" s="26"/>
      <c r="AY610" s="26"/>
      <c r="AZ610" s="26"/>
      <c r="BA610" s="26"/>
      <c r="BB610" s="26"/>
    </row>
    <row r="611" spans="1:5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I611" s="26"/>
      <c r="AJ611" s="26"/>
      <c r="AK611" s="26"/>
      <c r="AL611" s="26"/>
      <c r="AM611" s="26"/>
      <c r="AN611" s="26"/>
      <c r="AO611" s="26"/>
      <c r="AP611" s="26"/>
      <c r="AQ611" s="26"/>
      <c r="AR611" s="26"/>
      <c r="AS611" s="26"/>
      <c r="AT611" s="26"/>
      <c r="AU611" s="26"/>
      <c r="AV611" s="26"/>
      <c r="AW611" s="26"/>
      <c r="AX611" s="26"/>
      <c r="AY611" s="26"/>
      <c r="AZ611" s="26"/>
      <c r="BA611" s="26"/>
      <c r="BB611" s="26"/>
    </row>
    <row r="612" spans="1:5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I612" s="26"/>
      <c r="AJ612" s="26"/>
      <c r="AK612" s="26"/>
      <c r="AL612" s="26"/>
      <c r="AM612" s="26"/>
      <c r="AN612" s="26"/>
      <c r="AO612" s="26"/>
      <c r="AP612" s="26"/>
      <c r="AQ612" s="26"/>
      <c r="AR612" s="26"/>
      <c r="AS612" s="26"/>
      <c r="AT612" s="26"/>
      <c r="AU612" s="26"/>
      <c r="AV612" s="26"/>
      <c r="AW612" s="26"/>
      <c r="AX612" s="26"/>
      <c r="AY612" s="26"/>
      <c r="AZ612" s="26"/>
      <c r="BA612" s="26"/>
      <c r="BB612" s="26"/>
    </row>
    <row r="613" spans="1:5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I613" s="26"/>
      <c r="AJ613" s="26"/>
      <c r="AK613" s="26"/>
      <c r="AL613" s="26"/>
      <c r="AM613" s="26"/>
      <c r="AN613" s="26"/>
      <c r="AO613" s="26"/>
      <c r="AP613" s="26"/>
      <c r="AQ613" s="26"/>
      <c r="AR613" s="26"/>
      <c r="AS613" s="26"/>
      <c r="AT613" s="26"/>
      <c r="AU613" s="26"/>
      <c r="AV613" s="26"/>
      <c r="AW613" s="26"/>
      <c r="AX613" s="26"/>
      <c r="AY613" s="26"/>
      <c r="AZ613" s="26"/>
      <c r="BA613" s="26"/>
      <c r="BB613" s="26"/>
    </row>
    <row r="614" spans="1:5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I614" s="26"/>
      <c r="AJ614" s="26"/>
      <c r="AK614" s="26"/>
      <c r="AL614" s="26"/>
      <c r="AM614" s="26"/>
      <c r="AN614" s="26"/>
      <c r="AO614" s="26"/>
      <c r="AP614" s="26"/>
      <c r="AQ614" s="26"/>
      <c r="AR614" s="26"/>
      <c r="AS614" s="26"/>
      <c r="AT614" s="26"/>
      <c r="AU614" s="26"/>
      <c r="AV614" s="26"/>
      <c r="AW614" s="26"/>
      <c r="AX614" s="26"/>
      <c r="AY614" s="26"/>
      <c r="AZ614" s="26"/>
      <c r="BA614" s="26"/>
      <c r="BB614" s="26"/>
    </row>
    <row r="615" spans="1:5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I615" s="26"/>
      <c r="AJ615" s="26"/>
      <c r="AK615" s="26"/>
      <c r="AL615" s="26"/>
      <c r="AM615" s="26"/>
      <c r="AN615" s="26"/>
      <c r="AO615" s="26"/>
      <c r="AP615" s="26"/>
      <c r="AQ615" s="26"/>
      <c r="AR615" s="26"/>
      <c r="AS615" s="26"/>
      <c r="AT615" s="26"/>
      <c r="AU615" s="26"/>
      <c r="AV615" s="26"/>
      <c r="AW615" s="26"/>
      <c r="AX615" s="26"/>
      <c r="AY615" s="26"/>
      <c r="AZ615" s="26"/>
      <c r="BA615" s="26"/>
      <c r="BB615" s="26"/>
    </row>
    <row r="616" spans="1:5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I616" s="26"/>
      <c r="AJ616" s="26"/>
      <c r="AK616" s="26"/>
      <c r="AL616" s="26"/>
      <c r="AM616" s="26"/>
      <c r="AN616" s="26"/>
      <c r="AO616" s="26"/>
      <c r="AP616" s="26"/>
      <c r="AQ616" s="26"/>
      <c r="AR616" s="26"/>
      <c r="AS616" s="26"/>
      <c r="AT616" s="26"/>
      <c r="AU616" s="26"/>
      <c r="AV616" s="26"/>
      <c r="AW616" s="26"/>
      <c r="AX616" s="26"/>
      <c r="AY616" s="26"/>
      <c r="AZ616" s="26"/>
      <c r="BA616" s="26"/>
      <c r="BB616" s="26"/>
    </row>
    <row r="617" spans="1:5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I617" s="26"/>
      <c r="AJ617" s="26"/>
      <c r="AK617" s="26"/>
      <c r="AL617" s="26"/>
      <c r="AM617" s="26"/>
      <c r="AN617" s="26"/>
      <c r="AO617" s="26"/>
      <c r="AP617" s="26"/>
      <c r="AQ617" s="26"/>
      <c r="AR617" s="26"/>
      <c r="AS617" s="26"/>
      <c r="AT617" s="26"/>
      <c r="AU617" s="26"/>
      <c r="AV617" s="26"/>
      <c r="AW617" s="26"/>
      <c r="AX617" s="26"/>
      <c r="AY617" s="26"/>
      <c r="AZ617" s="26"/>
      <c r="BA617" s="26"/>
      <c r="BB617" s="26"/>
    </row>
    <row r="618" spans="1:5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I618" s="26"/>
      <c r="AJ618" s="26"/>
      <c r="AK618" s="26"/>
      <c r="AL618" s="26"/>
      <c r="AM618" s="26"/>
      <c r="AN618" s="26"/>
      <c r="AO618" s="26"/>
      <c r="AP618" s="26"/>
      <c r="AQ618" s="26"/>
      <c r="AR618" s="26"/>
      <c r="AS618" s="26"/>
      <c r="AT618" s="26"/>
      <c r="AU618" s="26"/>
      <c r="AV618" s="26"/>
      <c r="AW618" s="26"/>
      <c r="AX618" s="26"/>
      <c r="AY618" s="26"/>
      <c r="AZ618" s="26"/>
      <c r="BA618" s="26"/>
      <c r="BB618" s="26"/>
    </row>
    <row r="619" spans="1:5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I619" s="26"/>
      <c r="AJ619" s="26"/>
      <c r="AK619" s="26"/>
      <c r="AL619" s="26"/>
      <c r="AM619" s="26"/>
      <c r="AN619" s="26"/>
      <c r="AO619" s="26"/>
      <c r="AP619" s="26"/>
      <c r="AQ619" s="26"/>
      <c r="AR619" s="26"/>
      <c r="AS619" s="26"/>
      <c r="AT619" s="26"/>
      <c r="AU619" s="26"/>
      <c r="AV619" s="26"/>
      <c r="AW619" s="26"/>
      <c r="AX619" s="26"/>
      <c r="AY619" s="26"/>
      <c r="AZ619" s="26"/>
      <c r="BA619" s="26"/>
      <c r="BB619" s="26"/>
    </row>
    <row r="620" spans="1:5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I620" s="26"/>
      <c r="AJ620" s="26"/>
      <c r="AK620" s="26"/>
      <c r="AL620" s="26"/>
      <c r="AM620" s="26"/>
      <c r="AN620" s="26"/>
      <c r="AO620" s="26"/>
      <c r="AP620" s="26"/>
      <c r="AQ620" s="26"/>
      <c r="AR620" s="26"/>
      <c r="AS620" s="26"/>
      <c r="AT620" s="26"/>
      <c r="AU620" s="26"/>
      <c r="AV620" s="26"/>
      <c r="AW620" s="26"/>
      <c r="AX620" s="26"/>
      <c r="AY620" s="26"/>
      <c r="AZ620" s="26"/>
      <c r="BA620" s="26"/>
      <c r="BB620" s="26"/>
    </row>
    <row r="621" spans="1:5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I621" s="26"/>
      <c r="AJ621" s="26"/>
      <c r="AK621" s="26"/>
      <c r="AL621" s="26"/>
      <c r="AM621" s="26"/>
      <c r="AN621" s="26"/>
      <c r="AO621" s="26"/>
      <c r="AP621" s="26"/>
      <c r="AQ621" s="26"/>
      <c r="AR621" s="26"/>
      <c r="AS621" s="26"/>
      <c r="AT621" s="26"/>
      <c r="AU621" s="26"/>
      <c r="AV621" s="26"/>
      <c r="AW621" s="26"/>
      <c r="AX621" s="26"/>
      <c r="AY621" s="26"/>
      <c r="AZ621" s="26"/>
      <c r="BA621" s="26"/>
      <c r="BB621" s="26"/>
    </row>
    <row r="622" spans="1:5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I622" s="26"/>
      <c r="AJ622" s="26"/>
      <c r="AK622" s="26"/>
      <c r="AL622" s="26"/>
      <c r="AM622" s="26"/>
      <c r="AN622" s="26"/>
      <c r="AO622" s="26"/>
      <c r="AP622" s="26"/>
      <c r="AQ622" s="26"/>
      <c r="AR622" s="26"/>
      <c r="AS622" s="26"/>
      <c r="AT622" s="26"/>
      <c r="AU622" s="26"/>
      <c r="AV622" s="26"/>
      <c r="AW622" s="26"/>
      <c r="AX622" s="26"/>
      <c r="AY622" s="26"/>
      <c r="AZ622" s="26"/>
      <c r="BA622" s="26"/>
      <c r="BB622" s="26"/>
    </row>
    <row r="623" spans="1:5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I623" s="26"/>
      <c r="AJ623" s="26"/>
      <c r="AK623" s="26"/>
      <c r="AL623" s="26"/>
      <c r="AM623" s="26"/>
      <c r="AN623" s="26"/>
      <c r="AO623" s="26"/>
      <c r="AP623" s="26"/>
      <c r="AQ623" s="26"/>
      <c r="AR623" s="26"/>
      <c r="AS623" s="26"/>
      <c r="AT623" s="26"/>
      <c r="AU623" s="26"/>
      <c r="AV623" s="26"/>
      <c r="AW623" s="26"/>
      <c r="AX623" s="26"/>
      <c r="AY623" s="26"/>
      <c r="AZ623" s="26"/>
      <c r="BA623" s="26"/>
      <c r="BB623" s="26"/>
    </row>
    <row r="624" spans="1:5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I624" s="26"/>
      <c r="AJ624" s="26"/>
      <c r="AK624" s="26"/>
      <c r="AL624" s="26"/>
      <c r="AM624" s="26"/>
      <c r="AN624" s="26"/>
      <c r="AO624" s="26"/>
      <c r="AP624" s="26"/>
      <c r="AQ624" s="26"/>
      <c r="AR624" s="26"/>
      <c r="AS624" s="26"/>
      <c r="AT624" s="26"/>
      <c r="AU624" s="26"/>
      <c r="AV624" s="26"/>
      <c r="AW624" s="26"/>
      <c r="AX624" s="26"/>
      <c r="AY624" s="26"/>
      <c r="AZ624" s="26"/>
      <c r="BA624" s="26"/>
      <c r="BB624" s="26"/>
    </row>
    <row r="625" spans="1:5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</row>
    <row r="626" spans="1:5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</row>
    <row r="627" spans="1:5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</row>
    <row r="628" spans="1:5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</row>
    <row r="629" spans="1:5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</row>
    <row r="630" spans="1:5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</row>
    <row r="631" spans="1:5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</row>
    <row r="632" spans="1:5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</row>
    <row r="633" spans="1:5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</row>
    <row r="634" spans="1:5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</row>
    <row r="635" spans="1:5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</row>
    <row r="636" spans="1:5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I636" s="26"/>
      <c r="AJ636" s="26"/>
      <c r="AK636" s="26"/>
      <c r="AL636" s="26"/>
      <c r="AM636" s="26"/>
      <c r="AN636" s="26"/>
      <c r="AO636" s="26"/>
      <c r="AP636" s="26"/>
      <c r="AQ636" s="26"/>
      <c r="AR636" s="26"/>
      <c r="AS636" s="26"/>
      <c r="AT636" s="26"/>
      <c r="AU636" s="26"/>
      <c r="AV636" s="26"/>
      <c r="AW636" s="26"/>
      <c r="AX636" s="26"/>
      <c r="AY636" s="26"/>
      <c r="AZ636" s="26"/>
      <c r="BA636" s="26"/>
      <c r="BB636" s="26"/>
    </row>
    <row r="637" spans="1:5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</row>
    <row r="638" spans="1:5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</row>
    <row r="639" spans="1:5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</row>
    <row r="640" spans="1:5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</row>
    <row r="641" spans="1:5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I641" s="26"/>
      <c r="AJ641" s="26"/>
      <c r="AK641" s="26"/>
      <c r="AL641" s="26"/>
      <c r="AM641" s="26"/>
      <c r="AN641" s="26"/>
      <c r="AO641" s="26"/>
      <c r="AP641" s="26"/>
      <c r="AQ641" s="26"/>
      <c r="AR641" s="26"/>
      <c r="AS641" s="26"/>
      <c r="AT641" s="26"/>
      <c r="AU641" s="26"/>
      <c r="AV641" s="26"/>
      <c r="AW641" s="26"/>
      <c r="AX641" s="26"/>
      <c r="AY641" s="26"/>
      <c r="AZ641" s="26"/>
      <c r="BA641" s="26"/>
      <c r="BB641" s="26"/>
    </row>
    <row r="642" spans="1:5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I642" s="26"/>
      <c r="AJ642" s="26"/>
      <c r="AK642" s="26"/>
      <c r="AL642" s="26"/>
      <c r="AM642" s="26"/>
      <c r="AN642" s="26"/>
      <c r="AO642" s="26"/>
      <c r="AP642" s="26"/>
      <c r="AQ642" s="26"/>
      <c r="AR642" s="26"/>
      <c r="AS642" s="26"/>
      <c r="AT642" s="26"/>
      <c r="AU642" s="26"/>
      <c r="AV642" s="26"/>
      <c r="AW642" s="26"/>
      <c r="AX642" s="26"/>
      <c r="AY642" s="26"/>
      <c r="AZ642" s="26"/>
      <c r="BA642" s="26"/>
      <c r="BB642" s="26"/>
    </row>
    <row r="643" spans="1:5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I643" s="26"/>
      <c r="AJ643" s="26"/>
      <c r="AK643" s="26"/>
      <c r="AL643" s="26"/>
      <c r="AM643" s="26"/>
      <c r="AN643" s="26"/>
      <c r="AO643" s="26"/>
      <c r="AP643" s="26"/>
      <c r="AQ643" s="26"/>
      <c r="AR643" s="26"/>
      <c r="AS643" s="26"/>
      <c r="AT643" s="26"/>
      <c r="AU643" s="26"/>
      <c r="AV643" s="26"/>
      <c r="AW643" s="26"/>
      <c r="AX643" s="26"/>
      <c r="AY643" s="26"/>
      <c r="AZ643" s="26"/>
      <c r="BA643" s="26"/>
      <c r="BB643" s="26"/>
    </row>
    <row r="644" spans="1:5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I644" s="26"/>
      <c r="AJ644" s="26"/>
      <c r="AK644" s="26"/>
      <c r="AL644" s="26"/>
      <c r="AM644" s="26"/>
      <c r="AN644" s="26"/>
      <c r="AO644" s="26"/>
      <c r="AP644" s="26"/>
      <c r="AQ644" s="26"/>
      <c r="AR644" s="26"/>
      <c r="AS644" s="26"/>
      <c r="AT644" s="26"/>
      <c r="AU644" s="26"/>
      <c r="AV644" s="26"/>
      <c r="AW644" s="26"/>
      <c r="AX644" s="26"/>
      <c r="AY644" s="26"/>
      <c r="AZ644" s="26"/>
      <c r="BA644" s="26"/>
      <c r="BB644" s="26"/>
    </row>
    <row r="645" spans="1:5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I645" s="26"/>
      <c r="AJ645" s="26"/>
      <c r="AK645" s="26"/>
      <c r="AL645" s="26"/>
      <c r="AM645" s="26"/>
      <c r="AN645" s="26"/>
      <c r="AO645" s="26"/>
      <c r="AP645" s="26"/>
      <c r="AQ645" s="26"/>
      <c r="AR645" s="26"/>
      <c r="AS645" s="26"/>
      <c r="AT645" s="26"/>
      <c r="AU645" s="26"/>
      <c r="AV645" s="26"/>
      <c r="AW645" s="26"/>
      <c r="AX645" s="26"/>
      <c r="AY645" s="26"/>
      <c r="AZ645" s="26"/>
      <c r="BA645" s="26"/>
      <c r="BB645" s="26"/>
    </row>
    <row r="646" spans="1:5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I646" s="26"/>
      <c r="AJ646" s="26"/>
      <c r="AK646" s="26"/>
      <c r="AL646" s="26"/>
      <c r="AM646" s="26"/>
      <c r="AN646" s="26"/>
      <c r="AO646" s="26"/>
      <c r="AP646" s="26"/>
      <c r="AQ646" s="26"/>
      <c r="AR646" s="26"/>
      <c r="AS646" s="26"/>
      <c r="AT646" s="26"/>
      <c r="AU646" s="26"/>
      <c r="AV646" s="26"/>
      <c r="AW646" s="26"/>
      <c r="AX646" s="26"/>
      <c r="AY646" s="26"/>
      <c r="AZ646" s="26"/>
      <c r="BA646" s="26"/>
      <c r="BB646" s="26"/>
    </row>
    <row r="647" spans="1:5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I647" s="26"/>
      <c r="AJ647" s="26"/>
      <c r="AK647" s="26"/>
      <c r="AL647" s="26"/>
      <c r="AM647" s="26"/>
      <c r="AN647" s="26"/>
      <c r="AO647" s="26"/>
      <c r="AP647" s="26"/>
      <c r="AQ647" s="26"/>
      <c r="AR647" s="26"/>
      <c r="AS647" s="26"/>
      <c r="AT647" s="26"/>
      <c r="AU647" s="26"/>
      <c r="AV647" s="26"/>
      <c r="AW647" s="26"/>
      <c r="AX647" s="26"/>
      <c r="AY647" s="26"/>
      <c r="AZ647" s="26"/>
      <c r="BA647" s="26"/>
      <c r="BB647" s="26"/>
    </row>
    <row r="648" spans="1:5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I648" s="26"/>
      <c r="AJ648" s="26"/>
      <c r="AK648" s="26"/>
      <c r="AL648" s="26"/>
      <c r="AM648" s="26"/>
      <c r="AN648" s="26"/>
      <c r="AO648" s="26"/>
      <c r="AP648" s="26"/>
      <c r="AQ648" s="26"/>
      <c r="AR648" s="26"/>
      <c r="AS648" s="26"/>
      <c r="AT648" s="26"/>
      <c r="AU648" s="26"/>
      <c r="AV648" s="26"/>
      <c r="AW648" s="26"/>
      <c r="AX648" s="26"/>
      <c r="AY648" s="26"/>
      <c r="AZ648" s="26"/>
      <c r="BA648" s="26"/>
      <c r="BB648" s="26"/>
    </row>
    <row r="649" spans="1:5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I649" s="26"/>
      <c r="AJ649" s="26"/>
      <c r="AK649" s="26"/>
      <c r="AL649" s="26"/>
      <c r="AM649" s="26"/>
      <c r="AN649" s="26"/>
      <c r="AO649" s="26"/>
      <c r="AP649" s="26"/>
      <c r="AQ649" s="26"/>
      <c r="AR649" s="26"/>
      <c r="AS649" s="26"/>
      <c r="AT649" s="26"/>
      <c r="AU649" s="26"/>
      <c r="AV649" s="26"/>
      <c r="AW649" s="26"/>
      <c r="AX649" s="26"/>
      <c r="AY649" s="26"/>
      <c r="AZ649" s="26"/>
      <c r="BA649" s="26"/>
      <c r="BB649" s="26"/>
    </row>
    <row r="650" spans="1:5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I650" s="26"/>
      <c r="AJ650" s="26"/>
      <c r="AK650" s="26"/>
      <c r="AL650" s="26"/>
      <c r="AM650" s="26"/>
      <c r="AN650" s="26"/>
      <c r="AO650" s="26"/>
      <c r="AP650" s="26"/>
      <c r="AQ650" s="26"/>
      <c r="AR650" s="26"/>
      <c r="AS650" s="26"/>
      <c r="AT650" s="26"/>
      <c r="AU650" s="26"/>
      <c r="AV650" s="26"/>
      <c r="AW650" s="26"/>
      <c r="AX650" s="26"/>
      <c r="AY650" s="26"/>
      <c r="AZ650" s="26"/>
      <c r="BA650" s="26"/>
      <c r="BB650" s="26"/>
    </row>
    <row r="651" spans="1:5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I651" s="26"/>
      <c r="AJ651" s="26"/>
      <c r="AK651" s="26"/>
      <c r="AL651" s="26"/>
      <c r="AM651" s="26"/>
      <c r="AN651" s="26"/>
      <c r="AO651" s="26"/>
      <c r="AP651" s="26"/>
      <c r="AQ651" s="26"/>
      <c r="AR651" s="26"/>
      <c r="AS651" s="26"/>
      <c r="AT651" s="26"/>
      <c r="AU651" s="26"/>
      <c r="AV651" s="26"/>
      <c r="AW651" s="26"/>
      <c r="AX651" s="26"/>
      <c r="AY651" s="26"/>
      <c r="AZ651" s="26"/>
      <c r="BA651" s="26"/>
      <c r="BB651" s="26"/>
    </row>
    <row r="652" spans="1:5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I652" s="26"/>
      <c r="AJ652" s="26"/>
      <c r="AK652" s="26"/>
      <c r="AL652" s="26"/>
      <c r="AM652" s="26"/>
      <c r="AN652" s="26"/>
      <c r="AO652" s="26"/>
      <c r="AP652" s="26"/>
      <c r="AQ652" s="26"/>
      <c r="AR652" s="26"/>
      <c r="AS652" s="26"/>
      <c r="AT652" s="26"/>
      <c r="AU652" s="26"/>
      <c r="AV652" s="26"/>
      <c r="AW652" s="26"/>
      <c r="AX652" s="26"/>
      <c r="AY652" s="26"/>
      <c r="AZ652" s="26"/>
      <c r="BA652" s="26"/>
      <c r="BB652" s="26"/>
    </row>
    <row r="653" spans="1:5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I653" s="26"/>
      <c r="AJ653" s="26"/>
      <c r="AK653" s="26"/>
      <c r="AL653" s="26"/>
      <c r="AM653" s="26"/>
      <c r="AN653" s="26"/>
      <c r="AO653" s="26"/>
      <c r="AP653" s="26"/>
      <c r="AQ653" s="26"/>
      <c r="AR653" s="26"/>
      <c r="AS653" s="26"/>
      <c r="AT653" s="26"/>
      <c r="AU653" s="26"/>
      <c r="AV653" s="26"/>
      <c r="AW653" s="26"/>
      <c r="AX653" s="26"/>
      <c r="AY653" s="26"/>
      <c r="AZ653" s="26"/>
      <c r="BA653" s="26"/>
      <c r="BB653" s="26"/>
    </row>
    <row r="654" spans="1:5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I654" s="26"/>
      <c r="AJ654" s="26"/>
      <c r="AK654" s="26"/>
      <c r="AL654" s="26"/>
      <c r="AM654" s="26"/>
      <c r="AN654" s="26"/>
      <c r="AO654" s="26"/>
      <c r="AP654" s="26"/>
      <c r="AQ654" s="26"/>
      <c r="AR654" s="26"/>
      <c r="AS654" s="26"/>
      <c r="AT654" s="26"/>
      <c r="AU654" s="26"/>
      <c r="AV654" s="26"/>
      <c r="AW654" s="26"/>
      <c r="AX654" s="26"/>
      <c r="AY654" s="26"/>
      <c r="AZ654" s="26"/>
      <c r="BA654" s="26"/>
      <c r="BB654" s="26"/>
    </row>
    <row r="655" spans="1:5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I655" s="26"/>
      <c r="AJ655" s="26"/>
      <c r="AK655" s="26"/>
      <c r="AL655" s="26"/>
      <c r="AM655" s="26"/>
      <c r="AN655" s="26"/>
      <c r="AO655" s="26"/>
      <c r="AP655" s="26"/>
      <c r="AQ655" s="26"/>
      <c r="AR655" s="26"/>
      <c r="AS655" s="26"/>
      <c r="AT655" s="26"/>
      <c r="AU655" s="26"/>
      <c r="AV655" s="26"/>
      <c r="AW655" s="26"/>
      <c r="AX655" s="26"/>
      <c r="AY655" s="26"/>
      <c r="AZ655" s="26"/>
      <c r="BA655" s="26"/>
      <c r="BB655" s="26"/>
    </row>
    <row r="656" spans="1:5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I656" s="26"/>
      <c r="AJ656" s="26"/>
      <c r="AK656" s="26"/>
      <c r="AL656" s="26"/>
      <c r="AM656" s="26"/>
      <c r="AN656" s="26"/>
      <c r="AO656" s="26"/>
      <c r="AP656" s="26"/>
      <c r="AQ656" s="26"/>
      <c r="AR656" s="26"/>
      <c r="AS656" s="26"/>
      <c r="AT656" s="26"/>
      <c r="AU656" s="26"/>
      <c r="AV656" s="26"/>
      <c r="AW656" s="26"/>
      <c r="AX656" s="26"/>
      <c r="AY656" s="26"/>
      <c r="AZ656" s="26"/>
      <c r="BA656" s="26"/>
      <c r="BB656" s="26"/>
    </row>
    <row r="657" spans="1:5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I657" s="26"/>
      <c r="AJ657" s="26"/>
      <c r="AK657" s="26"/>
      <c r="AL657" s="26"/>
      <c r="AM657" s="26"/>
      <c r="AN657" s="26"/>
      <c r="AO657" s="26"/>
      <c r="AP657" s="26"/>
      <c r="AQ657" s="26"/>
      <c r="AR657" s="26"/>
      <c r="AS657" s="26"/>
      <c r="AT657" s="26"/>
      <c r="AU657" s="26"/>
      <c r="AV657" s="26"/>
      <c r="AW657" s="26"/>
      <c r="AX657" s="26"/>
      <c r="AY657" s="26"/>
      <c r="AZ657" s="26"/>
      <c r="BA657" s="26"/>
      <c r="BB657" s="26"/>
    </row>
    <row r="658" spans="1:5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I658" s="26"/>
      <c r="AJ658" s="26"/>
      <c r="AK658" s="26"/>
      <c r="AL658" s="26"/>
      <c r="AM658" s="26"/>
      <c r="AN658" s="26"/>
      <c r="AO658" s="26"/>
      <c r="AP658" s="26"/>
      <c r="AQ658" s="26"/>
      <c r="AR658" s="26"/>
      <c r="AS658" s="26"/>
      <c r="AT658" s="26"/>
      <c r="AU658" s="26"/>
      <c r="AV658" s="26"/>
      <c r="AW658" s="26"/>
      <c r="AX658" s="26"/>
      <c r="AY658" s="26"/>
      <c r="AZ658" s="26"/>
      <c r="BA658" s="26"/>
      <c r="BB658" s="26"/>
    </row>
    <row r="659" spans="1:5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I659" s="26"/>
      <c r="AJ659" s="26"/>
      <c r="AK659" s="26"/>
      <c r="AL659" s="26"/>
      <c r="AM659" s="26"/>
      <c r="AN659" s="26"/>
      <c r="AO659" s="26"/>
      <c r="AP659" s="26"/>
      <c r="AQ659" s="26"/>
      <c r="AR659" s="26"/>
      <c r="AS659" s="26"/>
      <c r="AT659" s="26"/>
      <c r="AU659" s="26"/>
      <c r="AV659" s="26"/>
      <c r="AW659" s="26"/>
      <c r="AX659" s="26"/>
      <c r="AY659" s="26"/>
      <c r="AZ659" s="26"/>
      <c r="BA659" s="26"/>
      <c r="BB659" s="26"/>
    </row>
    <row r="660" spans="1:5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I660" s="26"/>
      <c r="AJ660" s="26"/>
      <c r="AK660" s="26"/>
      <c r="AL660" s="26"/>
      <c r="AM660" s="26"/>
      <c r="AN660" s="26"/>
      <c r="AO660" s="26"/>
      <c r="AP660" s="26"/>
      <c r="AQ660" s="26"/>
      <c r="AR660" s="26"/>
      <c r="AS660" s="26"/>
      <c r="AT660" s="26"/>
      <c r="AU660" s="26"/>
      <c r="AV660" s="26"/>
      <c r="AW660" s="26"/>
      <c r="AX660" s="26"/>
      <c r="AY660" s="26"/>
      <c r="AZ660" s="26"/>
      <c r="BA660" s="26"/>
      <c r="BB660" s="26"/>
    </row>
    <row r="661" spans="1:5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I661" s="26"/>
      <c r="AJ661" s="26"/>
      <c r="AK661" s="26"/>
      <c r="AL661" s="26"/>
      <c r="AM661" s="26"/>
      <c r="AN661" s="26"/>
      <c r="AO661" s="26"/>
      <c r="AP661" s="26"/>
      <c r="AQ661" s="26"/>
      <c r="AR661" s="26"/>
      <c r="AS661" s="26"/>
      <c r="AT661" s="26"/>
      <c r="AU661" s="26"/>
      <c r="AV661" s="26"/>
      <c r="AW661" s="26"/>
      <c r="AX661" s="26"/>
      <c r="AY661" s="26"/>
      <c r="AZ661" s="26"/>
      <c r="BA661" s="26"/>
      <c r="BB661" s="26"/>
    </row>
    <row r="662" spans="1:5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I662" s="26"/>
      <c r="AJ662" s="26"/>
      <c r="AK662" s="26"/>
      <c r="AL662" s="26"/>
      <c r="AM662" s="26"/>
      <c r="AN662" s="26"/>
      <c r="AO662" s="26"/>
      <c r="AP662" s="26"/>
      <c r="AQ662" s="26"/>
      <c r="AR662" s="26"/>
      <c r="AS662" s="26"/>
      <c r="AT662" s="26"/>
      <c r="AU662" s="26"/>
      <c r="AV662" s="26"/>
      <c r="AW662" s="26"/>
      <c r="AX662" s="26"/>
      <c r="AY662" s="26"/>
      <c r="AZ662" s="26"/>
      <c r="BA662" s="26"/>
      <c r="BB662" s="26"/>
    </row>
    <row r="663" spans="1:5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I663" s="26"/>
      <c r="AJ663" s="26"/>
      <c r="AK663" s="26"/>
      <c r="AL663" s="26"/>
      <c r="AM663" s="26"/>
      <c r="AN663" s="26"/>
      <c r="AO663" s="26"/>
      <c r="AP663" s="26"/>
      <c r="AQ663" s="26"/>
      <c r="AR663" s="26"/>
      <c r="AS663" s="26"/>
      <c r="AT663" s="26"/>
      <c r="AU663" s="26"/>
      <c r="AV663" s="26"/>
      <c r="AW663" s="26"/>
      <c r="AX663" s="26"/>
      <c r="AY663" s="26"/>
      <c r="AZ663" s="26"/>
      <c r="BA663" s="26"/>
      <c r="BB663" s="26"/>
    </row>
    <row r="664" spans="1:5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I664" s="26"/>
      <c r="AJ664" s="26"/>
      <c r="AK664" s="26"/>
      <c r="AL664" s="26"/>
      <c r="AM664" s="26"/>
      <c r="AN664" s="26"/>
      <c r="AO664" s="26"/>
      <c r="AP664" s="26"/>
      <c r="AQ664" s="26"/>
      <c r="AR664" s="26"/>
      <c r="AS664" s="26"/>
      <c r="AT664" s="26"/>
      <c r="AU664" s="26"/>
      <c r="AV664" s="26"/>
      <c r="AW664" s="26"/>
      <c r="AX664" s="26"/>
      <c r="AY664" s="26"/>
      <c r="AZ664" s="26"/>
      <c r="BA664" s="26"/>
      <c r="BB664" s="26"/>
    </row>
    <row r="665" spans="1:5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I665" s="26"/>
      <c r="AJ665" s="26"/>
      <c r="AK665" s="26"/>
      <c r="AL665" s="26"/>
      <c r="AM665" s="26"/>
      <c r="AN665" s="26"/>
      <c r="AO665" s="26"/>
      <c r="AP665" s="26"/>
      <c r="AQ665" s="26"/>
      <c r="AR665" s="26"/>
      <c r="AS665" s="26"/>
      <c r="AT665" s="26"/>
      <c r="AU665" s="26"/>
      <c r="AV665" s="26"/>
      <c r="AW665" s="26"/>
      <c r="AX665" s="26"/>
      <c r="AY665" s="26"/>
      <c r="AZ665" s="26"/>
      <c r="BA665" s="26"/>
      <c r="BB665" s="26"/>
    </row>
    <row r="666" spans="1:5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I666" s="26"/>
      <c r="AJ666" s="26"/>
      <c r="AK666" s="26"/>
      <c r="AL666" s="26"/>
      <c r="AM666" s="26"/>
      <c r="AN666" s="26"/>
      <c r="AO666" s="26"/>
      <c r="AP666" s="26"/>
      <c r="AQ666" s="26"/>
      <c r="AR666" s="26"/>
      <c r="AS666" s="26"/>
      <c r="AT666" s="26"/>
      <c r="AU666" s="26"/>
      <c r="AV666" s="26"/>
      <c r="AW666" s="26"/>
      <c r="AX666" s="26"/>
      <c r="AY666" s="26"/>
      <c r="AZ666" s="26"/>
      <c r="BA666" s="26"/>
      <c r="BB666" s="26"/>
    </row>
    <row r="667" spans="1:5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I667" s="26"/>
      <c r="AJ667" s="26"/>
      <c r="AK667" s="26"/>
      <c r="AL667" s="26"/>
      <c r="AM667" s="26"/>
      <c r="AN667" s="26"/>
      <c r="AO667" s="26"/>
      <c r="AP667" s="26"/>
      <c r="AQ667" s="26"/>
      <c r="AR667" s="26"/>
      <c r="AS667" s="26"/>
      <c r="AT667" s="26"/>
      <c r="AU667" s="26"/>
      <c r="AV667" s="26"/>
      <c r="AW667" s="26"/>
      <c r="AX667" s="26"/>
      <c r="AY667" s="26"/>
      <c r="AZ667" s="26"/>
      <c r="BA667" s="26"/>
      <c r="BB667" s="26"/>
    </row>
    <row r="668" spans="1:5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I668" s="26"/>
      <c r="AJ668" s="26"/>
      <c r="AK668" s="26"/>
      <c r="AL668" s="26"/>
      <c r="AM668" s="26"/>
      <c r="AN668" s="26"/>
      <c r="AO668" s="26"/>
      <c r="AP668" s="26"/>
      <c r="AQ668" s="26"/>
      <c r="AR668" s="26"/>
      <c r="AS668" s="26"/>
      <c r="AT668" s="26"/>
      <c r="AU668" s="26"/>
      <c r="AV668" s="26"/>
      <c r="AW668" s="26"/>
      <c r="AX668" s="26"/>
      <c r="AY668" s="26"/>
      <c r="AZ668" s="26"/>
      <c r="BA668" s="26"/>
      <c r="BB668" s="26"/>
    </row>
    <row r="669" spans="1:5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I669" s="26"/>
      <c r="AJ669" s="26"/>
      <c r="AK669" s="26"/>
      <c r="AL669" s="26"/>
      <c r="AM669" s="26"/>
      <c r="AN669" s="26"/>
      <c r="AO669" s="26"/>
      <c r="AP669" s="26"/>
      <c r="AQ669" s="26"/>
      <c r="AR669" s="26"/>
      <c r="AS669" s="26"/>
      <c r="AT669" s="26"/>
      <c r="AU669" s="26"/>
      <c r="AV669" s="26"/>
      <c r="AW669" s="26"/>
      <c r="AX669" s="26"/>
      <c r="AY669" s="26"/>
      <c r="AZ669" s="26"/>
      <c r="BA669" s="26"/>
      <c r="BB669" s="26"/>
    </row>
    <row r="670" spans="1:5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I670" s="26"/>
      <c r="AJ670" s="26"/>
      <c r="AK670" s="26"/>
      <c r="AL670" s="26"/>
      <c r="AM670" s="26"/>
      <c r="AN670" s="26"/>
      <c r="AO670" s="26"/>
      <c r="AP670" s="26"/>
      <c r="AQ670" s="26"/>
      <c r="AR670" s="26"/>
      <c r="AS670" s="26"/>
      <c r="AT670" s="26"/>
      <c r="AU670" s="26"/>
      <c r="AV670" s="26"/>
      <c r="AW670" s="26"/>
      <c r="AX670" s="26"/>
      <c r="AY670" s="26"/>
      <c r="AZ670" s="26"/>
      <c r="BA670" s="26"/>
      <c r="BB670" s="26"/>
    </row>
    <row r="671" spans="1:5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I671" s="26"/>
      <c r="AJ671" s="26"/>
      <c r="AK671" s="26"/>
      <c r="AL671" s="26"/>
      <c r="AM671" s="26"/>
      <c r="AN671" s="26"/>
      <c r="AO671" s="26"/>
      <c r="AP671" s="26"/>
      <c r="AQ671" s="26"/>
      <c r="AR671" s="26"/>
      <c r="AS671" s="26"/>
      <c r="AT671" s="26"/>
      <c r="AU671" s="26"/>
      <c r="AV671" s="26"/>
      <c r="AW671" s="26"/>
      <c r="AX671" s="26"/>
      <c r="AY671" s="26"/>
      <c r="AZ671" s="26"/>
      <c r="BA671" s="26"/>
      <c r="BB671" s="26"/>
    </row>
    <row r="672" spans="1:5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I672" s="26"/>
      <c r="AJ672" s="26"/>
      <c r="AK672" s="26"/>
      <c r="AL672" s="26"/>
      <c r="AM672" s="26"/>
      <c r="AN672" s="26"/>
      <c r="AO672" s="26"/>
      <c r="AP672" s="26"/>
      <c r="AQ672" s="26"/>
      <c r="AR672" s="26"/>
      <c r="AS672" s="26"/>
      <c r="AT672" s="26"/>
      <c r="AU672" s="26"/>
      <c r="AV672" s="26"/>
      <c r="AW672" s="26"/>
      <c r="AX672" s="26"/>
      <c r="AY672" s="26"/>
      <c r="AZ672" s="26"/>
      <c r="BA672" s="26"/>
      <c r="BB672" s="26"/>
    </row>
    <row r="673" spans="1:5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I673" s="26"/>
      <c r="AJ673" s="26"/>
      <c r="AK673" s="26"/>
      <c r="AL673" s="26"/>
      <c r="AM673" s="26"/>
      <c r="AN673" s="26"/>
      <c r="AO673" s="26"/>
      <c r="AP673" s="26"/>
      <c r="AQ673" s="26"/>
      <c r="AR673" s="26"/>
      <c r="AS673" s="26"/>
      <c r="AT673" s="26"/>
      <c r="AU673" s="26"/>
      <c r="AV673" s="26"/>
      <c r="AW673" s="26"/>
      <c r="AX673" s="26"/>
      <c r="AY673" s="26"/>
      <c r="AZ673" s="26"/>
      <c r="BA673" s="26"/>
      <c r="BB673" s="26"/>
    </row>
    <row r="674" spans="1:5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I674" s="26"/>
      <c r="AJ674" s="26"/>
      <c r="AK674" s="26"/>
      <c r="AL674" s="26"/>
      <c r="AM674" s="26"/>
      <c r="AN674" s="26"/>
      <c r="AO674" s="26"/>
      <c r="AP674" s="26"/>
      <c r="AQ674" s="26"/>
      <c r="AR674" s="26"/>
      <c r="AS674" s="26"/>
      <c r="AT674" s="26"/>
      <c r="AU674" s="26"/>
      <c r="AV674" s="26"/>
      <c r="AW674" s="26"/>
      <c r="AX674" s="26"/>
      <c r="AY674" s="26"/>
      <c r="AZ674" s="26"/>
      <c r="BA674" s="26"/>
      <c r="BB674" s="26"/>
    </row>
    <row r="675" spans="1:5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I675" s="26"/>
      <c r="AJ675" s="26"/>
      <c r="AK675" s="26"/>
      <c r="AL675" s="26"/>
      <c r="AM675" s="26"/>
      <c r="AN675" s="26"/>
      <c r="AO675" s="26"/>
      <c r="AP675" s="26"/>
      <c r="AQ675" s="26"/>
      <c r="AR675" s="26"/>
      <c r="AS675" s="26"/>
      <c r="AT675" s="26"/>
      <c r="AU675" s="26"/>
      <c r="AV675" s="26"/>
      <c r="AW675" s="26"/>
      <c r="AX675" s="26"/>
      <c r="AY675" s="26"/>
      <c r="AZ675" s="26"/>
      <c r="BA675" s="26"/>
      <c r="BB675" s="26"/>
    </row>
    <row r="676" spans="1:5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I676" s="26"/>
      <c r="AJ676" s="26"/>
      <c r="AK676" s="26"/>
      <c r="AL676" s="26"/>
      <c r="AM676" s="26"/>
      <c r="AN676" s="26"/>
      <c r="AO676" s="26"/>
      <c r="AP676" s="26"/>
      <c r="AQ676" s="26"/>
      <c r="AR676" s="26"/>
      <c r="AS676" s="26"/>
      <c r="AT676" s="26"/>
      <c r="AU676" s="26"/>
      <c r="AV676" s="26"/>
      <c r="AW676" s="26"/>
      <c r="AX676" s="26"/>
      <c r="AY676" s="26"/>
      <c r="AZ676" s="26"/>
      <c r="BA676" s="26"/>
      <c r="BB676" s="26"/>
    </row>
    <row r="677" spans="1:5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I677" s="26"/>
      <c r="AJ677" s="26"/>
      <c r="AK677" s="26"/>
      <c r="AL677" s="26"/>
      <c r="AM677" s="26"/>
      <c r="AN677" s="26"/>
      <c r="AO677" s="26"/>
      <c r="AP677" s="26"/>
      <c r="AQ677" s="26"/>
      <c r="AR677" s="26"/>
      <c r="AS677" s="26"/>
      <c r="AT677" s="26"/>
      <c r="AU677" s="26"/>
      <c r="AV677" s="26"/>
      <c r="AW677" s="26"/>
      <c r="AX677" s="26"/>
      <c r="AY677" s="26"/>
      <c r="AZ677" s="26"/>
      <c r="BA677" s="26"/>
      <c r="BB677" s="26"/>
    </row>
    <row r="678" spans="1:5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I678" s="26"/>
      <c r="AJ678" s="26"/>
      <c r="AK678" s="26"/>
      <c r="AL678" s="26"/>
      <c r="AM678" s="26"/>
      <c r="AN678" s="26"/>
      <c r="AO678" s="26"/>
      <c r="AP678" s="26"/>
      <c r="AQ678" s="26"/>
      <c r="AR678" s="26"/>
      <c r="AS678" s="26"/>
      <c r="AT678" s="26"/>
      <c r="AU678" s="26"/>
      <c r="AV678" s="26"/>
      <c r="AW678" s="26"/>
      <c r="AX678" s="26"/>
      <c r="AY678" s="26"/>
      <c r="AZ678" s="26"/>
      <c r="BA678" s="26"/>
      <c r="BB678" s="26"/>
    </row>
    <row r="679" spans="1:5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I679" s="26"/>
      <c r="AJ679" s="26"/>
      <c r="AK679" s="26"/>
      <c r="AL679" s="26"/>
      <c r="AM679" s="26"/>
      <c r="AN679" s="26"/>
      <c r="AO679" s="26"/>
      <c r="AP679" s="26"/>
      <c r="AQ679" s="26"/>
      <c r="AR679" s="26"/>
      <c r="AS679" s="26"/>
      <c r="AT679" s="26"/>
      <c r="AU679" s="26"/>
      <c r="AV679" s="26"/>
      <c r="AW679" s="26"/>
      <c r="AX679" s="26"/>
      <c r="AY679" s="26"/>
      <c r="AZ679" s="26"/>
      <c r="BA679" s="26"/>
      <c r="BB679" s="26"/>
    </row>
    <row r="680" spans="1:5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I680" s="26"/>
      <c r="AJ680" s="26"/>
      <c r="AK680" s="26"/>
      <c r="AL680" s="26"/>
      <c r="AM680" s="26"/>
      <c r="AN680" s="26"/>
      <c r="AO680" s="26"/>
      <c r="AP680" s="26"/>
      <c r="AQ680" s="26"/>
      <c r="AR680" s="26"/>
      <c r="AS680" s="26"/>
      <c r="AT680" s="26"/>
      <c r="AU680" s="26"/>
      <c r="AV680" s="26"/>
      <c r="AW680" s="26"/>
      <c r="AX680" s="26"/>
      <c r="AY680" s="26"/>
      <c r="AZ680" s="26"/>
      <c r="BA680" s="26"/>
      <c r="BB680" s="26"/>
    </row>
    <row r="681" spans="1:5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I681" s="26"/>
      <c r="AJ681" s="26"/>
      <c r="AK681" s="26"/>
      <c r="AL681" s="26"/>
      <c r="AM681" s="26"/>
      <c r="AN681" s="26"/>
      <c r="AO681" s="26"/>
      <c r="AP681" s="26"/>
      <c r="AQ681" s="26"/>
      <c r="AR681" s="26"/>
      <c r="AS681" s="26"/>
      <c r="AT681" s="26"/>
      <c r="AU681" s="26"/>
      <c r="AV681" s="26"/>
      <c r="AW681" s="26"/>
      <c r="AX681" s="26"/>
      <c r="AY681" s="26"/>
      <c r="AZ681" s="26"/>
      <c r="BA681" s="26"/>
      <c r="BB681" s="26"/>
    </row>
    <row r="682" spans="1:5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I682" s="26"/>
      <c r="AJ682" s="26"/>
      <c r="AK682" s="26"/>
      <c r="AL682" s="26"/>
      <c r="AM682" s="26"/>
      <c r="AN682" s="26"/>
      <c r="AO682" s="26"/>
      <c r="AP682" s="26"/>
      <c r="AQ682" s="26"/>
      <c r="AR682" s="26"/>
      <c r="AS682" s="26"/>
      <c r="AT682" s="26"/>
      <c r="AU682" s="26"/>
      <c r="AV682" s="26"/>
      <c r="AW682" s="26"/>
      <c r="AX682" s="26"/>
      <c r="AY682" s="26"/>
      <c r="AZ682" s="26"/>
      <c r="BA682" s="26"/>
      <c r="BB682" s="26"/>
    </row>
    <row r="683" spans="1:5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I683" s="26"/>
      <c r="AJ683" s="26"/>
      <c r="AK683" s="26"/>
      <c r="AL683" s="26"/>
      <c r="AM683" s="26"/>
      <c r="AN683" s="26"/>
      <c r="AO683" s="26"/>
      <c r="AP683" s="26"/>
      <c r="AQ683" s="26"/>
      <c r="AR683" s="26"/>
      <c r="AS683" s="26"/>
      <c r="AT683" s="26"/>
      <c r="AU683" s="26"/>
      <c r="AV683" s="26"/>
      <c r="AW683" s="26"/>
      <c r="AX683" s="26"/>
      <c r="AY683" s="26"/>
      <c r="AZ683" s="26"/>
      <c r="BA683" s="26"/>
      <c r="BB683" s="26"/>
    </row>
    <row r="684" spans="1:5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I684" s="26"/>
      <c r="AJ684" s="26"/>
      <c r="AK684" s="26"/>
      <c r="AL684" s="26"/>
      <c r="AM684" s="26"/>
      <c r="AN684" s="26"/>
      <c r="AO684" s="26"/>
      <c r="AP684" s="26"/>
      <c r="AQ684" s="26"/>
      <c r="AR684" s="26"/>
      <c r="AS684" s="26"/>
      <c r="AT684" s="26"/>
      <c r="AU684" s="26"/>
      <c r="AV684" s="26"/>
      <c r="AW684" s="26"/>
      <c r="AX684" s="26"/>
      <c r="AY684" s="26"/>
      <c r="AZ684" s="26"/>
      <c r="BA684" s="26"/>
      <c r="BB684" s="26"/>
    </row>
    <row r="685" spans="1:5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I685" s="26"/>
      <c r="AJ685" s="26"/>
      <c r="AK685" s="26"/>
      <c r="AL685" s="26"/>
      <c r="AM685" s="26"/>
      <c r="AN685" s="26"/>
      <c r="AO685" s="26"/>
      <c r="AP685" s="26"/>
      <c r="AQ685" s="26"/>
      <c r="AR685" s="26"/>
      <c r="AS685" s="26"/>
      <c r="AT685" s="26"/>
      <c r="AU685" s="26"/>
      <c r="AV685" s="26"/>
      <c r="AW685" s="26"/>
      <c r="AX685" s="26"/>
      <c r="AY685" s="26"/>
      <c r="AZ685" s="26"/>
      <c r="BA685" s="26"/>
      <c r="BB685" s="26"/>
    </row>
    <row r="686" spans="1:5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I686" s="26"/>
      <c r="AJ686" s="26"/>
      <c r="AK686" s="26"/>
      <c r="AL686" s="26"/>
      <c r="AM686" s="26"/>
      <c r="AN686" s="26"/>
      <c r="AO686" s="26"/>
      <c r="AP686" s="26"/>
      <c r="AQ686" s="26"/>
      <c r="AR686" s="26"/>
      <c r="AS686" s="26"/>
      <c r="AT686" s="26"/>
      <c r="AU686" s="26"/>
      <c r="AV686" s="26"/>
      <c r="AW686" s="26"/>
      <c r="AX686" s="26"/>
      <c r="AY686" s="26"/>
      <c r="AZ686" s="26"/>
      <c r="BA686" s="26"/>
      <c r="BB686" s="26"/>
    </row>
    <row r="687" spans="1:5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I687" s="26"/>
      <c r="AJ687" s="26"/>
      <c r="AK687" s="26"/>
      <c r="AL687" s="26"/>
      <c r="AM687" s="26"/>
      <c r="AN687" s="26"/>
      <c r="AO687" s="26"/>
      <c r="AP687" s="26"/>
      <c r="AQ687" s="26"/>
      <c r="AR687" s="26"/>
      <c r="AS687" s="26"/>
      <c r="AT687" s="26"/>
      <c r="AU687" s="26"/>
      <c r="AV687" s="26"/>
      <c r="AW687" s="26"/>
      <c r="AX687" s="26"/>
      <c r="AY687" s="26"/>
      <c r="AZ687" s="26"/>
      <c r="BA687" s="26"/>
      <c r="BB687" s="26"/>
    </row>
    <row r="688" spans="1:5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I688" s="26"/>
      <c r="AJ688" s="26"/>
      <c r="AK688" s="26"/>
      <c r="AL688" s="26"/>
      <c r="AM688" s="26"/>
      <c r="AN688" s="26"/>
      <c r="AO688" s="26"/>
      <c r="AP688" s="26"/>
      <c r="AQ688" s="26"/>
      <c r="AR688" s="26"/>
      <c r="AS688" s="26"/>
      <c r="AT688" s="26"/>
      <c r="AU688" s="26"/>
      <c r="AV688" s="26"/>
      <c r="AW688" s="26"/>
      <c r="AX688" s="26"/>
      <c r="AY688" s="26"/>
      <c r="AZ688" s="26"/>
      <c r="BA688" s="26"/>
      <c r="BB688" s="26"/>
    </row>
    <row r="689" spans="1:5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I689" s="26"/>
      <c r="AJ689" s="26"/>
      <c r="AK689" s="26"/>
      <c r="AL689" s="26"/>
      <c r="AM689" s="26"/>
      <c r="AN689" s="26"/>
      <c r="AO689" s="26"/>
      <c r="AP689" s="26"/>
      <c r="AQ689" s="26"/>
      <c r="AR689" s="26"/>
      <c r="AS689" s="26"/>
      <c r="AT689" s="26"/>
      <c r="AU689" s="26"/>
      <c r="AV689" s="26"/>
      <c r="AW689" s="26"/>
      <c r="AX689" s="26"/>
      <c r="AY689" s="26"/>
      <c r="AZ689" s="26"/>
      <c r="BA689" s="26"/>
      <c r="BB689" s="26"/>
    </row>
    <row r="690" spans="1:5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I690" s="26"/>
      <c r="AJ690" s="26"/>
      <c r="AK690" s="26"/>
      <c r="AL690" s="26"/>
      <c r="AM690" s="26"/>
      <c r="AN690" s="26"/>
      <c r="AO690" s="26"/>
      <c r="AP690" s="26"/>
      <c r="AQ690" s="26"/>
      <c r="AR690" s="26"/>
      <c r="AS690" s="26"/>
      <c r="AT690" s="26"/>
      <c r="AU690" s="26"/>
      <c r="AV690" s="26"/>
      <c r="AW690" s="26"/>
      <c r="AX690" s="26"/>
      <c r="AY690" s="26"/>
      <c r="AZ690" s="26"/>
      <c r="BA690" s="26"/>
      <c r="BB690" s="26"/>
    </row>
    <row r="691" spans="1:5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I691" s="26"/>
      <c r="AJ691" s="26"/>
      <c r="AK691" s="26"/>
      <c r="AL691" s="26"/>
      <c r="AM691" s="26"/>
      <c r="AN691" s="26"/>
      <c r="AO691" s="26"/>
      <c r="AP691" s="26"/>
      <c r="AQ691" s="26"/>
      <c r="AR691" s="26"/>
      <c r="AS691" s="26"/>
      <c r="AT691" s="26"/>
      <c r="AU691" s="26"/>
      <c r="AV691" s="26"/>
      <c r="AW691" s="26"/>
      <c r="AX691" s="26"/>
      <c r="AY691" s="26"/>
      <c r="AZ691" s="26"/>
      <c r="BA691" s="26"/>
      <c r="BB691" s="26"/>
    </row>
    <row r="692" spans="1:5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I692" s="26"/>
      <c r="AJ692" s="26"/>
      <c r="AK692" s="26"/>
      <c r="AL692" s="26"/>
      <c r="AM692" s="26"/>
      <c r="AN692" s="26"/>
      <c r="AO692" s="26"/>
      <c r="AP692" s="26"/>
      <c r="AQ692" s="26"/>
      <c r="AR692" s="26"/>
      <c r="AS692" s="26"/>
      <c r="AT692" s="26"/>
      <c r="AU692" s="26"/>
      <c r="AV692" s="26"/>
      <c r="AW692" s="26"/>
      <c r="AX692" s="26"/>
      <c r="AY692" s="26"/>
      <c r="AZ692" s="26"/>
      <c r="BA692" s="26"/>
      <c r="BB692" s="26"/>
    </row>
    <row r="693" spans="1:5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I693" s="26"/>
      <c r="AJ693" s="26"/>
      <c r="AK693" s="26"/>
      <c r="AL693" s="26"/>
      <c r="AM693" s="26"/>
      <c r="AN693" s="26"/>
      <c r="AO693" s="26"/>
      <c r="AP693" s="26"/>
      <c r="AQ693" s="26"/>
      <c r="AR693" s="26"/>
      <c r="AS693" s="26"/>
      <c r="AT693" s="26"/>
      <c r="AU693" s="26"/>
      <c r="AV693" s="26"/>
      <c r="AW693" s="26"/>
      <c r="AX693" s="26"/>
      <c r="AY693" s="26"/>
      <c r="AZ693" s="26"/>
      <c r="BA693" s="26"/>
      <c r="BB693" s="26"/>
    </row>
    <row r="694" spans="1:5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I694" s="26"/>
      <c r="AJ694" s="26"/>
      <c r="AK694" s="26"/>
      <c r="AL694" s="26"/>
      <c r="AM694" s="26"/>
      <c r="AN694" s="26"/>
      <c r="AO694" s="26"/>
      <c r="AP694" s="26"/>
      <c r="AQ694" s="26"/>
      <c r="AR694" s="26"/>
      <c r="AS694" s="26"/>
      <c r="AT694" s="26"/>
      <c r="AU694" s="26"/>
      <c r="AV694" s="26"/>
      <c r="AW694" s="26"/>
      <c r="AX694" s="26"/>
      <c r="AY694" s="26"/>
      <c r="AZ694" s="26"/>
      <c r="BA694" s="26"/>
      <c r="BB694" s="26"/>
    </row>
    <row r="695" spans="1:5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I695" s="26"/>
      <c r="AJ695" s="26"/>
      <c r="AK695" s="26"/>
      <c r="AL695" s="26"/>
      <c r="AM695" s="26"/>
      <c r="AN695" s="26"/>
      <c r="AO695" s="26"/>
      <c r="AP695" s="26"/>
      <c r="AQ695" s="26"/>
      <c r="AR695" s="26"/>
      <c r="AS695" s="26"/>
      <c r="AT695" s="26"/>
      <c r="AU695" s="26"/>
      <c r="AV695" s="26"/>
      <c r="AW695" s="26"/>
      <c r="AX695" s="26"/>
      <c r="AY695" s="26"/>
      <c r="AZ695" s="26"/>
      <c r="BA695" s="26"/>
      <c r="BB695" s="26"/>
    </row>
    <row r="696" spans="1:5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I696" s="26"/>
      <c r="AJ696" s="26"/>
      <c r="AK696" s="26"/>
      <c r="AL696" s="26"/>
      <c r="AM696" s="26"/>
      <c r="AN696" s="26"/>
      <c r="AO696" s="26"/>
      <c r="AP696" s="26"/>
      <c r="AQ696" s="26"/>
      <c r="AR696" s="26"/>
      <c r="AS696" s="26"/>
      <c r="AT696" s="26"/>
      <c r="AU696" s="26"/>
      <c r="AV696" s="26"/>
      <c r="AW696" s="26"/>
      <c r="AX696" s="26"/>
      <c r="AY696" s="26"/>
      <c r="AZ696" s="26"/>
      <c r="BA696" s="26"/>
      <c r="BB696" s="26"/>
    </row>
    <row r="697" spans="1:5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I697" s="26"/>
      <c r="AJ697" s="26"/>
      <c r="AK697" s="26"/>
      <c r="AL697" s="26"/>
      <c r="AM697" s="26"/>
      <c r="AN697" s="26"/>
      <c r="AO697" s="26"/>
      <c r="AP697" s="26"/>
      <c r="AQ697" s="26"/>
      <c r="AR697" s="26"/>
      <c r="AS697" s="26"/>
      <c r="AT697" s="26"/>
      <c r="AU697" s="26"/>
      <c r="AV697" s="26"/>
      <c r="AW697" s="26"/>
      <c r="AX697" s="26"/>
      <c r="AY697" s="26"/>
      <c r="AZ697" s="26"/>
      <c r="BA697" s="26"/>
      <c r="BB697" s="26"/>
    </row>
    <row r="698" spans="1:5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I698" s="26"/>
      <c r="AJ698" s="26"/>
      <c r="AK698" s="26"/>
      <c r="AL698" s="26"/>
      <c r="AM698" s="26"/>
      <c r="AN698" s="26"/>
      <c r="AO698" s="26"/>
      <c r="AP698" s="26"/>
      <c r="AQ698" s="26"/>
      <c r="AR698" s="26"/>
      <c r="AS698" s="26"/>
      <c r="AT698" s="26"/>
      <c r="AU698" s="26"/>
      <c r="AV698" s="26"/>
      <c r="AW698" s="26"/>
      <c r="AX698" s="26"/>
      <c r="AY698" s="26"/>
      <c r="AZ698" s="26"/>
      <c r="BA698" s="26"/>
      <c r="BB698" s="26"/>
    </row>
    <row r="699" spans="1:5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I699" s="26"/>
      <c r="AJ699" s="26"/>
      <c r="AK699" s="26"/>
      <c r="AL699" s="26"/>
      <c r="AM699" s="26"/>
      <c r="AN699" s="26"/>
      <c r="AO699" s="26"/>
      <c r="AP699" s="26"/>
      <c r="AQ699" s="26"/>
      <c r="AR699" s="26"/>
      <c r="AS699" s="26"/>
      <c r="AT699" s="26"/>
      <c r="AU699" s="26"/>
      <c r="AV699" s="26"/>
      <c r="AW699" s="26"/>
      <c r="AX699" s="26"/>
      <c r="AY699" s="26"/>
      <c r="AZ699" s="26"/>
      <c r="BA699" s="26"/>
      <c r="BB699" s="26"/>
    </row>
    <row r="700" spans="1:5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I700" s="26"/>
      <c r="AJ700" s="26"/>
      <c r="AK700" s="26"/>
      <c r="AL700" s="26"/>
      <c r="AM700" s="26"/>
      <c r="AN700" s="26"/>
      <c r="AO700" s="26"/>
      <c r="AP700" s="26"/>
      <c r="AQ700" s="26"/>
      <c r="AR700" s="26"/>
      <c r="AS700" s="26"/>
      <c r="AT700" s="26"/>
      <c r="AU700" s="26"/>
      <c r="AV700" s="26"/>
      <c r="AW700" s="26"/>
      <c r="AX700" s="26"/>
      <c r="AY700" s="26"/>
      <c r="AZ700" s="26"/>
      <c r="BA700" s="26"/>
      <c r="BB700" s="26"/>
    </row>
    <row r="701" spans="1:5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I701" s="26"/>
      <c r="AJ701" s="26"/>
      <c r="AK701" s="26"/>
      <c r="AL701" s="26"/>
      <c r="AM701" s="26"/>
      <c r="AN701" s="26"/>
      <c r="AO701" s="26"/>
      <c r="AP701" s="26"/>
      <c r="AQ701" s="26"/>
      <c r="AR701" s="26"/>
      <c r="AS701" s="26"/>
      <c r="AT701" s="26"/>
      <c r="AU701" s="26"/>
      <c r="AV701" s="26"/>
      <c r="AW701" s="26"/>
      <c r="AX701" s="26"/>
      <c r="AY701" s="26"/>
      <c r="AZ701" s="26"/>
      <c r="BA701" s="26"/>
      <c r="BB701" s="26"/>
    </row>
    <row r="702" spans="1:5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I702" s="26"/>
      <c r="AJ702" s="26"/>
      <c r="AK702" s="26"/>
      <c r="AL702" s="26"/>
      <c r="AM702" s="26"/>
      <c r="AN702" s="26"/>
      <c r="AO702" s="26"/>
      <c r="AP702" s="26"/>
      <c r="AQ702" s="26"/>
      <c r="AR702" s="26"/>
      <c r="AS702" s="26"/>
      <c r="AT702" s="26"/>
      <c r="AU702" s="26"/>
      <c r="AV702" s="26"/>
      <c r="AW702" s="26"/>
      <c r="AX702" s="26"/>
      <c r="AY702" s="26"/>
      <c r="AZ702" s="26"/>
      <c r="BA702" s="26"/>
      <c r="BB702" s="26"/>
    </row>
    <row r="703" spans="1:5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I703" s="26"/>
      <c r="AJ703" s="26"/>
      <c r="AK703" s="26"/>
      <c r="AL703" s="26"/>
      <c r="AM703" s="26"/>
      <c r="AN703" s="26"/>
      <c r="AO703" s="26"/>
      <c r="AP703" s="26"/>
      <c r="AQ703" s="26"/>
      <c r="AR703" s="26"/>
      <c r="AS703" s="26"/>
      <c r="AT703" s="26"/>
      <c r="AU703" s="26"/>
      <c r="AV703" s="26"/>
      <c r="AW703" s="26"/>
      <c r="AX703" s="26"/>
      <c r="AY703" s="26"/>
      <c r="AZ703" s="26"/>
      <c r="BA703" s="26"/>
      <c r="BB703" s="26"/>
    </row>
    <row r="704" spans="1:5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I704" s="26"/>
      <c r="AJ704" s="26"/>
      <c r="AK704" s="26"/>
      <c r="AL704" s="26"/>
      <c r="AM704" s="26"/>
      <c r="AN704" s="26"/>
      <c r="AO704" s="26"/>
      <c r="AP704" s="26"/>
      <c r="AQ704" s="26"/>
      <c r="AR704" s="26"/>
      <c r="AS704" s="26"/>
      <c r="AT704" s="26"/>
      <c r="AU704" s="26"/>
      <c r="AV704" s="26"/>
      <c r="AW704" s="26"/>
      <c r="AX704" s="26"/>
      <c r="AY704" s="26"/>
      <c r="AZ704" s="26"/>
      <c r="BA704" s="26"/>
      <c r="BB704" s="26"/>
    </row>
    <row r="705" spans="1:5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I705" s="26"/>
      <c r="AJ705" s="26"/>
      <c r="AK705" s="26"/>
      <c r="AL705" s="26"/>
      <c r="AM705" s="26"/>
      <c r="AN705" s="26"/>
      <c r="AO705" s="26"/>
      <c r="AP705" s="26"/>
      <c r="AQ705" s="26"/>
      <c r="AR705" s="26"/>
      <c r="AS705" s="26"/>
      <c r="AT705" s="26"/>
      <c r="AU705" s="26"/>
      <c r="AV705" s="26"/>
      <c r="AW705" s="26"/>
      <c r="AX705" s="26"/>
      <c r="AY705" s="26"/>
      <c r="AZ705" s="26"/>
      <c r="BA705" s="26"/>
      <c r="BB705" s="26"/>
    </row>
    <row r="706" spans="1:5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I706" s="26"/>
      <c r="AJ706" s="26"/>
      <c r="AK706" s="26"/>
      <c r="AL706" s="26"/>
      <c r="AM706" s="26"/>
      <c r="AN706" s="26"/>
      <c r="AO706" s="26"/>
      <c r="AP706" s="26"/>
      <c r="AQ706" s="26"/>
      <c r="AR706" s="26"/>
      <c r="AS706" s="26"/>
      <c r="AT706" s="26"/>
      <c r="AU706" s="26"/>
      <c r="AV706" s="26"/>
      <c r="AW706" s="26"/>
      <c r="AX706" s="26"/>
      <c r="AY706" s="26"/>
      <c r="AZ706" s="26"/>
      <c r="BA706" s="26"/>
      <c r="BB706" s="26"/>
    </row>
    <row r="707" spans="1:5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I707" s="26"/>
      <c r="AJ707" s="26"/>
      <c r="AK707" s="26"/>
      <c r="AL707" s="26"/>
      <c r="AM707" s="26"/>
      <c r="AN707" s="26"/>
      <c r="AO707" s="26"/>
      <c r="AP707" s="26"/>
      <c r="AQ707" s="26"/>
      <c r="AR707" s="26"/>
      <c r="AS707" s="26"/>
      <c r="AT707" s="26"/>
      <c r="AU707" s="26"/>
      <c r="AV707" s="26"/>
      <c r="AW707" s="26"/>
      <c r="AX707" s="26"/>
      <c r="AY707" s="26"/>
      <c r="AZ707" s="26"/>
      <c r="BA707" s="26"/>
      <c r="BB707" s="26"/>
    </row>
    <row r="708" spans="1:5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I708" s="26"/>
      <c r="AJ708" s="26"/>
      <c r="AK708" s="26"/>
      <c r="AL708" s="26"/>
      <c r="AM708" s="26"/>
      <c r="AN708" s="26"/>
      <c r="AO708" s="26"/>
      <c r="AP708" s="26"/>
      <c r="AQ708" s="26"/>
      <c r="AR708" s="26"/>
      <c r="AS708" s="26"/>
      <c r="AT708" s="26"/>
      <c r="AU708" s="26"/>
      <c r="AV708" s="26"/>
      <c r="AW708" s="26"/>
      <c r="AX708" s="26"/>
      <c r="AY708" s="26"/>
      <c r="AZ708" s="26"/>
      <c r="BA708" s="26"/>
      <c r="BB708" s="26"/>
    </row>
    <row r="709" spans="1:5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I709" s="26"/>
      <c r="AJ709" s="26"/>
      <c r="AK709" s="26"/>
      <c r="AL709" s="26"/>
      <c r="AM709" s="26"/>
      <c r="AN709" s="26"/>
      <c r="AO709" s="26"/>
      <c r="AP709" s="26"/>
      <c r="AQ709" s="26"/>
      <c r="AR709" s="26"/>
      <c r="AS709" s="26"/>
      <c r="AT709" s="26"/>
      <c r="AU709" s="26"/>
      <c r="AV709" s="26"/>
      <c r="AW709" s="26"/>
      <c r="AX709" s="26"/>
      <c r="AY709" s="26"/>
      <c r="AZ709" s="26"/>
      <c r="BA709" s="26"/>
      <c r="BB709" s="26"/>
    </row>
    <row r="710" spans="1:5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I710" s="26"/>
      <c r="AJ710" s="26"/>
      <c r="AK710" s="26"/>
      <c r="AL710" s="26"/>
      <c r="AM710" s="26"/>
      <c r="AN710" s="26"/>
      <c r="AO710" s="26"/>
      <c r="AP710" s="26"/>
      <c r="AQ710" s="26"/>
      <c r="AR710" s="26"/>
      <c r="AS710" s="26"/>
      <c r="AT710" s="26"/>
      <c r="AU710" s="26"/>
      <c r="AV710" s="26"/>
      <c r="AW710" s="26"/>
      <c r="AX710" s="26"/>
      <c r="AY710" s="26"/>
      <c r="AZ710" s="26"/>
      <c r="BA710" s="26"/>
      <c r="BB710" s="26"/>
    </row>
    <row r="711" spans="1:5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I711" s="26"/>
      <c r="AJ711" s="26"/>
      <c r="AK711" s="26"/>
      <c r="AL711" s="26"/>
      <c r="AM711" s="26"/>
      <c r="AN711" s="26"/>
      <c r="AO711" s="26"/>
      <c r="AP711" s="26"/>
      <c r="AQ711" s="26"/>
      <c r="AR711" s="26"/>
      <c r="AS711" s="26"/>
      <c r="AT711" s="26"/>
      <c r="AU711" s="26"/>
      <c r="AV711" s="26"/>
      <c r="AW711" s="26"/>
      <c r="AX711" s="26"/>
      <c r="AY711" s="26"/>
      <c r="AZ711" s="26"/>
      <c r="BA711" s="26"/>
      <c r="BB711" s="26"/>
    </row>
    <row r="712" spans="1:5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I712" s="26"/>
      <c r="AJ712" s="26"/>
      <c r="AK712" s="26"/>
      <c r="AL712" s="26"/>
      <c r="AM712" s="26"/>
      <c r="AN712" s="26"/>
      <c r="AO712" s="26"/>
      <c r="AP712" s="26"/>
      <c r="AQ712" s="26"/>
      <c r="AR712" s="26"/>
      <c r="AS712" s="26"/>
      <c r="AT712" s="26"/>
      <c r="AU712" s="26"/>
      <c r="AV712" s="26"/>
      <c r="AW712" s="26"/>
      <c r="AX712" s="26"/>
      <c r="AY712" s="26"/>
      <c r="AZ712" s="26"/>
      <c r="BA712" s="26"/>
      <c r="BB712" s="26"/>
    </row>
    <row r="713" spans="1:5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I713" s="26"/>
      <c r="AJ713" s="26"/>
      <c r="AK713" s="26"/>
      <c r="AL713" s="26"/>
      <c r="AM713" s="26"/>
      <c r="AN713" s="26"/>
      <c r="AO713" s="26"/>
      <c r="AP713" s="26"/>
      <c r="AQ713" s="26"/>
      <c r="AR713" s="26"/>
      <c r="AS713" s="26"/>
      <c r="AT713" s="26"/>
      <c r="AU713" s="26"/>
      <c r="AV713" s="26"/>
      <c r="AW713" s="26"/>
      <c r="AX713" s="26"/>
      <c r="AY713" s="26"/>
      <c r="AZ713" s="26"/>
      <c r="BA713" s="26"/>
      <c r="BB713" s="26"/>
    </row>
    <row r="714" spans="1:5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I714" s="26"/>
      <c r="AJ714" s="26"/>
      <c r="AK714" s="26"/>
      <c r="AL714" s="26"/>
      <c r="AM714" s="26"/>
      <c r="AN714" s="26"/>
      <c r="AO714" s="26"/>
      <c r="AP714" s="26"/>
      <c r="AQ714" s="26"/>
      <c r="AR714" s="26"/>
      <c r="AS714" s="26"/>
      <c r="AT714" s="26"/>
      <c r="AU714" s="26"/>
      <c r="AV714" s="26"/>
      <c r="AW714" s="26"/>
      <c r="AX714" s="26"/>
      <c r="AY714" s="26"/>
      <c r="AZ714" s="26"/>
      <c r="BA714" s="26"/>
      <c r="BB714" s="26"/>
    </row>
    <row r="715" spans="1:5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I715" s="26"/>
      <c r="AJ715" s="26"/>
      <c r="AK715" s="26"/>
      <c r="AL715" s="26"/>
      <c r="AM715" s="26"/>
      <c r="AN715" s="26"/>
      <c r="AO715" s="26"/>
      <c r="AP715" s="26"/>
      <c r="AQ715" s="26"/>
      <c r="AR715" s="26"/>
      <c r="AS715" s="26"/>
      <c r="AT715" s="26"/>
      <c r="AU715" s="26"/>
      <c r="AV715" s="26"/>
      <c r="AW715" s="26"/>
      <c r="AX715" s="26"/>
      <c r="AY715" s="26"/>
      <c r="AZ715" s="26"/>
      <c r="BA715" s="26"/>
      <c r="BB715" s="26"/>
    </row>
    <row r="716" spans="1:5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I716" s="26"/>
      <c r="AJ716" s="26"/>
      <c r="AK716" s="26"/>
      <c r="AL716" s="26"/>
      <c r="AM716" s="26"/>
      <c r="AN716" s="26"/>
      <c r="AO716" s="26"/>
      <c r="AP716" s="26"/>
      <c r="AQ716" s="26"/>
      <c r="AR716" s="26"/>
      <c r="AS716" s="26"/>
      <c r="AT716" s="26"/>
      <c r="AU716" s="26"/>
      <c r="AV716" s="26"/>
      <c r="AW716" s="26"/>
      <c r="AX716" s="26"/>
      <c r="AY716" s="26"/>
      <c r="AZ716" s="26"/>
      <c r="BA716" s="26"/>
      <c r="BB716" s="26"/>
    </row>
    <row r="717" spans="1:5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I717" s="26"/>
      <c r="AJ717" s="26"/>
      <c r="AK717" s="26"/>
      <c r="AL717" s="26"/>
      <c r="AM717" s="26"/>
      <c r="AN717" s="26"/>
      <c r="AO717" s="26"/>
      <c r="AP717" s="26"/>
      <c r="AQ717" s="26"/>
      <c r="AR717" s="26"/>
      <c r="AS717" s="26"/>
      <c r="AT717" s="26"/>
      <c r="AU717" s="26"/>
      <c r="AV717" s="26"/>
      <c r="AW717" s="26"/>
      <c r="AX717" s="26"/>
      <c r="AY717" s="26"/>
      <c r="AZ717" s="26"/>
      <c r="BA717" s="26"/>
      <c r="BB717" s="26"/>
    </row>
    <row r="718" spans="1:5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I718" s="26"/>
      <c r="AJ718" s="26"/>
      <c r="AK718" s="26"/>
      <c r="AL718" s="26"/>
      <c r="AM718" s="26"/>
      <c r="AN718" s="26"/>
      <c r="AO718" s="26"/>
      <c r="AP718" s="26"/>
      <c r="AQ718" s="26"/>
      <c r="AR718" s="26"/>
      <c r="AS718" s="26"/>
      <c r="AT718" s="26"/>
      <c r="AU718" s="26"/>
      <c r="AV718" s="26"/>
      <c r="AW718" s="26"/>
      <c r="AX718" s="26"/>
      <c r="AY718" s="26"/>
      <c r="AZ718" s="26"/>
      <c r="BA718" s="26"/>
      <c r="BB718" s="26"/>
    </row>
    <row r="719" spans="1:5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I719" s="26"/>
      <c r="AJ719" s="26"/>
      <c r="AK719" s="26"/>
      <c r="AL719" s="26"/>
      <c r="AM719" s="26"/>
      <c r="AN719" s="26"/>
      <c r="AO719" s="26"/>
      <c r="AP719" s="26"/>
      <c r="AQ719" s="26"/>
      <c r="AR719" s="26"/>
      <c r="AS719" s="26"/>
      <c r="AT719" s="26"/>
      <c r="AU719" s="26"/>
      <c r="AV719" s="26"/>
      <c r="AW719" s="26"/>
      <c r="AX719" s="26"/>
      <c r="AY719" s="26"/>
      <c r="AZ719" s="26"/>
      <c r="BA719" s="26"/>
      <c r="BB719" s="26"/>
    </row>
    <row r="720" spans="1:5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I720" s="26"/>
      <c r="AJ720" s="26"/>
      <c r="AK720" s="26"/>
      <c r="AL720" s="26"/>
      <c r="AM720" s="26"/>
      <c r="AN720" s="26"/>
      <c r="AO720" s="26"/>
      <c r="AP720" s="26"/>
      <c r="AQ720" s="26"/>
      <c r="AR720" s="26"/>
      <c r="AS720" s="26"/>
      <c r="AT720" s="26"/>
      <c r="AU720" s="26"/>
      <c r="AV720" s="26"/>
      <c r="AW720" s="26"/>
      <c r="AX720" s="26"/>
      <c r="AY720" s="26"/>
      <c r="AZ720" s="26"/>
      <c r="BA720" s="26"/>
      <c r="BB720" s="26"/>
    </row>
    <row r="721" spans="1:5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I721" s="26"/>
      <c r="AJ721" s="26"/>
      <c r="AK721" s="26"/>
      <c r="AL721" s="26"/>
      <c r="AM721" s="26"/>
      <c r="AN721" s="26"/>
      <c r="AO721" s="26"/>
      <c r="AP721" s="26"/>
      <c r="AQ721" s="26"/>
      <c r="AR721" s="26"/>
      <c r="AS721" s="26"/>
      <c r="AT721" s="26"/>
      <c r="AU721" s="26"/>
      <c r="AV721" s="26"/>
      <c r="AW721" s="26"/>
      <c r="AX721" s="26"/>
      <c r="AY721" s="26"/>
      <c r="AZ721" s="26"/>
      <c r="BA721" s="26"/>
      <c r="BB721" s="26"/>
    </row>
    <row r="722" spans="1:5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I722" s="26"/>
      <c r="AJ722" s="26"/>
      <c r="AK722" s="26"/>
      <c r="AL722" s="26"/>
      <c r="AM722" s="26"/>
      <c r="AN722" s="26"/>
      <c r="AO722" s="26"/>
      <c r="AP722" s="26"/>
      <c r="AQ722" s="26"/>
      <c r="AR722" s="26"/>
      <c r="AS722" s="26"/>
      <c r="AT722" s="26"/>
      <c r="AU722" s="26"/>
      <c r="AV722" s="26"/>
      <c r="AW722" s="26"/>
      <c r="AX722" s="26"/>
      <c r="AY722" s="26"/>
      <c r="AZ722" s="26"/>
      <c r="BA722" s="26"/>
      <c r="BB722" s="26"/>
    </row>
    <row r="723" spans="1:5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I723" s="26"/>
      <c r="AJ723" s="26"/>
      <c r="AK723" s="26"/>
      <c r="AL723" s="26"/>
      <c r="AM723" s="26"/>
      <c r="AN723" s="26"/>
      <c r="AO723" s="26"/>
      <c r="AP723" s="26"/>
      <c r="AQ723" s="26"/>
      <c r="AR723" s="26"/>
      <c r="AS723" s="26"/>
      <c r="AT723" s="26"/>
      <c r="AU723" s="26"/>
      <c r="AV723" s="26"/>
      <c r="AW723" s="26"/>
      <c r="AX723" s="26"/>
      <c r="AY723" s="26"/>
      <c r="AZ723" s="26"/>
      <c r="BA723" s="26"/>
      <c r="BB723" s="26"/>
    </row>
    <row r="724" spans="1:5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I724" s="26"/>
      <c r="AJ724" s="26"/>
      <c r="AK724" s="26"/>
      <c r="AL724" s="26"/>
      <c r="AM724" s="26"/>
      <c r="AN724" s="26"/>
      <c r="AO724" s="26"/>
      <c r="AP724" s="26"/>
      <c r="AQ724" s="26"/>
      <c r="AR724" s="26"/>
      <c r="AS724" s="26"/>
      <c r="AT724" s="26"/>
      <c r="AU724" s="26"/>
      <c r="AV724" s="26"/>
      <c r="AW724" s="26"/>
      <c r="AX724" s="26"/>
      <c r="AY724" s="26"/>
      <c r="AZ724" s="26"/>
      <c r="BA724" s="26"/>
      <c r="BB724" s="26"/>
    </row>
    <row r="725" spans="1:5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I725" s="26"/>
      <c r="AJ725" s="26"/>
      <c r="AK725" s="26"/>
      <c r="AL725" s="26"/>
      <c r="AM725" s="26"/>
      <c r="AN725" s="26"/>
      <c r="AO725" s="26"/>
      <c r="AP725" s="26"/>
      <c r="AQ725" s="26"/>
      <c r="AR725" s="26"/>
      <c r="AS725" s="26"/>
      <c r="AT725" s="26"/>
      <c r="AU725" s="26"/>
      <c r="AV725" s="26"/>
      <c r="AW725" s="26"/>
      <c r="AX725" s="26"/>
      <c r="AY725" s="26"/>
      <c r="AZ725" s="26"/>
      <c r="BA725" s="26"/>
      <c r="BB725" s="26"/>
    </row>
    <row r="726" spans="1:5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I726" s="26"/>
      <c r="AJ726" s="26"/>
      <c r="AK726" s="26"/>
      <c r="AL726" s="26"/>
      <c r="AM726" s="26"/>
      <c r="AN726" s="26"/>
      <c r="AO726" s="26"/>
      <c r="AP726" s="26"/>
      <c r="AQ726" s="26"/>
      <c r="AR726" s="26"/>
      <c r="AS726" s="26"/>
      <c r="AT726" s="26"/>
      <c r="AU726" s="26"/>
      <c r="AV726" s="26"/>
      <c r="AW726" s="26"/>
      <c r="AX726" s="26"/>
      <c r="AY726" s="26"/>
      <c r="AZ726" s="26"/>
      <c r="BA726" s="26"/>
      <c r="BB726" s="26"/>
    </row>
    <row r="727" spans="1:5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I727" s="26"/>
      <c r="AJ727" s="26"/>
      <c r="AK727" s="26"/>
      <c r="AL727" s="26"/>
      <c r="AM727" s="26"/>
      <c r="AN727" s="26"/>
      <c r="AO727" s="26"/>
      <c r="AP727" s="26"/>
      <c r="AQ727" s="26"/>
      <c r="AR727" s="26"/>
      <c r="AS727" s="26"/>
      <c r="AT727" s="26"/>
      <c r="AU727" s="26"/>
      <c r="AV727" s="26"/>
      <c r="AW727" s="26"/>
      <c r="AX727" s="26"/>
      <c r="AY727" s="26"/>
      <c r="AZ727" s="26"/>
      <c r="BA727" s="26"/>
      <c r="BB727" s="26"/>
    </row>
    <row r="728" spans="1:5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I728" s="26"/>
      <c r="AJ728" s="26"/>
      <c r="AK728" s="26"/>
      <c r="AL728" s="26"/>
      <c r="AM728" s="26"/>
      <c r="AN728" s="26"/>
      <c r="AO728" s="26"/>
      <c r="AP728" s="26"/>
      <c r="AQ728" s="26"/>
      <c r="AR728" s="26"/>
      <c r="AS728" s="26"/>
      <c r="AT728" s="26"/>
      <c r="AU728" s="26"/>
      <c r="AV728" s="26"/>
      <c r="AW728" s="26"/>
      <c r="AX728" s="26"/>
      <c r="AY728" s="26"/>
      <c r="AZ728" s="26"/>
      <c r="BA728" s="26"/>
      <c r="BB728" s="26"/>
    </row>
    <row r="729" spans="1:5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I729" s="26"/>
      <c r="AJ729" s="26"/>
      <c r="AK729" s="26"/>
      <c r="AL729" s="26"/>
      <c r="AM729" s="26"/>
      <c r="AN729" s="26"/>
      <c r="AO729" s="26"/>
      <c r="AP729" s="26"/>
      <c r="AQ729" s="26"/>
      <c r="AR729" s="26"/>
      <c r="AS729" s="26"/>
      <c r="AT729" s="26"/>
      <c r="AU729" s="26"/>
      <c r="AV729" s="26"/>
      <c r="AW729" s="26"/>
      <c r="AX729" s="26"/>
      <c r="AY729" s="26"/>
      <c r="AZ729" s="26"/>
      <c r="BA729" s="26"/>
      <c r="BB729" s="26"/>
    </row>
    <row r="730" spans="1:5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I730" s="26"/>
      <c r="AJ730" s="26"/>
      <c r="AK730" s="26"/>
      <c r="AL730" s="26"/>
      <c r="AM730" s="26"/>
      <c r="AN730" s="26"/>
      <c r="AO730" s="26"/>
      <c r="AP730" s="26"/>
      <c r="AQ730" s="26"/>
      <c r="AR730" s="26"/>
      <c r="AS730" s="26"/>
      <c r="AT730" s="26"/>
      <c r="AU730" s="26"/>
      <c r="AV730" s="26"/>
      <c r="AW730" s="26"/>
      <c r="AX730" s="26"/>
      <c r="AY730" s="26"/>
      <c r="AZ730" s="26"/>
      <c r="BA730" s="26"/>
      <c r="BB730" s="26"/>
    </row>
    <row r="731" spans="1:5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I731" s="26"/>
      <c r="AJ731" s="26"/>
      <c r="AK731" s="26"/>
      <c r="AL731" s="26"/>
      <c r="AM731" s="26"/>
      <c r="AN731" s="26"/>
      <c r="AO731" s="26"/>
      <c r="AP731" s="26"/>
      <c r="AQ731" s="26"/>
      <c r="AR731" s="26"/>
      <c r="AS731" s="26"/>
      <c r="AT731" s="26"/>
      <c r="AU731" s="26"/>
      <c r="AV731" s="26"/>
      <c r="AW731" s="26"/>
      <c r="AX731" s="26"/>
      <c r="AY731" s="26"/>
      <c r="AZ731" s="26"/>
      <c r="BA731" s="26"/>
      <c r="BB731" s="26"/>
    </row>
    <row r="732" spans="1:5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I732" s="26"/>
      <c r="AJ732" s="26"/>
      <c r="AK732" s="26"/>
      <c r="AL732" s="26"/>
      <c r="AM732" s="26"/>
      <c r="AN732" s="26"/>
      <c r="AO732" s="26"/>
      <c r="AP732" s="26"/>
      <c r="AQ732" s="26"/>
      <c r="AR732" s="26"/>
      <c r="AS732" s="26"/>
      <c r="AT732" s="26"/>
      <c r="AU732" s="26"/>
      <c r="AV732" s="26"/>
      <c r="AW732" s="26"/>
      <c r="AX732" s="26"/>
      <c r="AY732" s="26"/>
      <c r="AZ732" s="26"/>
      <c r="BA732" s="26"/>
      <c r="BB732" s="26"/>
    </row>
    <row r="733" spans="1:5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I733" s="26"/>
      <c r="AJ733" s="26"/>
      <c r="AK733" s="26"/>
      <c r="AL733" s="26"/>
      <c r="AM733" s="26"/>
      <c r="AN733" s="26"/>
      <c r="AO733" s="26"/>
      <c r="AP733" s="26"/>
      <c r="AQ733" s="26"/>
      <c r="AR733" s="26"/>
      <c r="AS733" s="26"/>
      <c r="AT733" s="26"/>
      <c r="AU733" s="26"/>
      <c r="AV733" s="26"/>
      <c r="AW733" s="26"/>
      <c r="AX733" s="26"/>
      <c r="AY733" s="26"/>
      <c r="AZ733" s="26"/>
      <c r="BA733" s="26"/>
      <c r="BB733" s="26"/>
    </row>
    <row r="734" spans="1:5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I734" s="26"/>
      <c r="AJ734" s="26"/>
      <c r="AK734" s="26"/>
      <c r="AL734" s="26"/>
      <c r="AM734" s="26"/>
      <c r="AN734" s="26"/>
      <c r="AO734" s="26"/>
      <c r="AP734" s="26"/>
      <c r="AQ734" s="26"/>
      <c r="AR734" s="26"/>
      <c r="AS734" s="26"/>
      <c r="AT734" s="26"/>
      <c r="AU734" s="26"/>
      <c r="AV734" s="26"/>
      <c r="AW734" s="26"/>
      <c r="AX734" s="26"/>
      <c r="AY734" s="26"/>
      <c r="AZ734" s="26"/>
      <c r="BA734" s="26"/>
      <c r="BB734" s="26"/>
    </row>
    <row r="735" spans="1:5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I735" s="26"/>
      <c r="AJ735" s="26"/>
      <c r="AK735" s="26"/>
      <c r="AL735" s="26"/>
      <c r="AM735" s="26"/>
      <c r="AN735" s="26"/>
      <c r="AO735" s="26"/>
      <c r="AP735" s="26"/>
      <c r="AQ735" s="26"/>
      <c r="AR735" s="26"/>
      <c r="AS735" s="26"/>
      <c r="AT735" s="26"/>
      <c r="AU735" s="26"/>
      <c r="AV735" s="26"/>
      <c r="AW735" s="26"/>
      <c r="AX735" s="26"/>
      <c r="AY735" s="26"/>
      <c r="AZ735" s="26"/>
      <c r="BA735" s="26"/>
      <c r="BB735" s="26"/>
    </row>
    <row r="736" spans="1:5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I736" s="26"/>
      <c r="AJ736" s="26"/>
      <c r="AK736" s="26"/>
      <c r="AL736" s="26"/>
      <c r="AM736" s="26"/>
      <c r="AN736" s="26"/>
      <c r="AO736" s="26"/>
      <c r="AP736" s="26"/>
      <c r="AQ736" s="26"/>
      <c r="AR736" s="26"/>
      <c r="AS736" s="26"/>
      <c r="AT736" s="26"/>
      <c r="AU736" s="26"/>
      <c r="AV736" s="26"/>
      <c r="AW736" s="26"/>
      <c r="AX736" s="26"/>
      <c r="AY736" s="26"/>
      <c r="AZ736" s="26"/>
      <c r="BA736" s="26"/>
      <c r="BB736" s="26"/>
    </row>
    <row r="737" spans="1:5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I737" s="26"/>
      <c r="AJ737" s="26"/>
      <c r="AK737" s="26"/>
      <c r="AL737" s="26"/>
      <c r="AM737" s="26"/>
      <c r="AN737" s="26"/>
      <c r="AO737" s="26"/>
      <c r="AP737" s="26"/>
      <c r="AQ737" s="26"/>
      <c r="AR737" s="26"/>
      <c r="AS737" s="26"/>
      <c r="AT737" s="26"/>
      <c r="AU737" s="26"/>
      <c r="AV737" s="26"/>
      <c r="AW737" s="26"/>
      <c r="AX737" s="26"/>
      <c r="AY737" s="26"/>
      <c r="AZ737" s="26"/>
      <c r="BA737" s="26"/>
      <c r="BB737" s="26"/>
    </row>
    <row r="738" spans="1:5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I738" s="26"/>
      <c r="AJ738" s="26"/>
      <c r="AK738" s="26"/>
      <c r="AL738" s="26"/>
      <c r="AM738" s="26"/>
      <c r="AN738" s="26"/>
      <c r="AO738" s="26"/>
      <c r="AP738" s="26"/>
      <c r="AQ738" s="26"/>
      <c r="AR738" s="26"/>
      <c r="AS738" s="26"/>
      <c r="AT738" s="26"/>
      <c r="AU738" s="26"/>
      <c r="AV738" s="26"/>
      <c r="AW738" s="26"/>
      <c r="AX738" s="26"/>
      <c r="AY738" s="26"/>
      <c r="AZ738" s="26"/>
      <c r="BA738" s="26"/>
      <c r="BB738" s="26"/>
    </row>
    <row r="739" spans="1:5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I739" s="26"/>
      <c r="AJ739" s="26"/>
      <c r="AK739" s="26"/>
      <c r="AL739" s="26"/>
      <c r="AM739" s="26"/>
      <c r="AN739" s="26"/>
      <c r="AO739" s="26"/>
      <c r="AP739" s="26"/>
      <c r="AQ739" s="26"/>
      <c r="AR739" s="26"/>
      <c r="AS739" s="26"/>
      <c r="AT739" s="26"/>
      <c r="AU739" s="26"/>
      <c r="AV739" s="26"/>
      <c r="AW739" s="26"/>
      <c r="AX739" s="26"/>
      <c r="AY739" s="26"/>
      <c r="AZ739" s="26"/>
      <c r="BA739" s="26"/>
      <c r="BB739" s="26"/>
    </row>
    <row r="740" spans="1:5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I740" s="26"/>
      <c r="AJ740" s="26"/>
      <c r="AK740" s="26"/>
      <c r="AL740" s="26"/>
      <c r="AM740" s="26"/>
      <c r="AN740" s="26"/>
      <c r="AO740" s="26"/>
      <c r="AP740" s="26"/>
      <c r="AQ740" s="26"/>
      <c r="AR740" s="26"/>
      <c r="AS740" s="26"/>
      <c r="AT740" s="26"/>
      <c r="AU740" s="26"/>
      <c r="AV740" s="26"/>
      <c r="AW740" s="26"/>
      <c r="AX740" s="26"/>
      <c r="AY740" s="26"/>
      <c r="AZ740" s="26"/>
      <c r="BA740" s="26"/>
      <c r="BB740" s="26"/>
    </row>
    <row r="741" spans="1:5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I741" s="26"/>
      <c r="AJ741" s="26"/>
      <c r="AK741" s="26"/>
      <c r="AL741" s="26"/>
      <c r="AM741" s="26"/>
      <c r="AN741" s="26"/>
      <c r="AO741" s="26"/>
      <c r="AP741" s="26"/>
      <c r="AQ741" s="26"/>
      <c r="AR741" s="26"/>
      <c r="AS741" s="26"/>
      <c r="AT741" s="26"/>
      <c r="AU741" s="26"/>
      <c r="AV741" s="26"/>
      <c r="AW741" s="26"/>
      <c r="AX741" s="26"/>
      <c r="AY741" s="26"/>
      <c r="AZ741" s="26"/>
      <c r="BA741" s="26"/>
      <c r="BB741" s="26"/>
    </row>
    <row r="742" spans="1:5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I742" s="26"/>
      <c r="AJ742" s="26"/>
      <c r="AK742" s="26"/>
      <c r="AL742" s="26"/>
      <c r="AM742" s="26"/>
      <c r="AN742" s="26"/>
      <c r="AO742" s="26"/>
      <c r="AP742" s="26"/>
      <c r="AQ742" s="26"/>
      <c r="AR742" s="26"/>
      <c r="AS742" s="26"/>
      <c r="AT742" s="26"/>
      <c r="AU742" s="26"/>
      <c r="AV742" s="26"/>
      <c r="AW742" s="26"/>
      <c r="AX742" s="26"/>
      <c r="AY742" s="26"/>
      <c r="AZ742" s="26"/>
      <c r="BA742" s="26"/>
      <c r="BB742" s="26"/>
    </row>
    <row r="743" spans="1:5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I743" s="26"/>
      <c r="AJ743" s="26"/>
      <c r="AK743" s="26"/>
      <c r="AL743" s="26"/>
      <c r="AM743" s="26"/>
      <c r="AN743" s="26"/>
      <c r="AO743" s="26"/>
      <c r="AP743" s="26"/>
      <c r="AQ743" s="26"/>
      <c r="AR743" s="26"/>
      <c r="AS743" s="26"/>
      <c r="AT743" s="26"/>
      <c r="AU743" s="26"/>
      <c r="AV743" s="26"/>
      <c r="AW743" s="26"/>
      <c r="AX743" s="26"/>
      <c r="AY743" s="26"/>
      <c r="AZ743" s="26"/>
      <c r="BA743" s="26"/>
      <c r="BB743" s="26"/>
    </row>
    <row r="744" spans="1:5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I744" s="26"/>
      <c r="AJ744" s="26"/>
      <c r="AK744" s="26"/>
      <c r="AL744" s="26"/>
      <c r="AM744" s="26"/>
      <c r="AN744" s="26"/>
      <c r="AO744" s="26"/>
      <c r="AP744" s="26"/>
      <c r="AQ744" s="26"/>
      <c r="AR744" s="26"/>
      <c r="AS744" s="26"/>
      <c r="AT744" s="26"/>
      <c r="AU744" s="26"/>
      <c r="AV744" s="26"/>
      <c r="AW744" s="26"/>
      <c r="AX744" s="26"/>
      <c r="AY744" s="26"/>
      <c r="AZ744" s="26"/>
      <c r="BA744" s="26"/>
      <c r="BB744" s="26"/>
    </row>
    <row r="745" spans="1:5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I745" s="26"/>
      <c r="AJ745" s="26"/>
      <c r="AK745" s="26"/>
      <c r="AL745" s="26"/>
      <c r="AM745" s="26"/>
      <c r="AN745" s="26"/>
      <c r="AO745" s="26"/>
      <c r="AP745" s="26"/>
      <c r="AQ745" s="26"/>
      <c r="AR745" s="26"/>
      <c r="AS745" s="26"/>
      <c r="AT745" s="26"/>
      <c r="AU745" s="26"/>
      <c r="AV745" s="26"/>
      <c r="AW745" s="26"/>
      <c r="AX745" s="26"/>
      <c r="AY745" s="26"/>
      <c r="AZ745" s="26"/>
      <c r="BA745" s="26"/>
      <c r="BB745" s="26"/>
    </row>
    <row r="746" spans="1:5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I746" s="26"/>
      <c r="AJ746" s="26"/>
      <c r="AK746" s="26"/>
      <c r="AL746" s="26"/>
      <c r="AM746" s="26"/>
      <c r="AN746" s="26"/>
      <c r="AO746" s="26"/>
      <c r="AP746" s="26"/>
      <c r="AQ746" s="26"/>
      <c r="AR746" s="26"/>
      <c r="AS746" s="26"/>
      <c r="AT746" s="26"/>
      <c r="AU746" s="26"/>
      <c r="AV746" s="26"/>
      <c r="AW746" s="26"/>
      <c r="AX746" s="26"/>
      <c r="AY746" s="26"/>
      <c r="AZ746" s="26"/>
      <c r="BA746" s="26"/>
      <c r="BB746" s="26"/>
    </row>
    <row r="747" spans="1:5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I747" s="26"/>
      <c r="AJ747" s="26"/>
      <c r="AK747" s="26"/>
      <c r="AL747" s="26"/>
      <c r="AM747" s="26"/>
      <c r="AN747" s="26"/>
      <c r="AO747" s="26"/>
      <c r="AP747" s="26"/>
      <c r="AQ747" s="26"/>
      <c r="AR747" s="26"/>
      <c r="AS747" s="26"/>
      <c r="AT747" s="26"/>
      <c r="AU747" s="26"/>
      <c r="AV747" s="26"/>
      <c r="AW747" s="26"/>
      <c r="AX747" s="26"/>
      <c r="AY747" s="26"/>
      <c r="AZ747" s="26"/>
      <c r="BA747" s="26"/>
      <c r="BB747" s="26"/>
    </row>
    <row r="748" spans="1:5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I748" s="26"/>
      <c r="AJ748" s="26"/>
      <c r="AK748" s="26"/>
      <c r="AL748" s="26"/>
      <c r="AM748" s="26"/>
      <c r="AN748" s="26"/>
      <c r="AO748" s="26"/>
      <c r="AP748" s="26"/>
      <c r="AQ748" s="26"/>
      <c r="AR748" s="26"/>
      <c r="AS748" s="26"/>
      <c r="AT748" s="26"/>
      <c r="AU748" s="26"/>
      <c r="AV748" s="26"/>
      <c r="AW748" s="26"/>
      <c r="AX748" s="26"/>
      <c r="AY748" s="26"/>
      <c r="AZ748" s="26"/>
      <c r="BA748" s="26"/>
      <c r="BB748" s="26"/>
    </row>
    <row r="749" spans="1:5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I749" s="26"/>
      <c r="AJ749" s="26"/>
      <c r="AK749" s="26"/>
      <c r="AL749" s="26"/>
      <c r="AM749" s="26"/>
      <c r="AN749" s="26"/>
      <c r="AO749" s="26"/>
      <c r="AP749" s="26"/>
      <c r="AQ749" s="26"/>
      <c r="AR749" s="26"/>
      <c r="AS749" s="26"/>
      <c r="AT749" s="26"/>
      <c r="AU749" s="26"/>
      <c r="AV749" s="26"/>
      <c r="AW749" s="26"/>
      <c r="AX749" s="26"/>
      <c r="AY749" s="26"/>
      <c r="AZ749" s="26"/>
      <c r="BA749" s="26"/>
      <c r="BB749" s="26"/>
    </row>
    <row r="750" spans="1:5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I750" s="26"/>
      <c r="AJ750" s="26"/>
      <c r="AK750" s="26"/>
      <c r="AL750" s="26"/>
      <c r="AM750" s="26"/>
      <c r="AN750" s="26"/>
      <c r="AO750" s="26"/>
      <c r="AP750" s="26"/>
      <c r="AQ750" s="26"/>
      <c r="AR750" s="26"/>
      <c r="AS750" s="26"/>
      <c r="AT750" s="26"/>
      <c r="AU750" s="26"/>
      <c r="AV750" s="26"/>
      <c r="AW750" s="26"/>
      <c r="AX750" s="26"/>
      <c r="AY750" s="26"/>
      <c r="AZ750" s="26"/>
      <c r="BA750" s="26"/>
      <c r="BB750" s="26"/>
    </row>
    <row r="751" spans="1:5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I751" s="26"/>
      <c r="AJ751" s="26"/>
      <c r="AK751" s="26"/>
      <c r="AL751" s="26"/>
      <c r="AM751" s="26"/>
      <c r="AN751" s="26"/>
      <c r="AO751" s="26"/>
      <c r="AP751" s="26"/>
      <c r="AQ751" s="26"/>
      <c r="AR751" s="26"/>
      <c r="AS751" s="26"/>
      <c r="AT751" s="26"/>
      <c r="AU751" s="26"/>
      <c r="AV751" s="26"/>
      <c r="AW751" s="26"/>
      <c r="AX751" s="26"/>
      <c r="AY751" s="26"/>
      <c r="AZ751" s="26"/>
      <c r="BA751" s="26"/>
      <c r="BB751" s="26"/>
    </row>
    <row r="752" spans="1:5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I752" s="26"/>
      <c r="AJ752" s="26"/>
      <c r="AK752" s="26"/>
      <c r="AL752" s="26"/>
      <c r="AM752" s="26"/>
      <c r="AN752" s="26"/>
      <c r="AO752" s="26"/>
      <c r="AP752" s="26"/>
      <c r="AQ752" s="26"/>
      <c r="AR752" s="26"/>
      <c r="AS752" s="26"/>
      <c r="AT752" s="26"/>
      <c r="AU752" s="26"/>
      <c r="AV752" s="26"/>
      <c r="AW752" s="26"/>
      <c r="AX752" s="26"/>
      <c r="AY752" s="26"/>
      <c r="AZ752" s="26"/>
      <c r="BA752" s="26"/>
      <c r="BB752" s="26"/>
    </row>
    <row r="753" spans="1:5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I753" s="26"/>
      <c r="AJ753" s="26"/>
      <c r="AK753" s="26"/>
      <c r="AL753" s="26"/>
      <c r="AM753" s="26"/>
      <c r="AN753" s="26"/>
      <c r="AO753" s="26"/>
      <c r="AP753" s="26"/>
      <c r="AQ753" s="26"/>
      <c r="AR753" s="26"/>
      <c r="AS753" s="26"/>
      <c r="AT753" s="26"/>
      <c r="AU753" s="26"/>
      <c r="AV753" s="26"/>
      <c r="AW753" s="26"/>
      <c r="AX753" s="26"/>
      <c r="AY753" s="26"/>
      <c r="AZ753" s="26"/>
      <c r="BA753" s="26"/>
      <c r="BB753" s="26"/>
    </row>
    <row r="754" spans="1:5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I754" s="26"/>
      <c r="AJ754" s="26"/>
      <c r="AK754" s="26"/>
      <c r="AL754" s="26"/>
      <c r="AM754" s="26"/>
      <c r="AN754" s="26"/>
      <c r="AO754" s="26"/>
      <c r="AP754" s="26"/>
      <c r="AQ754" s="26"/>
      <c r="AR754" s="26"/>
      <c r="AS754" s="26"/>
      <c r="AT754" s="26"/>
      <c r="AU754" s="26"/>
      <c r="AV754" s="26"/>
      <c r="AW754" s="26"/>
      <c r="AX754" s="26"/>
      <c r="AY754" s="26"/>
      <c r="AZ754" s="26"/>
      <c r="BA754" s="26"/>
      <c r="BB754" s="26"/>
    </row>
    <row r="755" spans="1:5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I755" s="26"/>
      <c r="AJ755" s="26"/>
      <c r="AK755" s="26"/>
      <c r="AL755" s="26"/>
      <c r="AM755" s="26"/>
      <c r="AN755" s="26"/>
      <c r="AO755" s="26"/>
      <c r="AP755" s="26"/>
      <c r="AQ755" s="26"/>
      <c r="AR755" s="26"/>
      <c r="AS755" s="26"/>
      <c r="AT755" s="26"/>
      <c r="AU755" s="26"/>
      <c r="AV755" s="26"/>
      <c r="AW755" s="26"/>
      <c r="AX755" s="26"/>
      <c r="AY755" s="26"/>
      <c r="AZ755" s="26"/>
      <c r="BA755" s="26"/>
      <c r="BB755" s="26"/>
    </row>
    <row r="756" spans="1:5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I756" s="26"/>
      <c r="AJ756" s="26"/>
      <c r="AK756" s="26"/>
      <c r="AL756" s="26"/>
      <c r="AM756" s="26"/>
      <c r="AN756" s="26"/>
      <c r="AO756" s="26"/>
      <c r="AP756" s="26"/>
      <c r="AQ756" s="26"/>
      <c r="AR756" s="26"/>
      <c r="AS756" s="26"/>
      <c r="AT756" s="26"/>
      <c r="AU756" s="26"/>
      <c r="AV756" s="26"/>
      <c r="AW756" s="26"/>
      <c r="AX756" s="26"/>
      <c r="AY756" s="26"/>
      <c r="AZ756" s="26"/>
      <c r="BA756" s="26"/>
      <c r="BB756" s="26"/>
    </row>
    <row r="757" spans="1:5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I757" s="26"/>
      <c r="AJ757" s="26"/>
      <c r="AK757" s="26"/>
      <c r="AL757" s="26"/>
      <c r="AM757" s="26"/>
      <c r="AN757" s="26"/>
      <c r="AO757" s="26"/>
      <c r="AP757" s="26"/>
      <c r="AQ757" s="26"/>
      <c r="AR757" s="26"/>
      <c r="AS757" s="26"/>
      <c r="AT757" s="26"/>
      <c r="AU757" s="26"/>
      <c r="AV757" s="26"/>
      <c r="AW757" s="26"/>
      <c r="AX757" s="26"/>
      <c r="AY757" s="26"/>
      <c r="AZ757" s="26"/>
      <c r="BA757" s="26"/>
      <c r="BB757" s="26"/>
    </row>
    <row r="758" spans="1:5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I758" s="26"/>
      <c r="AJ758" s="26"/>
      <c r="AK758" s="26"/>
      <c r="AL758" s="26"/>
      <c r="AM758" s="26"/>
      <c r="AN758" s="26"/>
      <c r="AO758" s="26"/>
      <c r="AP758" s="26"/>
      <c r="AQ758" s="26"/>
      <c r="AR758" s="26"/>
      <c r="AS758" s="26"/>
      <c r="AT758" s="26"/>
      <c r="AU758" s="26"/>
      <c r="AV758" s="26"/>
      <c r="AW758" s="26"/>
      <c r="AX758" s="26"/>
      <c r="AY758" s="26"/>
      <c r="AZ758" s="26"/>
      <c r="BA758" s="26"/>
      <c r="BB758" s="26"/>
    </row>
    <row r="759" spans="1:5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I759" s="26"/>
      <c r="AJ759" s="26"/>
      <c r="AK759" s="26"/>
      <c r="AL759" s="26"/>
      <c r="AM759" s="26"/>
      <c r="AN759" s="26"/>
      <c r="AO759" s="26"/>
      <c r="AP759" s="26"/>
      <c r="AQ759" s="26"/>
      <c r="AR759" s="26"/>
      <c r="AS759" s="26"/>
      <c r="AT759" s="26"/>
      <c r="AU759" s="26"/>
      <c r="AV759" s="26"/>
      <c r="AW759" s="26"/>
      <c r="AX759" s="26"/>
      <c r="AY759" s="26"/>
      <c r="AZ759" s="26"/>
      <c r="BA759" s="26"/>
      <c r="BB759" s="26"/>
    </row>
    <row r="760" spans="1:5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I760" s="26"/>
      <c r="AJ760" s="26"/>
      <c r="AK760" s="26"/>
      <c r="AL760" s="26"/>
      <c r="AM760" s="26"/>
      <c r="AN760" s="26"/>
      <c r="AO760" s="26"/>
      <c r="AP760" s="26"/>
      <c r="AQ760" s="26"/>
      <c r="AR760" s="26"/>
      <c r="AS760" s="26"/>
      <c r="AT760" s="26"/>
      <c r="AU760" s="26"/>
      <c r="AV760" s="26"/>
      <c r="AW760" s="26"/>
      <c r="AX760" s="26"/>
      <c r="AY760" s="26"/>
      <c r="AZ760" s="26"/>
      <c r="BA760" s="26"/>
      <c r="BB760" s="26"/>
    </row>
    <row r="761" spans="1:5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I761" s="26"/>
      <c r="AJ761" s="26"/>
      <c r="AK761" s="26"/>
      <c r="AL761" s="26"/>
      <c r="AM761" s="26"/>
      <c r="AN761" s="26"/>
      <c r="AO761" s="26"/>
      <c r="AP761" s="26"/>
      <c r="AQ761" s="26"/>
      <c r="AR761" s="26"/>
      <c r="AS761" s="26"/>
      <c r="AT761" s="26"/>
      <c r="AU761" s="26"/>
      <c r="AV761" s="26"/>
      <c r="AW761" s="26"/>
      <c r="AX761" s="26"/>
      <c r="AY761" s="26"/>
      <c r="AZ761" s="26"/>
      <c r="BA761" s="26"/>
      <c r="BB761" s="26"/>
    </row>
    <row r="762" spans="1:5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I762" s="26"/>
      <c r="AJ762" s="26"/>
      <c r="AK762" s="26"/>
      <c r="AL762" s="26"/>
      <c r="AM762" s="26"/>
      <c r="AN762" s="26"/>
      <c r="AO762" s="26"/>
      <c r="AP762" s="26"/>
      <c r="AQ762" s="26"/>
      <c r="AR762" s="26"/>
      <c r="AS762" s="26"/>
      <c r="AT762" s="26"/>
      <c r="AU762" s="26"/>
      <c r="AV762" s="26"/>
      <c r="AW762" s="26"/>
      <c r="AX762" s="26"/>
      <c r="AY762" s="26"/>
      <c r="AZ762" s="26"/>
      <c r="BA762" s="26"/>
      <c r="BB762" s="26"/>
    </row>
    <row r="763" spans="1:5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I763" s="26"/>
      <c r="AJ763" s="26"/>
      <c r="AK763" s="26"/>
      <c r="AL763" s="26"/>
      <c r="AM763" s="26"/>
      <c r="AN763" s="26"/>
      <c r="AO763" s="26"/>
      <c r="AP763" s="26"/>
      <c r="AQ763" s="26"/>
      <c r="AR763" s="26"/>
      <c r="AS763" s="26"/>
      <c r="AT763" s="26"/>
      <c r="AU763" s="26"/>
      <c r="AV763" s="26"/>
      <c r="AW763" s="26"/>
      <c r="AX763" s="26"/>
      <c r="AY763" s="26"/>
      <c r="AZ763" s="26"/>
      <c r="BA763" s="26"/>
      <c r="BB763" s="26"/>
    </row>
    <row r="764" spans="1:5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I764" s="26"/>
      <c r="AJ764" s="26"/>
      <c r="AK764" s="26"/>
      <c r="AL764" s="26"/>
      <c r="AM764" s="26"/>
      <c r="AN764" s="26"/>
      <c r="AO764" s="26"/>
      <c r="AP764" s="26"/>
      <c r="AQ764" s="26"/>
      <c r="AR764" s="26"/>
      <c r="AS764" s="26"/>
      <c r="AT764" s="26"/>
      <c r="AU764" s="26"/>
      <c r="AV764" s="26"/>
      <c r="AW764" s="26"/>
      <c r="AX764" s="26"/>
      <c r="AY764" s="26"/>
      <c r="AZ764" s="26"/>
      <c r="BA764" s="26"/>
      <c r="BB764" s="26"/>
    </row>
    <row r="765" spans="1:5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I765" s="26"/>
      <c r="AJ765" s="26"/>
      <c r="AK765" s="26"/>
      <c r="AL765" s="26"/>
      <c r="AM765" s="26"/>
      <c r="AN765" s="26"/>
      <c r="AO765" s="26"/>
      <c r="AP765" s="26"/>
      <c r="AQ765" s="26"/>
      <c r="AR765" s="26"/>
      <c r="AS765" s="26"/>
      <c r="AT765" s="26"/>
      <c r="AU765" s="26"/>
      <c r="AV765" s="26"/>
      <c r="AW765" s="26"/>
      <c r="AX765" s="26"/>
      <c r="AY765" s="26"/>
      <c r="AZ765" s="26"/>
      <c r="BA765" s="26"/>
      <c r="BB765" s="26"/>
    </row>
    <row r="766" spans="1:5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I766" s="26"/>
      <c r="AJ766" s="26"/>
      <c r="AK766" s="26"/>
      <c r="AL766" s="26"/>
      <c r="AM766" s="26"/>
      <c r="AN766" s="26"/>
      <c r="AO766" s="26"/>
      <c r="AP766" s="26"/>
      <c r="AQ766" s="26"/>
      <c r="AR766" s="26"/>
      <c r="AS766" s="26"/>
      <c r="AT766" s="26"/>
      <c r="AU766" s="26"/>
      <c r="AV766" s="26"/>
      <c r="AW766" s="26"/>
      <c r="AX766" s="26"/>
      <c r="AY766" s="26"/>
      <c r="AZ766" s="26"/>
      <c r="BA766" s="26"/>
      <c r="BB766" s="26"/>
    </row>
    <row r="767" spans="1:5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I767" s="26"/>
      <c r="AJ767" s="26"/>
      <c r="AK767" s="26"/>
      <c r="AL767" s="26"/>
      <c r="AM767" s="26"/>
      <c r="AN767" s="26"/>
      <c r="AO767" s="26"/>
      <c r="AP767" s="26"/>
      <c r="AQ767" s="26"/>
      <c r="AR767" s="26"/>
      <c r="AS767" s="26"/>
      <c r="AT767" s="26"/>
      <c r="AU767" s="26"/>
      <c r="AV767" s="26"/>
      <c r="AW767" s="26"/>
      <c r="AX767" s="26"/>
      <c r="AY767" s="26"/>
      <c r="AZ767" s="26"/>
      <c r="BA767" s="26"/>
      <c r="BB767" s="26"/>
    </row>
    <row r="768" spans="1:5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I768" s="26"/>
      <c r="AJ768" s="26"/>
      <c r="AK768" s="26"/>
      <c r="AL768" s="26"/>
      <c r="AM768" s="26"/>
      <c r="AN768" s="26"/>
      <c r="AO768" s="26"/>
      <c r="AP768" s="26"/>
      <c r="AQ768" s="26"/>
      <c r="AR768" s="26"/>
      <c r="AS768" s="26"/>
      <c r="AT768" s="26"/>
      <c r="AU768" s="26"/>
      <c r="AV768" s="26"/>
      <c r="AW768" s="26"/>
      <c r="AX768" s="26"/>
      <c r="AY768" s="26"/>
      <c r="AZ768" s="26"/>
      <c r="BA768" s="26"/>
      <c r="BB768" s="26"/>
    </row>
    <row r="769" spans="1:5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I769" s="26"/>
      <c r="AJ769" s="26"/>
      <c r="AK769" s="26"/>
      <c r="AL769" s="26"/>
      <c r="AM769" s="26"/>
      <c r="AN769" s="26"/>
      <c r="AO769" s="26"/>
      <c r="AP769" s="26"/>
      <c r="AQ769" s="26"/>
      <c r="AR769" s="26"/>
      <c r="AS769" s="26"/>
      <c r="AT769" s="26"/>
      <c r="AU769" s="26"/>
      <c r="AV769" s="26"/>
      <c r="AW769" s="26"/>
      <c r="AX769" s="26"/>
      <c r="AY769" s="26"/>
      <c r="AZ769" s="26"/>
      <c r="BA769" s="26"/>
      <c r="BB769" s="26"/>
    </row>
    <row r="770" spans="1:5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I770" s="26"/>
      <c r="AJ770" s="26"/>
      <c r="AK770" s="26"/>
      <c r="AL770" s="26"/>
      <c r="AM770" s="26"/>
      <c r="AN770" s="26"/>
      <c r="AO770" s="26"/>
      <c r="AP770" s="26"/>
      <c r="AQ770" s="26"/>
      <c r="AR770" s="26"/>
      <c r="AS770" s="26"/>
      <c r="AT770" s="26"/>
      <c r="AU770" s="26"/>
      <c r="AV770" s="26"/>
      <c r="AW770" s="26"/>
      <c r="AX770" s="26"/>
      <c r="AY770" s="26"/>
      <c r="AZ770" s="26"/>
      <c r="BA770" s="26"/>
      <c r="BB770" s="26"/>
    </row>
    <row r="771" spans="1:5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I771" s="26"/>
      <c r="AJ771" s="26"/>
      <c r="AK771" s="26"/>
      <c r="AL771" s="26"/>
      <c r="AM771" s="26"/>
      <c r="AN771" s="26"/>
      <c r="AO771" s="26"/>
      <c r="AP771" s="26"/>
      <c r="AQ771" s="26"/>
      <c r="AR771" s="26"/>
      <c r="AS771" s="26"/>
      <c r="AT771" s="26"/>
      <c r="AU771" s="26"/>
      <c r="AV771" s="26"/>
      <c r="AW771" s="26"/>
      <c r="AX771" s="26"/>
      <c r="AY771" s="26"/>
      <c r="AZ771" s="26"/>
      <c r="BA771" s="26"/>
      <c r="BB771" s="26"/>
    </row>
    <row r="772" spans="1:5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I772" s="26"/>
      <c r="AJ772" s="26"/>
      <c r="AK772" s="26"/>
      <c r="AL772" s="26"/>
      <c r="AM772" s="26"/>
      <c r="AN772" s="26"/>
      <c r="AO772" s="26"/>
      <c r="AP772" s="26"/>
      <c r="AQ772" s="26"/>
      <c r="AR772" s="26"/>
      <c r="AS772" s="26"/>
      <c r="AT772" s="26"/>
      <c r="AU772" s="26"/>
      <c r="AV772" s="26"/>
      <c r="AW772" s="26"/>
      <c r="AX772" s="26"/>
      <c r="AY772" s="26"/>
      <c r="AZ772" s="26"/>
      <c r="BA772" s="26"/>
      <c r="BB772" s="26"/>
    </row>
    <row r="773" spans="1:5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I773" s="26"/>
      <c r="AJ773" s="26"/>
      <c r="AK773" s="26"/>
      <c r="AL773" s="26"/>
      <c r="AM773" s="26"/>
      <c r="AN773" s="26"/>
      <c r="AO773" s="26"/>
      <c r="AP773" s="26"/>
      <c r="AQ773" s="26"/>
      <c r="AR773" s="26"/>
      <c r="AS773" s="26"/>
      <c r="AT773" s="26"/>
      <c r="AU773" s="26"/>
      <c r="AV773" s="26"/>
      <c r="AW773" s="26"/>
      <c r="AX773" s="26"/>
      <c r="AY773" s="26"/>
      <c r="AZ773" s="26"/>
      <c r="BA773" s="26"/>
      <c r="BB773" s="26"/>
    </row>
    <row r="774" spans="1:5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I774" s="26"/>
      <c r="AJ774" s="26"/>
      <c r="AK774" s="26"/>
      <c r="AL774" s="26"/>
      <c r="AM774" s="26"/>
      <c r="AN774" s="26"/>
      <c r="AO774" s="26"/>
      <c r="AP774" s="26"/>
      <c r="AQ774" s="26"/>
      <c r="AR774" s="26"/>
      <c r="AS774" s="26"/>
      <c r="AT774" s="26"/>
      <c r="AU774" s="26"/>
      <c r="AV774" s="26"/>
      <c r="AW774" s="26"/>
      <c r="AX774" s="26"/>
      <c r="AY774" s="26"/>
      <c r="AZ774" s="26"/>
      <c r="BA774" s="26"/>
      <c r="BB774" s="26"/>
    </row>
    <row r="775" spans="1:5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I775" s="26"/>
      <c r="AJ775" s="26"/>
      <c r="AK775" s="26"/>
      <c r="AL775" s="26"/>
      <c r="AM775" s="26"/>
      <c r="AN775" s="26"/>
      <c r="AO775" s="26"/>
      <c r="AP775" s="26"/>
      <c r="AQ775" s="26"/>
      <c r="AR775" s="26"/>
      <c r="AS775" s="26"/>
      <c r="AT775" s="26"/>
      <c r="AU775" s="26"/>
      <c r="AV775" s="26"/>
      <c r="AW775" s="26"/>
      <c r="AX775" s="26"/>
      <c r="AY775" s="26"/>
      <c r="AZ775" s="26"/>
      <c r="BA775" s="26"/>
      <c r="BB775" s="26"/>
    </row>
    <row r="776" spans="1:5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I776" s="26"/>
      <c r="AJ776" s="26"/>
      <c r="AK776" s="26"/>
      <c r="AL776" s="26"/>
      <c r="AM776" s="26"/>
      <c r="AN776" s="26"/>
      <c r="AO776" s="26"/>
      <c r="AP776" s="26"/>
      <c r="AQ776" s="26"/>
      <c r="AR776" s="26"/>
      <c r="AS776" s="26"/>
      <c r="AT776" s="26"/>
      <c r="AU776" s="26"/>
      <c r="AV776" s="26"/>
      <c r="AW776" s="26"/>
      <c r="AX776" s="26"/>
      <c r="AY776" s="26"/>
      <c r="AZ776" s="26"/>
      <c r="BA776" s="26"/>
      <c r="BB776" s="26"/>
    </row>
    <row r="777" spans="1:5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I777" s="26"/>
      <c r="AJ777" s="26"/>
      <c r="AK777" s="26"/>
      <c r="AL777" s="26"/>
      <c r="AM777" s="26"/>
      <c r="AN777" s="26"/>
      <c r="AO777" s="26"/>
      <c r="AP777" s="26"/>
      <c r="AQ777" s="26"/>
      <c r="AR777" s="26"/>
      <c r="AS777" s="26"/>
      <c r="AT777" s="26"/>
      <c r="AU777" s="26"/>
      <c r="AV777" s="26"/>
      <c r="AW777" s="26"/>
      <c r="AX777" s="26"/>
      <c r="AY777" s="26"/>
      <c r="AZ777" s="26"/>
      <c r="BA777" s="26"/>
      <c r="BB777" s="26"/>
    </row>
    <row r="778" spans="1:5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I778" s="26"/>
      <c r="AJ778" s="26"/>
      <c r="AK778" s="26"/>
      <c r="AL778" s="26"/>
      <c r="AM778" s="26"/>
      <c r="AN778" s="26"/>
      <c r="AO778" s="26"/>
      <c r="AP778" s="26"/>
      <c r="AQ778" s="26"/>
      <c r="AR778" s="26"/>
      <c r="AS778" s="26"/>
      <c r="AT778" s="26"/>
      <c r="AU778" s="26"/>
      <c r="AV778" s="26"/>
      <c r="AW778" s="26"/>
      <c r="AX778" s="26"/>
      <c r="AY778" s="26"/>
      <c r="AZ778" s="26"/>
      <c r="BA778" s="26"/>
      <c r="BB778" s="26"/>
    </row>
    <row r="779" spans="1:5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I779" s="26"/>
      <c r="AJ779" s="26"/>
      <c r="AK779" s="26"/>
      <c r="AL779" s="26"/>
      <c r="AM779" s="26"/>
      <c r="AN779" s="26"/>
      <c r="AO779" s="26"/>
      <c r="AP779" s="26"/>
      <c r="AQ779" s="26"/>
      <c r="AR779" s="26"/>
      <c r="AS779" s="26"/>
      <c r="AT779" s="26"/>
      <c r="AU779" s="26"/>
      <c r="AV779" s="26"/>
      <c r="AW779" s="26"/>
      <c r="AX779" s="26"/>
      <c r="AY779" s="26"/>
      <c r="AZ779" s="26"/>
      <c r="BA779" s="26"/>
      <c r="BB779" s="26"/>
    </row>
    <row r="780" spans="1:5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I780" s="26"/>
      <c r="AJ780" s="26"/>
      <c r="AK780" s="26"/>
      <c r="AL780" s="26"/>
      <c r="AM780" s="26"/>
      <c r="AN780" s="26"/>
      <c r="AO780" s="26"/>
      <c r="AP780" s="26"/>
      <c r="AQ780" s="26"/>
      <c r="AR780" s="26"/>
      <c r="AS780" s="26"/>
      <c r="AT780" s="26"/>
      <c r="AU780" s="26"/>
      <c r="AV780" s="26"/>
      <c r="AW780" s="26"/>
      <c r="AX780" s="26"/>
      <c r="AY780" s="26"/>
      <c r="AZ780" s="26"/>
      <c r="BA780" s="26"/>
      <c r="BB780" s="26"/>
    </row>
    <row r="781" spans="1:5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I781" s="26"/>
      <c r="AJ781" s="26"/>
      <c r="AK781" s="26"/>
      <c r="AL781" s="26"/>
      <c r="AM781" s="26"/>
      <c r="AN781" s="26"/>
      <c r="AO781" s="26"/>
      <c r="AP781" s="26"/>
      <c r="AQ781" s="26"/>
      <c r="AR781" s="26"/>
      <c r="AS781" s="26"/>
      <c r="AT781" s="26"/>
      <c r="AU781" s="26"/>
      <c r="AV781" s="26"/>
      <c r="AW781" s="26"/>
      <c r="AX781" s="26"/>
      <c r="AY781" s="26"/>
      <c r="AZ781" s="26"/>
      <c r="BA781" s="26"/>
      <c r="BB781" s="26"/>
    </row>
    <row r="782" spans="1:5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I782" s="26"/>
      <c r="AJ782" s="26"/>
      <c r="AK782" s="26"/>
      <c r="AL782" s="26"/>
      <c r="AM782" s="26"/>
      <c r="AN782" s="26"/>
      <c r="AO782" s="26"/>
      <c r="AP782" s="26"/>
      <c r="AQ782" s="26"/>
      <c r="AR782" s="26"/>
      <c r="AS782" s="26"/>
      <c r="AT782" s="26"/>
      <c r="AU782" s="26"/>
      <c r="AV782" s="26"/>
      <c r="AW782" s="26"/>
      <c r="AX782" s="26"/>
      <c r="AY782" s="26"/>
      <c r="AZ782" s="26"/>
      <c r="BA782" s="26"/>
      <c r="BB782" s="26"/>
    </row>
    <row r="783" spans="1:5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I783" s="26"/>
      <c r="AJ783" s="26"/>
      <c r="AK783" s="26"/>
      <c r="AL783" s="26"/>
      <c r="AM783" s="26"/>
      <c r="AN783" s="26"/>
      <c r="AO783" s="26"/>
      <c r="AP783" s="26"/>
      <c r="AQ783" s="26"/>
      <c r="AR783" s="26"/>
      <c r="AS783" s="26"/>
      <c r="AT783" s="26"/>
      <c r="AU783" s="26"/>
      <c r="AV783" s="26"/>
      <c r="AW783" s="26"/>
      <c r="AX783" s="26"/>
      <c r="AY783" s="26"/>
      <c r="AZ783" s="26"/>
      <c r="BA783" s="26"/>
      <c r="BB783" s="26"/>
    </row>
    <row r="784" spans="1:5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I784" s="26"/>
      <c r="AJ784" s="26"/>
      <c r="AK784" s="26"/>
      <c r="AL784" s="26"/>
      <c r="AM784" s="26"/>
      <c r="AN784" s="26"/>
      <c r="AO784" s="26"/>
      <c r="AP784" s="26"/>
      <c r="AQ784" s="26"/>
      <c r="AR784" s="26"/>
      <c r="AS784" s="26"/>
      <c r="AT784" s="26"/>
      <c r="AU784" s="26"/>
      <c r="AV784" s="26"/>
      <c r="AW784" s="26"/>
      <c r="AX784" s="26"/>
      <c r="AY784" s="26"/>
      <c r="AZ784" s="26"/>
      <c r="BA784" s="26"/>
      <c r="BB784" s="26"/>
    </row>
    <row r="785" spans="1:5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I785" s="26"/>
      <c r="AJ785" s="26"/>
      <c r="AK785" s="26"/>
      <c r="AL785" s="26"/>
      <c r="AM785" s="26"/>
      <c r="AN785" s="26"/>
      <c r="AO785" s="26"/>
      <c r="AP785" s="26"/>
      <c r="AQ785" s="26"/>
      <c r="AR785" s="26"/>
      <c r="AS785" s="26"/>
      <c r="AT785" s="26"/>
      <c r="AU785" s="26"/>
      <c r="AV785" s="26"/>
      <c r="AW785" s="26"/>
      <c r="AX785" s="26"/>
      <c r="AY785" s="26"/>
      <c r="AZ785" s="26"/>
      <c r="BA785" s="26"/>
      <c r="BB785" s="26"/>
    </row>
    <row r="786" spans="1:5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I786" s="26"/>
      <c r="AJ786" s="26"/>
      <c r="AK786" s="26"/>
      <c r="AL786" s="26"/>
      <c r="AM786" s="26"/>
      <c r="AN786" s="26"/>
      <c r="AO786" s="26"/>
      <c r="AP786" s="26"/>
      <c r="AQ786" s="26"/>
      <c r="AR786" s="26"/>
      <c r="AS786" s="26"/>
      <c r="AT786" s="26"/>
      <c r="AU786" s="26"/>
      <c r="AV786" s="26"/>
      <c r="AW786" s="26"/>
      <c r="AX786" s="26"/>
      <c r="AY786" s="26"/>
      <c r="AZ786" s="26"/>
      <c r="BA786" s="26"/>
      <c r="BB786" s="26"/>
    </row>
    <row r="787" spans="1:5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I787" s="26"/>
      <c r="AJ787" s="26"/>
      <c r="AK787" s="26"/>
      <c r="AL787" s="26"/>
      <c r="AM787" s="26"/>
      <c r="AN787" s="26"/>
      <c r="AO787" s="26"/>
      <c r="AP787" s="26"/>
      <c r="AQ787" s="26"/>
      <c r="AR787" s="26"/>
      <c r="AS787" s="26"/>
      <c r="AT787" s="26"/>
      <c r="AU787" s="26"/>
      <c r="AV787" s="26"/>
      <c r="AW787" s="26"/>
      <c r="AX787" s="26"/>
      <c r="AY787" s="26"/>
      <c r="AZ787" s="26"/>
      <c r="BA787" s="26"/>
      <c r="BB787" s="26"/>
    </row>
    <row r="788" spans="1:5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I788" s="26"/>
      <c r="AJ788" s="26"/>
      <c r="AK788" s="26"/>
      <c r="AL788" s="26"/>
      <c r="AM788" s="26"/>
      <c r="AN788" s="26"/>
      <c r="AO788" s="26"/>
      <c r="AP788" s="26"/>
      <c r="AQ788" s="26"/>
      <c r="AR788" s="26"/>
      <c r="AS788" s="26"/>
      <c r="AT788" s="26"/>
      <c r="AU788" s="26"/>
      <c r="AV788" s="26"/>
      <c r="AW788" s="26"/>
      <c r="AX788" s="26"/>
      <c r="AY788" s="26"/>
      <c r="AZ788" s="26"/>
      <c r="BA788" s="26"/>
      <c r="BB788" s="26"/>
    </row>
    <row r="789" spans="1:5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I789" s="26"/>
      <c r="AJ789" s="26"/>
      <c r="AK789" s="26"/>
      <c r="AL789" s="26"/>
      <c r="AM789" s="26"/>
      <c r="AN789" s="26"/>
      <c r="AO789" s="26"/>
      <c r="AP789" s="26"/>
      <c r="AQ789" s="26"/>
      <c r="AR789" s="26"/>
      <c r="AS789" s="26"/>
      <c r="AT789" s="26"/>
      <c r="AU789" s="26"/>
      <c r="AV789" s="26"/>
      <c r="AW789" s="26"/>
      <c r="AX789" s="26"/>
      <c r="AY789" s="26"/>
      <c r="AZ789" s="26"/>
      <c r="BA789" s="26"/>
      <c r="BB789" s="26"/>
    </row>
    <row r="790" spans="1:5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I790" s="26"/>
      <c r="AJ790" s="26"/>
      <c r="AK790" s="26"/>
      <c r="AL790" s="26"/>
      <c r="AM790" s="26"/>
      <c r="AN790" s="26"/>
      <c r="AO790" s="26"/>
      <c r="AP790" s="26"/>
      <c r="AQ790" s="26"/>
      <c r="AR790" s="26"/>
      <c r="AS790" s="26"/>
      <c r="AT790" s="26"/>
      <c r="AU790" s="26"/>
      <c r="AV790" s="26"/>
      <c r="AW790" s="26"/>
      <c r="AX790" s="26"/>
      <c r="AY790" s="26"/>
      <c r="AZ790" s="26"/>
      <c r="BA790" s="26"/>
      <c r="BB790" s="26"/>
    </row>
    <row r="791" spans="1:5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I791" s="26"/>
      <c r="AJ791" s="26"/>
      <c r="AK791" s="26"/>
      <c r="AL791" s="26"/>
      <c r="AM791" s="26"/>
      <c r="AN791" s="26"/>
      <c r="AO791" s="26"/>
      <c r="AP791" s="26"/>
      <c r="AQ791" s="26"/>
      <c r="AR791" s="26"/>
      <c r="AS791" s="26"/>
      <c r="AT791" s="26"/>
      <c r="AU791" s="26"/>
      <c r="AV791" s="26"/>
      <c r="AW791" s="26"/>
      <c r="AX791" s="26"/>
      <c r="AY791" s="26"/>
      <c r="AZ791" s="26"/>
      <c r="BA791" s="26"/>
      <c r="BB791" s="26"/>
    </row>
    <row r="792" spans="1:5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I792" s="26"/>
      <c r="AJ792" s="26"/>
      <c r="AK792" s="26"/>
      <c r="AL792" s="26"/>
      <c r="AM792" s="26"/>
      <c r="AN792" s="26"/>
      <c r="AO792" s="26"/>
      <c r="AP792" s="26"/>
      <c r="AQ792" s="26"/>
      <c r="AR792" s="26"/>
      <c r="AS792" s="26"/>
      <c r="AT792" s="26"/>
      <c r="AU792" s="26"/>
      <c r="AV792" s="26"/>
      <c r="AW792" s="26"/>
      <c r="AX792" s="26"/>
      <c r="AY792" s="26"/>
      <c r="AZ792" s="26"/>
      <c r="BA792" s="26"/>
      <c r="BB792" s="26"/>
    </row>
    <row r="793" spans="1:5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I793" s="26"/>
      <c r="AJ793" s="26"/>
      <c r="AK793" s="26"/>
      <c r="AL793" s="26"/>
      <c r="AM793" s="26"/>
      <c r="AN793" s="26"/>
      <c r="AO793" s="26"/>
      <c r="AP793" s="26"/>
      <c r="AQ793" s="26"/>
      <c r="AR793" s="26"/>
      <c r="AS793" s="26"/>
      <c r="AT793" s="26"/>
      <c r="AU793" s="26"/>
      <c r="AV793" s="26"/>
      <c r="AW793" s="26"/>
      <c r="AX793" s="26"/>
      <c r="AY793" s="26"/>
      <c r="AZ793" s="26"/>
      <c r="BA793" s="26"/>
      <c r="BB793" s="26"/>
    </row>
    <row r="794" spans="1:5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I794" s="26"/>
      <c r="AJ794" s="26"/>
      <c r="AK794" s="26"/>
      <c r="AL794" s="26"/>
      <c r="AM794" s="26"/>
      <c r="AN794" s="26"/>
      <c r="AO794" s="26"/>
      <c r="AP794" s="26"/>
      <c r="AQ794" s="26"/>
      <c r="AR794" s="26"/>
      <c r="AS794" s="26"/>
      <c r="AT794" s="26"/>
      <c r="AU794" s="26"/>
      <c r="AV794" s="26"/>
      <c r="AW794" s="26"/>
      <c r="AX794" s="26"/>
      <c r="AY794" s="26"/>
      <c r="AZ794" s="26"/>
      <c r="BA794" s="26"/>
      <c r="BB794" s="26"/>
    </row>
    <row r="795" spans="1:5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I795" s="26"/>
      <c r="AJ795" s="26"/>
      <c r="AK795" s="26"/>
      <c r="AL795" s="26"/>
      <c r="AM795" s="26"/>
      <c r="AN795" s="26"/>
      <c r="AO795" s="26"/>
      <c r="AP795" s="26"/>
      <c r="AQ795" s="26"/>
      <c r="AR795" s="26"/>
      <c r="AS795" s="26"/>
      <c r="AT795" s="26"/>
      <c r="AU795" s="26"/>
      <c r="AV795" s="26"/>
      <c r="AW795" s="26"/>
      <c r="AX795" s="26"/>
      <c r="AY795" s="26"/>
      <c r="AZ795" s="26"/>
      <c r="BA795" s="26"/>
      <c r="BB795" s="26"/>
    </row>
    <row r="796" spans="1:5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I796" s="26"/>
      <c r="AJ796" s="26"/>
      <c r="AK796" s="26"/>
      <c r="AL796" s="26"/>
      <c r="AM796" s="26"/>
      <c r="AN796" s="26"/>
      <c r="AO796" s="26"/>
      <c r="AP796" s="26"/>
      <c r="AQ796" s="26"/>
      <c r="AR796" s="26"/>
      <c r="AS796" s="26"/>
      <c r="AT796" s="26"/>
      <c r="AU796" s="26"/>
      <c r="AV796" s="26"/>
      <c r="AW796" s="26"/>
      <c r="AX796" s="26"/>
      <c r="AY796" s="26"/>
      <c r="AZ796" s="26"/>
      <c r="BA796" s="26"/>
      <c r="BB796" s="26"/>
    </row>
    <row r="797" spans="1:5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I797" s="26"/>
      <c r="AJ797" s="26"/>
      <c r="AK797" s="26"/>
      <c r="AL797" s="26"/>
      <c r="AM797" s="26"/>
      <c r="AN797" s="26"/>
      <c r="AO797" s="26"/>
      <c r="AP797" s="26"/>
      <c r="AQ797" s="26"/>
      <c r="AR797" s="26"/>
      <c r="AS797" s="26"/>
      <c r="AT797" s="26"/>
      <c r="AU797" s="26"/>
      <c r="AV797" s="26"/>
      <c r="AW797" s="26"/>
      <c r="AX797" s="26"/>
      <c r="AY797" s="26"/>
      <c r="AZ797" s="26"/>
      <c r="BA797" s="26"/>
      <c r="BB797" s="26"/>
    </row>
    <row r="798" spans="1:5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I798" s="26"/>
      <c r="AJ798" s="26"/>
      <c r="AK798" s="26"/>
      <c r="AL798" s="26"/>
      <c r="AM798" s="26"/>
      <c r="AN798" s="26"/>
      <c r="AO798" s="26"/>
      <c r="AP798" s="26"/>
      <c r="AQ798" s="26"/>
      <c r="AR798" s="26"/>
      <c r="AS798" s="26"/>
      <c r="AT798" s="26"/>
      <c r="AU798" s="26"/>
      <c r="AV798" s="26"/>
      <c r="AW798" s="26"/>
      <c r="AX798" s="26"/>
      <c r="AY798" s="26"/>
      <c r="AZ798" s="26"/>
      <c r="BA798" s="26"/>
      <c r="BB798" s="26"/>
    </row>
    <row r="799" spans="1:5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I799" s="26"/>
      <c r="AJ799" s="26"/>
      <c r="AK799" s="26"/>
      <c r="AL799" s="26"/>
      <c r="AM799" s="26"/>
      <c r="AN799" s="26"/>
      <c r="AO799" s="26"/>
      <c r="AP799" s="26"/>
      <c r="AQ799" s="26"/>
      <c r="AR799" s="26"/>
      <c r="AS799" s="26"/>
      <c r="AT799" s="26"/>
      <c r="AU799" s="26"/>
      <c r="AV799" s="26"/>
      <c r="AW799" s="26"/>
      <c r="AX799" s="26"/>
      <c r="AY799" s="26"/>
      <c r="AZ799" s="26"/>
      <c r="BA799" s="26"/>
      <c r="BB799" s="26"/>
    </row>
    <row r="800" spans="1:5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I800" s="26"/>
      <c r="AJ800" s="26"/>
      <c r="AK800" s="26"/>
      <c r="AL800" s="26"/>
      <c r="AM800" s="26"/>
      <c r="AN800" s="26"/>
      <c r="AO800" s="26"/>
      <c r="AP800" s="26"/>
      <c r="AQ800" s="26"/>
      <c r="AR800" s="26"/>
      <c r="AS800" s="26"/>
      <c r="AT800" s="26"/>
      <c r="AU800" s="26"/>
      <c r="AV800" s="26"/>
      <c r="AW800" s="26"/>
      <c r="AX800" s="26"/>
      <c r="AY800" s="26"/>
      <c r="AZ800" s="26"/>
      <c r="BA800" s="26"/>
      <c r="BB800" s="26"/>
    </row>
    <row r="801" spans="1:5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I801" s="26"/>
      <c r="AJ801" s="26"/>
      <c r="AK801" s="26"/>
      <c r="AL801" s="26"/>
      <c r="AM801" s="26"/>
      <c r="AN801" s="26"/>
      <c r="AO801" s="26"/>
      <c r="AP801" s="26"/>
      <c r="AQ801" s="26"/>
      <c r="AR801" s="26"/>
      <c r="AS801" s="26"/>
      <c r="AT801" s="26"/>
      <c r="AU801" s="26"/>
      <c r="AV801" s="26"/>
      <c r="AW801" s="26"/>
      <c r="AX801" s="26"/>
      <c r="AY801" s="26"/>
      <c r="AZ801" s="26"/>
      <c r="BA801" s="26"/>
      <c r="BB801" s="26"/>
    </row>
    <row r="802" spans="1:5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I802" s="26"/>
      <c r="AJ802" s="26"/>
      <c r="AK802" s="26"/>
      <c r="AL802" s="26"/>
      <c r="AM802" s="26"/>
      <c r="AN802" s="26"/>
      <c r="AO802" s="26"/>
      <c r="AP802" s="26"/>
      <c r="AQ802" s="26"/>
      <c r="AR802" s="26"/>
      <c r="AS802" s="26"/>
      <c r="AT802" s="26"/>
      <c r="AU802" s="26"/>
      <c r="AV802" s="26"/>
      <c r="AW802" s="26"/>
      <c r="AX802" s="26"/>
      <c r="AY802" s="26"/>
      <c r="AZ802" s="26"/>
      <c r="BA802" s="26"/>
      <c r="BB802" s="26"/>
    </row>
    <row r="803" spans="1:5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I803" s="26"/>
      <c r="AJ803" s="26"/>
      <c r="AK803" s="26"/>
      <c r="AL803" s="26"/>
      <c r="AM803" s="26"/>
      <c r="AN803" s="26"/>
      <c r="AO803" s="26"/>
      <c r="AP803" s="26"/>
      <c r="AQ803" s="26"/>
      <c r="AR803" s="26"/>
      <c r="AS803" s="26"/>
      <c r="AT803" s="26"/>
      <c r="AU803" s="26"/>
      <c r="AV803" s="26"/>
      <c r="AW803" s="26"/>
      <c r="AX803" s="26"/>
      <c r="AY803" s="26"/>
      <c r="AZ803" s="26"/>
      <c r="BA803" s="26"/>
      <c r="BB803" s="26"/>
    </row>
    <row r="804" spans="1:5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I804" s="26"/>
      <c r="AJ804" s="26"/>
      <c r="AK804" s="26"/>
      <c r="AL804" s="26"/>
      <c r="AM804" s="26"/>
      <c r="AN804" s="26"/>
      <c r="AO804" s="26"/>
      <c r="AP804" s="26"/>
      <c r="AQ804" s="26"/>
      <c r="AR804" s="26"/>
      <c r="AS804" s="26"/>
      <c r="AT804" s="26"/>
      <c r="AU804" s="26"/>
      <c r="AV804" s="26"/>
      <c r="AW804" s="26"/>
      <c r="AX804" s="26"/>
      <c r="AY804" s="26"/>
      <c r="AZ804" s="26"/>
      <c r="BA804" s="26"/>
      <c r="BB804" s="26"/>
    </row>
    <row r="805" spans="1:5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I805" s="26"/>
      <c r="AJ805" s="26"/>
      <c r="AK805" s="26"/>
      <c r="AL805" s="26"/>
      <c r="AM805" s="26"/>
      <c r="AN805" s="26"/>
      <c r="AO805" s="26"/>
      <c r="AP805" s="26"/>
      <c r="AQ805" s="26"/>
      <c r="AR805" s="26"/>
      <c r="AS805" s="26"/>
      <c r="AT805" s="26"/>
      <c r="AU805" s="26"/>
      <c r="AV805" s="26"/>
      <c r="AW805" s="26"/>
      <c r="AX805" s="26"/>
      <c r="AY805" s="26"/>
      <c r="AZ805" s="26"/>
      <c r="BA805" s="26"/>
      <c r="BB805" s="26"/>
    </row>
    <row r="806" spans="1:5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I806" s="26"/>
      <c r="AJ806" s="26"/>
      <c r="AK806" s="26"/>
      <c r="AL806" s="26"/>
      <c r="AM806" s="26"/>
      <c r="AN806" s="26"/>
      <c r="AO806" s="26"/>
      <c r="AP806" s="26"/>
      <c r="AQ806" s="26"/>
      <c r="AR806" s="26"/>
      <c r="AS806" s="26"/>
      <c r="AT806" s="26"/>
      <c r="AU806" s="26"/>
      <c r="AV806" s="26"/>
      <c r="AW806" s="26"/>
      <c r="AX806" s="26"/>
      <c r="AY806" s="26"/>
      <c r="AZ806" s="26"/>
      <c r="BA806" s="26"/>
      <c r="BB806" s="26"/>
    </row>
    <row r="807" spans="1:5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I807" s="26"/>
      <c r="AJ807" s="26"/>
      <c r="AK807" s="26"/>
      <c r="AL807" s="26"/>
      <c r="AM807" s="26"/>
      <c r="AN807" s="26"/>
      <c r="AO807" s="26"/>
      <c r="AP807" s="26"/>
      <c r="AQ807" s="26"/>
      <c r="AR807" s="26"/>
      <c r="AS807" s="26"/>
      <c r="AT807" s="26"/>
      <c r="AU807" s="26"/>
      <c r="AV807" s="26"/>
      <c r="AW807" s="26"/>
      <c r="AX807" s="26"/>
      <c r="AY807" s="26"/>
      <c r="AZ807" s="26"/>
      <c r="BA807" s="26"/>
      <c r="BB807" s="26"/>
    </row>
    <row r="808" spans="1:5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I808" s="26"/>
      <c r="AJ808" s="26"/>
      <c r="AK808" s="26"/>
      <c r="AL808" s="26"/>
      <c r="AM808" s="26"/>
      <c r="AN808" s="26"/>
      <c r="AO808" s="26"/>
      <c r="AP808" s="26"/>
      <c r="AQ808" s="26"/>
      <c r="AR808" s="26"/>
      <c r="AS808" s="26"/>
      <c r="AT808" s="26"/>
      <c r="AU808" s="26"/>
      <c r="AV808" s="26"/>
      <c r="AW808" s="26"/>
      <c r="AX808" s="26"/>
      <c r="AY808" s="26"/>
      <c r="AZ808" s="26"/>
      <c r="BA808" s="26"/>
      <c r="BB808" s="26"/>
    </row>
    <row r="809" spans="1:5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I809" s="26"/>
      <c r="AJ809" s="26"/>
      <c r="AK809" s="26"/>
      <c r="AL809" s="26"/>
      <c r="AM809" s="26"/>
      <c r="AN809" s="26"/>
      <c r="AO809" s="26"/>
      <c r="AP809" s="26"/>
      <c r="AQ809" s="26"/>
      <c r="AR809" s="26"/>
      <c r="AS809" s="26"/>
      <c r="AT809" s="26"/>
      <c r="AU809" s="26"/>
      <c r="AV809" s="26"/>
      <c r="AW809" s="26"/>
      <c r="AX809" s="26"/>
      <c r="AY809" s="26"/>
      <c r="AZ809" s="26"/>
      <c r="BA809" s="26"/>
      <c r="BB809" s="26"/>
    </row>
    <row r="810" spans="1:5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I810" s="26"/>
      <c r="AJ810" s="26"/>
      <c r="AK810" s="26"/>
      <c r="AL810" s="26"/>
      <c r="AM810" s="26"/>
      <c r="AN810" s="26"/>
      <c r="AO810" s="26"/>
      <c r="AP810" s="26"/>
      <c r="AQ810" s="26"/>
      <c r="AR810" s="26"/>
      <c r="AS810" s="26"/>
      <c r="AT810" s="26"/>
      <c r="AU810" s="26"/>
      <c r="AV810" s="26"/>
      <c r="AW810" s="26"/>
      <c r="AX810" s="26"/>
      <c r="AY810" s="26"/>
      <c r="AZ810" s="26"/>
      <c r="BA810" s="26"/>
      <c r="BB810" s="26"/>
    </row>
    <row r="811" spans="1:5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I811" s="26"/>
      <c r="AJ811" s="26"/>
      <c r="AK811" s="26"/>
      <c r="AL811" s="26"/>
      <c r="AM811" s="26"/>
      <c r="AN811" s="26"/>
      <c r="AO811" s="26"/>
      <c r="AP811" s="26"/>
      <c r="AQ811" s="26"/>
      <c r="AR811" s="26"/>
      <c r="AS811" s="26"/>
      <c r="AT811" s="26"/>
      <c r="AU811" s="26"/>
      <c r="AV811" s="26"/>
      <c r="AW811" s="26"/>
      <c r="AX811" s="26"/>
      <c r="AY811" s="26"/>
      <c r="AZ811" s="26"/>
      <c r="BA811" s="26"/>
      <c r="BB811" s="26"/>
    </row>
    <row r="812" spans="1:5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I812" s="26"/>
      <c r="AJ812" s="26"/>
      <c r="AK812" s="26"/>
      <c r="AL812" s="26"/>
      <c r="AM812" s="26"/>
      <c r="AN812" s="26"/>
      <c r="AO812" s="26"/>
      <c r="AP812" s="26"/>
      <c r="AQ812" s="26"/>
      <c r="AR812" s="26"/>
      <c r="AS812" s="26"/>
      <c r="AT812" s="26"/>
      <c r="AU812" s="26"/>
      <c r="AV812" s="26"/>
      <c r="AW812" s="26"/>
      <c r="AX812" s="26"/>
      <c r="AY812" s="26"/>
      <c r="AZ812" s="26"/>
      <c r="BA812" s="26"/>
      <c r="BB812" s="26"/>
    </row>
    <row r="813" spans="1:5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I813" s="26"/>
      <c r="AJ813" s="26"/>
      <c r="AK813" s="26"/>
      <c r="AL813" s="26"/>
      <c r="AM813" s="26"/>
      <c r="AN813" s="26"/>
      <c r="AO813" s="26"/>
      <c r="AP813" s="26"/>
      <c r="AQ813" s="26"/>
      <c r="AR813" s="26"/>
      <c r="AS813" s="26"/>
      <c r="AT813" s="26"/>
      <c r="AU813" s="26"/>
      <c r="AV813" s="26"/>
      <c r="AW813" s="26"/>
      <c r="AX813" s="26"/>
      <c r="AY813" s="26"/>
      <c r="AZ813" s="26"/>
      <c r="BA813" s="26"/>
      <c r="BB813" s="26"/>
    </row>
    <row r="814" spans="1:5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I814" s="26"/>
      <c r="AJ814" s="26"/>
      <c r="AK814" s="26"/>
      <c r="AL814" s="26"/>
      <c r="AM814" s="26"/>
      <c r="AN814" s="26"/>
      <c r="AO814" s="26"/>
      <c r="AP814" s="26"/>
      <c r="AQ814" s="26"/>
      <c r="AR814" s="26"/>
      <c r="AS814" s="26"/>
      <c r="AT814" s="26"/>
      <c r="AU814" s="26"/>
      <c r="AV814" s="26"/>
      <c r="AW814" s="26"/>
      <c r="AX814" s="26"/>
      <c r="AY814" s="26"/>
      <c r="AZ814" s="26"/>
      <c r="BA814" s="26"/>
      <c r="BB814" s="26"/>
    </row>
    <row r="815" spans="1:5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I815" s="26"/>
      <c r="AJ815" s="26"/>
      <c r="AK815" s="26"/>
      <c r="AL815" s="26"/>
      <c r="AM815" s="26"/>
      <c r="AN815" s="26"/>
      <c r="AO815" s="26"/>
      <c r="AP815" s="26"/>
      <c r="AQ815" s="26"/>
      <c r="AR815" s="26"/>
      <c r="AS815" s="26"/>
      <c r="AT815" s="26"/>
      <c r="AU815" s="26"/>
      <c r="AV815" s="26"/>
      <c r="AW815" s="26"/>
      <c r="AX815" s="26"/>
      <c r="AY815" s="26"/>
      <c r="AZ815" s="26"/>
      <c r="BA815" s="26"/>
      <c r="BB815" s="26"/>
    </row>
    <row r="816" spans="1:5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I816" s="26"/>
      <c r="AJ816" s="26"/>
      <c r="AK816" s="26"/>
      <c r="AL816" s="26"/>
      <c r="AM816" s="26"/>
      <c r="AN816" s="26"/>
      <c r="AO816" s="26"/>
      <c r="AP816" s="26"/>
      <c r="AQ816" s="26"/>
      <c r="AR816" s="26"/>
      <c r="AS816" s="26"/>
      <c r="AT816" s="26"/>
      <c r="AU816" s="26"/>
      <c r="AV816" s="26"/>
      <c r="AW816" s="26"/>
      <c r="AX816" s="26"/>
      <c r="AY816" s="26"/>
      <c r="AZ816" s="26"/>
      <c r="BA816" s="26"/>
      <c r="BB816" s="26"/>
    </row>
    <row r="817" spans="1:5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I817" s="26"/>
      <c r="AJ817" s="26"/>
      <c r="AK817" s="26"/>
      <c r="AL817" s="26"/>
      <c r="AM817" s="26"/>
      <c r="AN817" s="26"/>
      <c r="AO817" s="26"/>
      <c r="AP817" s="26"/>
      <c r="AQ817" s="26"/>
      <c r="AR817" s="26"/>
      <c r="AS817" s="26"/>
      <c r="AT817" s="26"/>
      <c r="AU817" s="26"/>
      <c r="AV817" s="26"/>
      <c r="AW817" s="26"/>
      <c r="AX817" s="26"/>
      <c r="AY817" s="26"/>
      <c r="AZ817" s="26"/>
      <c r="BA817" s="26"/>
      <c r="BB817" s="26"/>
    </row>
    <row r="818" spans="1:5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I818" s="26"/>
      <c r="AJ818" s="26"/>
      <c r="AK818" s="26"/>
      <c r="AL818" s="26"/>
      <c r="AM818" s="26"/>
      <c r="AN818" s="26"/>
      <c r="AO818" s="26"/>
      <c r="AP818" s="26"/>
      <c r="AQ818" s="26"/>
      <c r="AR818" s="26"/>
      <c r="AS818" s="26"/>
      <c r="AT818" s="26"/>
      <c r="AU818" s="26"/>
      <c r="AV818" s="26"/>
      <c r="AW818" s="26"/>
      <c r="AX818" s="26"/>
      <c r="AY818" s="26"/>
      <c r="AZ818" s="26"/>
      <c r="BA818" s="26"/>
      <c r="BB818" s="26"/>
    </row>
    <row r="819" spans="1:5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I819" s="26"/>
      <c r="AJ819" s="26"/>
      <c r="AK819" s="26"/>
      <c r="AL819" s="26"/>
      <c r="AM819" s="26"/>
      <c r="AN819" s="26"/>
      <c r="AO819" s="26"/>
      <c r="AP819" s="26"/>
      <c r="AQ819" s="26"/>
      <c r="AR819" s="26"/>
      <c r="AS819" s="26"/>
      <c r="AT819" s="26"/>
      <c r="AU819" s="26"/>
      <c r="AV819" s="26"/>
      <c r="AW819" s="26"/>
      <c r="AX819" s="26"/>
      <c r="AY819" s="26"/>
      <c r="AZ819" s="26"/>
      <c r="BA819" s="26"/>
      <c r="BB819" s="26"/>
    </row>
    <row r="820" spans="1:5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I820" s="26"/>
      <c r="AJ820" s="26"/>
      <c r="AK820" s="26"/>
      <c r="AL820" s="26"/>
      <c r="AM820" s="26"/>
      <c r="AN820" s="26"/>
      <c r="AO820" s="26"/>
      <c r="AP820" s="26"/>
      <c r="AQ820" s="26"/>
      <c r="AR820" s="26"/>
      <c r="AS820" s="26"/>
      <c r="AT820" s="26"/>
      <c r="AU820" s="26"/>
      <c r="AV820" s="26"/>
      <c r="AW820" s="26"/>
      <c r="AX820" s="26"/>
      <c r="AY820" s="26"/>
      <c r="AZ820" s="26"/>
      <c r="BA820" s="26"/>
      <c r="BB820" s="26"/>
    </row>
    <row r="821" spans="1:5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I821" s="26"/>
      <c r="AJ821" s="26"/>
      <c r="AK821" s="26"/>
      <c r="AL821" s="26"/>
      <c r="AM821" s="26"/>
      <c r="AN821" s="26"/>
      <c r="AO821" s="26"/>
      <c r="AP821" s="26"/>
      <c r="AQ821" s="26"/>
      <c r="AR821" s="26"/>
      <c r="AS821" s="26"/>
      <c r="AT821" s="26"/>
      <c r="AU821" s="26"/>
      <c r="AV821" s="26"/>
      <c r="AW821" s="26"/>
      <c r="AX821" s="26"/>
      <c r="AY821" s="26"/>
      <c r="AZ821" s="26"/>
      <c r="BA821" s="26"/>
      <c r="BB821" s="26"/>
    </row>
    <row r="822" spans="1:5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I822" s="26"/>
      <c r="AJ822" s="26"/>
      <c r="AK822" s="26"/>
      <c r="AL822" s="26"/>
      <c r="AM822" s="26"/>
      <c r="AN822" s="26"/>
      <c r="AO822" s="26"/>
      <c r="AP822" s="26"/>
      <c r="AQ822" s="26"/>
      <c r="AR822" s="26"/>
      <c r="AS822" s="26"/>
      <c r="AT822" s="26"/>
      <c r="AU822" s="26"/>
      <c r="AV822" s="26"/>
      <c r="AW822" s="26"/>
      <c r="AX822" s="26"/>
      <c r="AY822" s="26"/>
      <c r="AZ822" s="26"/>
      <c r="BA822" s="26"/>
      <c r="BB822" s="26"/>
    </row>
    <row r="823" spans="1:5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I823" s="26"/>
      <c r="AJ823" s="26"/>
      <c r="AK823" s="26"/>
      <c r="AL823" s="26"/>
      <c r="AM823" s="26"/>
      <c r="AN823" s="26"/>
      <c r="AO823" s="26"/>
      <c r="AP823" s="26"/>
      <c r="AQ823" s="26"/>
      <c r="AR823" s="26"/>
      <c r="AS823" s="26"/>
      <c r="AT823" s="26"/>
      <c r="AU823" s="26"/>
      <c r="AV823" s="26"/>
      <c r="AW823" s="26"/>
      <c r="AX823" s="26"/>
      <c r="AY823" s="26"/>
      <c r="AZ823" s="26"/>
      <c r="BA823" s="26"/>
      <c r="BB823" s="26"/>
    </row>
    <row r="824" spans="1:5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I824" s="26"/>
      <c r="AJ824" s="26"/>
      <c r="AK824" s="26"/>
      <c r="AL824" s="26"/>
      <c r="AM824" s="26"/>
      <c r="AN824" s="26"/>
      <c r="AO824" s="26"/>
      <c r="AP824" s="26"/>
      <c r="AQ824" s="26"/>
      <c r="AR824" s="26"/>
      <c r="AS824" s="26"/>
      <c r="AT824" s="26"/>
      <c r="AU824" s="26"/>
      <c r="AV824" s="26"/>
      <c r="AW824" s="26"/>
      <c r="AX824" s="26"/>
      <c r="AY824" s="26"/>
      <c r="AZ824" s="26"/>
      <c r="BA824" s="26"/>
      <c r="BB824" s="26"/>
    </row>
    <row r="825" spans="1:5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I825" s="26"/>
      <c r="AJ825" s="26"/>
      <c r="AK825" s="26"/>
      <c r="AL825" s="26"/>
      <c r="AM825" s="26"/>
      <c r="AN825" s="26"/>
      <c r="AO825" s="26"/>
      <c r="AP825" s="26"/>
      <c r="AQ825" s="26"/>
      <c r="AR825" s="26"/>
      <c r="AS825" s="26"/>
      <c r="AT825" s="26"/>
      <c r="AU825" s="26"/>
      <c r="AV825" s="26"/>
      <c r="AW825" s="26"/>
      <c r="AX825" s="26"/>
      <c r="AY825" s="26"/>
      <c r="AZ825" s="26"/>
      <c r="BA825" s="26"/>
      <c r="BB825" s="26"/>
    </row>
    <row r="826" spans="1:5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I826" s="26"/>
      <c r="AJ826" s="26"/>
      <c r="AK826" s="26"/>
      <c r="AL826" s="26"/>
      <c r="AM826" s="26"/>
      <c r="AN826" s="26"/>
      <c r="AO826" s="26"/>
      <c r="AP826" s="26"/>
      <c r="AQ826" s="26"/>
      <c r="AR826" s="26"/>
      <c r="AS826" s="26"/>
      <c r="AT826" s="26"/>
      <c r="AU826" s="26"/>
      <c r="AV826" s="26"/>
      <c r="AW826" s="26"/>
      <c r="AX826" s="26"/>
      <c r="AY826" s="26"/>
      <c r="AZ826" s="26"/>
      <c r="BA826" s="26"/>
      <c r="BB826" s="26"/>
    </row>
    <row r="827" spans="1:5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I827" s="26"/>
      <c r="AJ827" s="26"/>
      <c r="AK827" s="26"/>
      <c r="AL827" s="26"/>
      <c r="AM827" s="26"/>
      <c r="AN827" s="26"/>
      <c r="AO827" s="26"/>
      <c r="AP827" s="26"/>
      <c r="AQ827" s="26"/>
      <c r="AR827" s="26"/>
      <c r="AS827" s="26"/>
      <c r="AT827" s="26"/>
      <c r="AU827" s="26"/>
      <c r="AV827" s="26"/>
      <c r="AW827" s="26"/>
      <c r="AX827" s="26"/>
      <c r="AY827" s="26"/>
      <c r="AZ827" s="26"/>
      <c r="BA827" s="26"/>
      <c r="BB827" s="26"/>
    </row>
    <row r="828" spans="1:5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I828" s="26"/>
      <c r="AJ828" s="26"/>
      <c r="AK828" s="26"/>
      <c r="AL828" s="26"/>
      <c r="AM828" s="26"/>
      <c r="AN828" s="26"/>
      <c r="AO828" s="26"/>
      <c r="AP828" s="26"/>
      <c r="AQ828" s="26"/>
      <c r="AR828" s="26"/>
      <c r="AS828" s="26"/>
      <c r="AT828" s="26"/>
      <c r="AU828" s="26"/>
      <c r="AV828" s="26"/>
      <c r="AW828" s="26"/>
      <c r="AX828" s="26"/>
      <c r="AY828" s="26"/>
      <c r="AZ828" s="26"/>
      <c r="BA828" s="26"/>
      <c r="BB828" s="26"/>
    </row>
    <row r="829" spans="1:5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I829" s="26"/>
      <c r="AJ829" s="26"/>
      <c r="AK829" s="26"/>
      <c r="AL829" s="26"/>
      <c r="AM829" s="26"/>
      <c r="AN829" s="26"/>
      <c r="AO829" s="26"/>
      <c r="AP829" s="26"/>
      <c r="AQ829" s="26"/>
      <c r="AR829" s="26"/>
      <c r="AS829" s="26"/>
      <c r="AT829" s="26"/>
      <c r="AU829" s="26"/>
      <c r="AV829" s="26"/>
      <c r="AW829" s="26"/>
      <c r="AX829" s="26"/>
      <c r="AY829" s="26"/>
      <c r="AZ829" s="26"/>
      <c r="BA829" s="26"/>
      <c r="BB829" s="26"/>
    </row>
    <row r="830" spans="1:5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I830" s="26"/>
      <c r="AJ830" s="26"/>
      <c r="AK830" s="26"/>
      <c r="AL830" s="26"/>
      <c r="AM830" s="26"/>
      <c r="AN830" s="26"/>
      <c r="AO830" s="26"/>
      <c r="AP830" s="26"/>
      <c r="AQ830" s="26"/>
      <c r="AR830" s="26"/>
      <c r="AS830" s="26"/>
      <c r="AT830" s="26"/>
      <c r="AU830" s="26"/>
      <c r="AV830" s="26"/>
      <c r="AW830" s="26"/>
      <c r="AX830" s="26"/>
      <c r="AY830" s="26"/>
      <c r="AZ830" s="26"/>
      <c r="BA830" s="26"/>
      <c r="BB830" s="26"/>
    </row>
    <row r="831" spans="1:5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I831" s="26"/>
      <c r="AJ831" s="26"/>
      <c r="AK831" s="26"/>
      <c r="AL831" s="26"/>
      <c r="AM831" s="26"/>
      <c r="AN831" s="26"/>
      <c r="AO831" s="26"/>
      <c r="AP831" s="26"/>
      <c r="AQ831" s="26"/>
      <c r="AR831" s="26"/>
      <c r="AS831" s="26"/>
      <c r="AT831" s="26"/>
      <c r="AU831" s="26"/>
      <c r="AV831" s="26"/>
      <c r="AW831" s="26"/>
      <c r="AX831" s="26"/>
      <c r="AY831" s="26"/>
      <c r="AZ831" s="26"/>
      <c r="BA831" s="26"/>
      <c r="BB831" s="26"/>
    </row>
    <row r="832" spans="1:5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I832" s="26"/>
      <c r="AJ832" s="26"/>
      <c r="AK832" s="26"/>
      <c r="AL832" s="26"/>
      <c r="AM832" s="26"/>
      <c r="AN832" s="26"/>
      <c r="AO832" s="26"/>
      <c r="AP832" s="26"/>
      <c r="AQ832" s="26"/>
      <c r="AR832" s="26"/>
      <c r="AS832" s="26"/>
      <c r="AT832" s="26"/>
      <c r="AU832" s="26"/>
      <c r="AV832" s="26"/>
      <c r="AW832" s="26"/>
      <c r="AX832" s="26"/>
      <c r="AY832" s="26"/>
      <c r="AZ832" s="26"/>
      <c r="BA832" s="26"/>
      <c r="BB832" s="26"/>
    </row>
    <row r="833" spans="1:5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I833" s="26"/>
      <c r="AJ833" s="26"/>
      <c r="AK833" s="26"/>
      <c r="AL833" s="26"/>
      <c r="AM833" s="26"/>
      <c r="AN833" s="26"/>
      <c r="AO833" s="26"/>
      <c r="AP833" s="26"/>
      <c r="AQ833" s="26"/>
      <c r="AR833" s="26"/>
      <c r="AS833" s="26"/>
      <c r="AT833" s="26"/>
      <c r="AU833" s="26"/>
      <c r="AV833" s="26"/>
      <c r="AW833" s="26"/>
      <c r="AX833" s="26"/>
      <c r="AY833" s="26"/>
      <c r="AZ833" s="26"/>
      <c r="BA833" s="26"/>
      <c r="BB833" s="26"/>
    </row>
    <row r="834" spans="1:5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I834" s="26"/>
      <c r="AJ834" s="26"/>
      <c r="AK834" s="26"/>
      <c r="AL834" s="26"/>
      <c r="AM834" s="26"/>
      <c r="AN834" s="26"/>
      <c r="AO834" s="26"/>
      <c r="AP834" s="26"/>
      <c r="AQ834" s="26"/>
      <c r="AR834" s="26"/>
      <c r="AS834" s="26"/>
      <c r="AT834" s="26"/>
      <c r="AU834" s="26"/>
      <c r="AV834" s="26"/>
      <c r="AW834" s="26"/>
      <c r="AX834" s="26"/>
      <c r="AY834" s="26"/>
      <c r="AZ834" s="26"/>
      <c r="BA834" s="26"/>
      <c r="BB834" s="26"/>
    </row>
    <row r="835" spans="1:5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I835" s="26"/>
      <c r="AJ835" s="26"/>
      <c r="AK835" s="26"/>
      <c r="AL835" s="26"/>
      <c r="AM835" s="26"/>
      <c r="AN835" s="26"/>
      <c r="AO835" s="26"/>
      <c r="AP835" s="26"/>
      <c r="AQ835" s="26"/>
      <c r="AR835" s="26"/>
      <c r="AS835" s="26"/>
      <c r="AT835" s="26"/>
      <c r="AU835" s="26"/>
      <c r="AV835" s="26"/>
      <c r="AW835" s="26"/>
      <c r="AX835" s="26"/>
      <c r="AY835" s="26"/>
      <c r="AZ835" s="26"/>
      <c r="BA835" s="26"/>
      <c r="BB835" s="26"/>
    </row>
    <row r="836" spans="1:5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I836" s="26"/>
      <c r="AJ836" s="26"/>
      <c r="AK836" s="26"/>
      <c r="AL836" s="26"/>
      <c r="AM836" s="26"/>
      <c r="AN836" s="26"/>
      <c r="AO836" s="26"/>
      <c r="AP836" s="26"/>
      <c r="AQ836" s="26"/>
      <c r="AR836" s="26"/>
      <c r="AS836" s="26"/>
      <c r="AT836" s="26"/>
      <c r="AU836" s="26"/>
      <c r="AV836" s="26"/>
      <c r="AW836" s="26"/>
      <c r="AX836" s="26"/>
      <c r="AY836" s="26"/>
      <c r="AZ836" s="26"/>
      <c r="BA836" s="26"/>
      <c r="BB836" s="26"/>
    </row>
    <row r="837" spans="1:5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I837" s="26"/>
      <c r="AJ837" s="26"/>
      <c r="AK837" s="26"/>
      <c r="AL837" s="26"/>
      <c r="AM837" s="26"/>
      <c r="AN837" s="26"/>
      <c r="AO837" s="26"/>
      <c r="AP837" s="26"/>
      <c r="AQ837" s="26"/>
      <c r="AR837" s="26"/>
      <c r="AS837" s="26"/>
      <c r="AT837" s="26"/>
      <c r="AU837" s="26"/>
      <c r="AV837" s="26"/>
      <c r="AW837" s="26"/>
      <c r="AX837" s="26"/>
      <c r="AY837" s="26"/>
      <c r="AZ837" s="26"/>
      <c r="BA837" s="26"/>
      <c r="BB837" s="26"/>
    </row>
    <row r="838" spans="1:5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I838" s="26"/>
      <c r="AJ838" s="26"/>
      <c r="AK838" s="26"/>
      <c r="AL838" s="26"/>
      <c r="AM838" s="26"/>
      <c r="AN838" s="26"/>
      <c r="AO838" s="26"/>
      <c r="AP838" s="26"/>
      <c r="AQ838" s="26"/>
      <c r="AR838" s="26"/>
      <c r="AS838" s="26"/>
      <c r="AT838" s="26"/>
      <c r="AU838" s="26"/>
      <c r="AV838" s="26"/>
      <c r="AW838" s="26"/>
      <c r="AX838" s="26"/>
      <c r="AY838" s="26"/>
      <c r="AZ838" s="26"/>
      <c r="BA838" s="26"/>
      <c r="BB838" s="26"/>
    </row>
    <row r="839" spans="1:5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I839" s="26"/>
      <c r="AJ839" s="26"/>
      <c r="AK839" s="26"/>
      <c r="AL839" s="26"/>
      <c r="AM839" s="26"/>
      <c r="AN839" s="26"/>
      <c r="AO839" s="26"/>
      <c r="AP839" s="26"/>
      <c r="AQ839" s="26"/>
      <c r="AR839" s="26"/>
      <c r="AS839" s="26"/>
      <c r="AT839" s="26"/>
      <c r="AU839" s="26"/>
      <c r="AV839" s="26"/>
      <c r="AW839" s="26"/>
      <c r="AX839" s="26"/>
      <c r="AY839" s="26"/>
      <c r="AZ839" s="26"/>
      <c r="BA839" s="26"/>
      <c r="BB839" s="26"/>
    </row>
    <row r="840" spans="1:5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I840" s="26"/>
      <c r="AJ840" s="26"/>
      <c r="AK840" s="26"/>
      <c r="AL840" s="26"/>
      <c r="AM840" s="26"/>
      <c r="AN840" s="26"/>
      <c r="AO840" s="26"/>
      <c r="AP840" s="26"/>
      <c r="AQ840" s="26"/>
      <c r="AR840" s="26"/>
      <c r="AS840" s="26"/>
      <c r="AT840" s="26"/>
      <c r="AU840" s="26"/>
      <c r="AV840" s="26"/>
      <c r="AW840" s="26"/>
      <c r="AX840" s="26"/>
      <c r="AY840" s="26"/>
      <c r="AZ840" s="26"/>
      <c r="BA840" s="26"/>
      <c r="BB840" s="26"/>
    </row>
    <row r="841" spans="1:5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I841" s="26"/>
      <c r="AJ841" s="26"/>
      <c r="AK841" s="26"/>
      <c r="AL841" s="26"/>
      <c r="AM841" s="26"/>
      <c r="AN841" s="26"/>
      <c r="AO841" s="26"/>
      <c r="AP841" s="26"/>
      <c r="AQ841" s="26"/>
      <c r="AR841" s="26"/>
      <c r="AS841" s="26"/>
      <c r="AT841" s="26"/>
      <c r="AU841" s="26"/>
      <c r="AV841" s="26"/>
      <c r="AW841" s="26"/>
      <c r="AX841" s="26"/>
      <c r="AY841" s="26"/>
      <c r="AZ841" s="26"/>
      <c r="BA841" s="26"/>
      <c r="BB841" s="26"/>
    </row>
    <row r="842" spans="1:5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I842" s="26"/>
      <c r="AJ842" s="26"/>
      <c r="AK842" s="26"/>
      <c r="AL842" s="26"/>
      <c r="AM842" s="26"/>
      <c r="AN842" s="26"/>
      <c r="AO842" s="26"/>
      <c r="AP842" s="26"/>
      <c r="AQ842" s="26"/>
      <c r="AR842" s="26"/>
      <c r="AS842" s="26"/>
      <c r="AT842" s="26"/>
      <c r="AU842" s="26"/>
      <c r="AV842" s="26"/>
      <c r="AW842" s="26"/>
      <c r="AX842" s="26"/>
      <c r="AY842" s="26"/>
      <c r="AZ842" s="26"/>
      <c r="BA842" s="26"/>
      <c r="BB842" s="26"/>
    </row>
    <row r="843" spans="1:5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I843" s="26"/>
      <c r="AJ843" s="26"/>
      <c r="AK843" s="26"/>
      <c r="AL843" s="26"/>
      <c r="AM843" s="26"/>
      <c r="AN843" s="26"/>
      <c r="AO843" s="26"/>
      <c r="AP843" s="26"/>
      <c r="AQ843" s="26"/>
      <c r="AR843" s="26"/>
      <c r="AS843" s="26"/>
      <c r="AT843" s="26"/>
      <c r="AU843" s="26"/>
      <c r="AV843" s="26"/>
      <c r="AW843" s="26"/>
      <c r="AX843" s="26"/>
      <c r="AY843" s="26"/>
      <c r="AZ843" s="26"/>
      <c r="BA843" s="26"/>
      <c r="BB843" s="26"/>
    </row>
    <row r="844" spans="1:5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I844" s="26"/>
      <c r="AJ844" s="26"/>
      <c r="AK844" s="26"/>
      <c r="AL844" s="26"/>
      <c r="AM844" s="26"/>
      <c r="AN844" s="26"/>
      <c r="AO844" s="26"/>
      <c r="AP844" s="26"/>
      <c r="AQ844" s="26"/>
      <c r="AR844" s="26"/>
      <c r="AS844" s="26"/>
      <c r="AT844" s="26"/>
      <c r="AU844" s="26"/>
      <c r="AV844" s="26"/>
      <c r="AW844" s="26"/>
      <c r="AX844" s="26"/>
      <c r="AY844" s="26"/>
      <c r="AZ844" s="26"/>
      <c r="BA844" s="26"/>
      <c r="BB844" s="26"/>
    </row>
    <row r="845" spans="1:5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I845" s="26"/>
      <c r="AJ845" s="26"/>
      <c r="AK845" s="26"/>
      <c r="AL845" s="26"/>
      <c r="AM845" s="26"/>
      <c r="AN845" s="26"/>
      <c r="AO845" s="26"/>
      <c r="AP845" s="26"/>
      <c r="AQ845" s="26"/>
      <c r="AR845" s="26"/>
      <c r="AS845" s="26"/>
      <c r="AT845" s="26"/>
      <c r="AU845" s="26"/>
      <c r="AV845" s="26"/>
      <c r="AW845" s="26"/>
      <c r="AX845" s="26"/>
      <c r="AY845" s="26"/>
      <c r="AZ845" s="26"/>
      <c r="BA845" s="26"/>
      <c r="BB845" s="26"/>
    </row>
    <row r="846" spans="1:5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I846" s="26"/>
      <c r="AJ846" s="26"/>
      <c r="AK846" s="26"/>
      <c r="AL846" s="26"/>
      <c r="AM846" s="26"/>
      <c r="AN846" s="26"/>
      <c r="AO846" s="26"/>
      <c r="AP846" s="26"/>
      <c r="AQ846" s="26"/>
      <c r="AR846" s="26"/>
      <c r="AS846" s="26"/>
      <c r="AT846" s="26"/>
      <c r="AU846" s="26"/>
      <c r="AV846" s="26"/>
      <c r="AW846" s="26"/>
      <c r="AX846" s="26"/>
      <c r="AY846" s="26"/>
      <c r="AZ846" s="26"/>
      <c r="BA846" s="26"/>
      <c r="BB846" s="26"/>
    </row>
    <row r="847" spans="1:5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I847" s="26"/>
      <c r="AJ847" s="26"/>
      <c r="AK847" s="26"/>
      <c r="AL847" s="26"/>
      <c r="AM847" s="26"/>
      <c r="AN847" s="26"/>
      <c r="AO847" s="26"/>
      <c r="AP847" s="26"/>
      <c r="AQ847" s="26"/>
      <c r="AR847" s="26"/>
      <c r="AS847" s="26"/>
      <c r="AT847" s="26"/>
      <c r="AU847" s="26"/>
      <c r="AV847" s="26"/>
      <c r="AW847" s="26"/>
      <c r="AX847" s="26"/>
      <c r="AY847" s="26"/>
      <c r="AZ847" s="26"/>
      <c r="BA847" s="26"/>
      <c r="BB847" s="26"/>
    </row>
    <row r="848" spans="1:5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I848" s="26"/>
      <c r="AJ848" s="26"/>
      <c r="AK848" s="26"/>
      <c r="AL848" s="26"/>
      <c r="AM848" s="26"/>
      <c r="AN848" s="26"/>
      <c r="AO848" s="26"/>
      <c r="AP848" s="26"/>
      <c r="AQ848" s="26"/>
      <c r="AR848" s="26"/>
      <c r="AS848" s="26"/>
      <c r="AT848" s="26"/>
      <c r="AU848" s="26"/>
      <c r="AV848" s="26"/>
      <c r="AW848" s="26"/>
      <c r="AX848" s="26"/>
      <c r="AY848" s="26"/>
      <c r="AZ848" s="26"/>
      <c r="BA848" s="26"/>
      <c r="BB848" s="26"/>
    </row>
    <row r="849" spans="1:5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I849" s="26"/>
      <c r="AJ849" s="26"/>
      <c r="AK849" s="26"/>
      <c r="AL849" s="26"/>
      <c r="AM849" s="26"/>
      <c r="AN849" s="26"/>
      <c r="AO849" s="26"/>
      <c r="AP849" s="26"/>
      <c r="AQ849" s="26"/>
      <c r="AR849" s="26"/>
      <c r="AS849" s="26"/>
      <c r="AT849" s="26"/>
      <c r="AU849" s="26"/>
      <c r="AV849" s="26"/>
      <c r="AW849" s="26"/>
      <c r="AX849" s="26"/>
      <c r="AY849" s="26"/>
      <c r="AZ849" s="26"/>
      <c r="BA849" s="26"/>
      <c r="BB849" s="26"/>
    </row>
    <row r="850" spans="1:5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I850" s="26"/>
      <c r="AJ850" s="26"/>
      <c r="AK850" s="26"/>
      <c r="AL850" s="26"/>
      <c r="AM850" s="26"/>
      <c r="AN850" s="26"/>
      <c r="AO850" s="26"/>
      <c r="AP850" s="26"/>
      <c r="AQ850" s="26"/>
      <c r="AR850" s="26"/>
      <c r="AS850" s="26"/>
      <c r="AT850" s="26"/>
      <c r="AU850" s="26"/>
      <c r="AV850" s="26"/>
      <c r="AW850" s="26"/>
      <c r="AX850" s="26"/>
      <c r="AY850" s="26"/>
      <c r="AZ850" s="26"/>
      <c r="BA850" s="26"/>
      <c r="BB850" s="26"/>
    </row>
    <row r="851" spans="1:5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I851" s="26"/>
      <c r="AJ851" s="26"/>
      <c r="AK851" s="26"/>
      <c r="AL851" s="26"/>
      <c r="AM851" s="26"/>
      <c r="AN851" s="26"/>
      <c r="AO851" s="26"/>
      <c r="AP851" s="26"/>
      <c r="AQ851" s="26"/>
      <c r="AR851" s="26"/>
      <c r="AS851" s="26"/>
      <c r="AT851" s="26"/>
      <c r="AU851" s="26"/>
      <c r="AV851" s="26"/>
      <c r="AW851" s="26"/>
      <c r="AX851" s="26"/>
      <c r="AY851" s="26"/>
      <c r="AZ851" s="26"/>
      <c r="BA851" s="26"/>
      <c r="BB851" s="26"/>
    </row>
    <row r="852" spans="1:5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I852" s="26"/>
      <c r="AJ852" s="26"/>
      <c r="AK852" s="26"/>
      <c r="AL852" s="26"/>
      <c r="AM852" s="26"/>
      <c r="AN852" s="26"/>
      <c r="AO852" s="26"/>
      <c r="AP852" s="26"/>
      <c r="AQ852" s="26"/>
      <c r="AR852" s="26"/>
      <c r="AS852" s="26"/>
      <c r="AT852" s="26"/>
      <c r="AU852" s="26"/>
      <c r="AV852" s="26"/>
      <c r="AW852" s="26"/>
      <c r="AX852" s="26"/>
      <c r="AY852" s="26"/>
      <c r="AZ852" s="26"/>
      <c r="BA852" s="26"/>
      <c r="BB852" s="26"/>
    </row>
    <row r="853" spans="1:5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I853" s="26"/>
      <c r="AJ853" s="26"/>
      <c r="AK853" s="26"/>
      <c r="AL853" s="26"/>
      <c r="AM853" s="26"/>
      <c r="AN853" s="26"/>
      <c r="AO853" s="26"/>
      <c r="AP853" s="26"/>
      <c r="AQ853" s="26"/>
      <c r="AR853" s="26"/>
      <c r="AS853" s="26"/>
      <c r="AT853" s="26"/>
      <c r="AU853" s="26"/>
      <c r="AV853" s="26"/>
      <c r="AW853" s="26"/>
      <c r="AX853" s="26"/>
      <c r="AY853" s="26"/>
      <c r="AZ853" s="26"/>
      <c r="BA853" s="26"/>
      <c r="BB853" s="26"/>
    </row>
    <row r="854" spans="1:5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I854" s="26"/>
      <c r="AJ854" s="26"/>
      <c r="AK854" s="26"/>
      <c r="AL854" s="26"/>
      <c r="AM854" s="26"/>
      <c r="AN854" s="26"/>
      <c r="AO854" s="26"/>
      <c r="AP854" s="26"/>
      <c r="AQ854" s="26"/>
      <c r="AR854" s="26"/>
      <c r="AS854" s="26"/>
      <c r="AT854" s="26"/>
      <c r="AU854" s="26"/>
      <c r="AV854" s="26"/>
      <c r="AW854" s="26"/>
      <c r="AX854" s="26"/>
      <c r="AY854" s="26"/>
      <c r="AZ854" s="26"/>
      <c r="BA854" s="26"/>
      <c r="BB854" s="26"/>
    </row>
    <row r="855" spans="1:5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I855" s="26"/>
      <c r="AJ855" s="26"/>
      <c r="AK855" s="26"/>
      <c r="AL855" s="26"/>
      <c r="AM855" s="26"/>
      <c r="AN855" s="26"/>
      <c r="AO855" s="26"/>
      <c r="AP855" s="26"/>
      <c r="AQ855" s="26"/>
      <c r="AR855" s="26"/>
      <c r="AS855" s="26"/>
      <c r="AT855" s="26"/>
      <c r="AU855" s="26"/>
      <c r="AV855" s="26"/>
      <c r="AW855" s="26"/>
      <c r="AX855" s="26"/>
      <c r="AY855" s="26"/>
      <c r="AZ855" s="26"/>
      <c r="BA855" s="26"/>
      <c r="BB855" s="26"/>
    </row>
    <row r="856" spans="1:5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I856" s="26"/>
      <c r="AJ856" s="26"/>
      <c r="AK856" s="26"/>
      <c r="AL856" s="26"/>
      <c r="AM856" s="26"/>
      <c r="AN856" s="26"/>
      <c r="AO856" s="26"/>
      <c r="AP856" s="26"/>
      <c r="AQ856" s="26"/>
      <c r="AR856" s="26"/>
      <c r="AS856" s="26"/>
      <c r="AT856" s="26"/>
      <c r="AU856" s="26"/>
      <c r="AV856" s="26"/>
      <c r="AW856" s="26"/>
      <c r="AX856" s="26"/>
      <c r="AY856" s="26"/>
      <c r="AZ856" s="26"/>
      <c r="BA856" s="26"/>
      <c r="BB856" s="26"/>
    </row>
    <row r="857" spans="1:5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I857" s="26"/>
      <c r="AJ857" s="26"/>
      <c r="AK857" s="26"/>
      <c r="AL857" s="26"/>
      <c r="AM857" s="26"/>
      <c r="AN857" s="26"/>
      <c r="AO857" s="26"/>
      <c r="AP857" s="26"/>
      <c r="AQ857" s="26"/>
      <c r="AR857" s="26"/>
      <c r="AS857" s="26"/>
      <c r="AT857" s="26"/>
      <c r="AU857" s="26"/>
      <c r="AV857" s="26"/>
      <c r="AW857" s="26"/>
      <c r="AX857" s="26"/>
      <c r="AY857" s="26"/>
      <c r="AZ857" s="26"/>
      <c r="BA857" s="26"/>
      <c r="BB857" s="26"/>
    </row>
    <row r="858" spans="1:5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I858" s="26"/>
      <c r="AJ858" s="26"/>
      <c r="AK858" s="26"/>
      <c r="AL858" s="26"/>
      <c r="AM858" s="26"/>
      <c r="AN858" s="26"/>
      <c r="AO858" s="26"/>
      <c r="AP858" s="26"/>
      <c r="AQ858" s="26"/>
      <c r="AR858" s="26"/>
      <c r="AS858" s="26"/>
      <c r="AT858" s="26"/>
      <c r="AU858" s="26"/>
      <c r="AV858" s="26"/>
      <c r="AW858" s="26"/>
      <c r="AX858" s="26"/>
      <c r="AY858" s="26"/>
      <c r="AZ858" s="26"/>
      <c r="BA858" s="26"/>
      <c r="BB858" s="26"/>
    </row>
    <row r="859" spans="1:5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I859" s="26"/>
      <c r="AJ859" s="26"/>
      <c r="AK859" s="26"/>
      <c r="AL859" s="26"/>
      <c r="AM859" s="26"/>
      <c r="AN859" s="26"/>
      <c r="AO859" s="26"/>
      <c r="AP859" s="26"/>
      <c r="AQ859" s="26"/>
      <c r="AR859" s="26"/>
      <c r="AS859" s="26"/>
      <c r="AT859" s="26"/>
      <c r="AU859" s="26"/>
      <c r="AV859" s="26"/>
      <c r="AW859" s="26"/>
      <c r="AX859" s="26"/>
      <c r="AY859" s="26"/>
      <c r="AZ859" s="26"/>
      <c r="BA859" s="26"/>
      <c r="BB859" s="26"/>
    </row>
    <row r="860" spans="1:5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I860" s="26"/>
      <c r="AJ860" s="26"/>
      <c r="AK860" s="26"/>
      <c r="AL860" s="26"/>
      <c r="AM860" s="26"/>
      <c r="AN860" s="26"/>
      <c r="AO860" s="26"/>
      <c r="AP860" s="26"/>
      <c r="AQ860" s="26"/>
      <c r="AR860" s="26"/>
      <c r="AS860" s="26"/>
      <c r="AT860" s="26"/>
      <c r="AU860" s="26"/>
      <c r="AV860" s="26"/>
      <c r="AW860" s="26"/>
      <c r="AX860" s="26"/>
      <c r="AY860" s="26"/>
      <c r="AZ860" s="26"/>
      <c r="BA860" s="26"/>
      <c r="BB860" s="26"/>
    </row>
    <row r="861" spans="1:5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I861" s="26"/>
      <c r="AJ861" s="26"/>
      <c r="AK861" s="26"/>
      <c r="AL861" s="26"/>
      <c r="AM861" s="26"/>
      <c r="AN861" s="26"/>
      <c r="AO861" s="26"/>
      <c r="AP861" s="26"/>
      <c r="AQ861" s="26"/>
      <c r="AR861" s="26"/>
      <c r="AS861" s="26"/>
      <c r="AT861" s="26"/>
      <c r="AU861" s="26"/>
      <c r="AV861" s="26"/>
      <c r="AW861" s="26"/>
      <c r="AX861" s="26"/>
      <c r="AY861" s="26"/>
      <c r="AZ861" s="26"/>
      <c r="BA861" s="26"/>
      <c r="BB861" s="26"/>
    </row>
    <row r="862" spans="1:5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I862" s="26"/>
      <c r="AJ862" s="26"/>
      <c r="AK862" s="26"/>
      <c r="AL862" s="26"/>
      <c r="AM862" s="26"/>
      <c r="AN862" s="26"/>
      <c r="AO862" s="26"/>
      <c r="AP862" s="26"/>
      <c r="AQ862" s="26"/>
      <c r="AR862" s="26"/>
      <c r="AS862" s="26"/>
      <c r="AT862" s="26"/>
      <c r="AU862" s="26"/>
      <c r="AV862" s="26"/>
      <c r="AW862" s="26"/>
      <c r="AX862" s="26"/>
      <c r="AY862" s="26"/>
      <c r="AZ862" s="26"/>
      <c r="BA862" s="26"/>
      <c r="BB862" s="26"/>
    </row>
    <row r="863" spans="1:5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I863" s="26"/>
      <c r="AJ863" s="26"/>
      <c r="AK863" s="26"/>
      <c r="AL863" s="26"/>
      <c r="AM863" s="26"/>
      <c r="AN863" s="26"/>
      <c r="AO863" s="26"/>
      <c r="AP863" s="26"/>
      <c r="AQ863" s="26"/>
      <c r="AR863" s="26"/>
      <c r="AS863" s="26"/>
      <c r="AT863" s="26"/>
      <c r="AU863" s="26"/>
      <c r="AV863" s="26"/>
      <c r="AW863" s="26"/>
      <c r="AX863" s="26"/>
      <c r="AY863" s="26"/>
      <c r="AZ863" s="26"/>
      <c r="BA863" s="26"/>
      <c r="BB863" s="26"/>
    </row>
    <row r="864" spans="1:5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I864" s="26"/>
      <c r="AJ864" s="26"/>
      <c r="AK864" s="26"/>
      <c r="AL864" s="26"/>
      <c r="AM864" s="26"/>
      <c r="AN864" s="26"/>
      <c r="AO864" s="26"/>
      <c r="AP864" s="26"/>
      <c r="AQ864" s="26"/>
      <c r="AR864" s="26"/>
      <c r="AS864" s="26"/>
      <c r="AT864" s="26"/>
      <c r="AU864" s="26"/>
      <c r="AV864" s="26"/>
      <c r="AW864" s="26"/>
      <c r="AX864" s="26"/>
      <c r="AY864" s="26"/>
      <c r="AZ864" s="26"/>
      <c r="BA864" s="26"/>
      <c r="BB864" s="26"/>
    </row>
    <row r="865" spans="1:5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I865" s="26"/>
      <c r="AJ865" s="26"/>
      <c r="AK865" s="26"/>
      <c r="AL865" s="26"/>
      <c r="AM865" s="26"/>
      <c r="AN865" s="26"/>
      <c r="AO865" s="26"/>
      <c r="AP865" s="26"/>
      <c r="AQ865" s="26"/>
      <c r="AR865" s="26"/>
      <c r="AS865" s="26"/>
      <c r="AT865" s="26"/>
      <c r="AU865" s="26"/>
      <c r="AV865" s="26"/>
      <c r="AW865" s="26"/>
      <c r="AX865" s="26"/>
      <c r="AY865" s="26"/>
      <c r="AZ865" s="26"/>
      <c r="BA865" s="26"/>
      <c r="BB865" s="26"/>
    </row>
    <row r="866" spans="1:5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I866" s="26"/>
      <c r="AJ866" s="26"/>
      <c r="AK866" s="26"/>
      <c r="AL866" s="26"/>
      <c r="AM866" s="26"/>
      <c r="AN866" s="26"/>
      <c r="AO866" s="26"/>
      <c r="AP866" s="26"/>
      <c r="AQ866" s="26"/>
      <c r="AR866" s="26"/>
      <c r="AS866" s="26"/>
      <c r="AT866" s="26"/>
      <c r="AU866" s="26"/>
      <c r="AV866" s="26"/>
      <c r="AW866" s="26"/>
      <c r="AX866" s="26"/>
      <c r="AY866" s="26"/>
      <c r="AZ866" s="26"/>
      <c r="BA866" s="26"/>
      <c r="BB866" s="26"/>
    </row>
    <row r="867" spans="1:5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I867" s="26"/>
      <c r="AJ867" s="26"/>
      <c r="AK867" s="26"/>
      <c r="AL867" s="26"/>
      <c r="AM867" s="26"/>
      <c r="AN867" s="26"/>
      <c r="AO867" s="26"/>
      <c r="AP867" s="26"/>
      <c r="AQ867" s="26"/>
      <c r="AR867" s="26"/>
      <c r="AS867" s="26"/>
      <c r="AT867" s="26"/>
      <c r="AU867" s="26"/>
      <c r="AV867" s="26"/>
      <c r="AW867" s="26"/>
      <c r="AX867" s="26"/>
      <c r="AY867" s="26"/>
      <c r="AZ867" s="26"/>
      <c r="BA867" s="26"/>
      <c r="BB867" s="26"/>
    </row>
    <row r="868" spans="1:5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I868" s="26"/>
      <c r="AJ868" s="26"/>
      <c r="AK868" s="26"/>
      <c r="AL868" s="26"/>
      <c r="AM868" s="26"/>
      <c r="AN868" s="26"/>
      <c r="AO868" s="26"/>
      <c r="AP868" s="26"/>
      <c r="AQ868" s="26"/>
      <c r="AR868" s="26"/>
      <c r="AS868" s="26"/>
      <c r="AT868" s="26"/>
      <c r="AU868" s="26"/>
      <c r="AV868" s="26"/>
      <c r="AW868" s="26"/>
      <c r="AX868" s="26"/>
      <c r="AY868" s="26"/>
      <c r="AZ868" s="26"/>
      <c r="BA868" s="26"/>
      <c r="BB868" s="26"/>
    </row>
    <row r="869" spans="1:5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I869" s="26"/>
      <c r="AJ869" s="26"/>
      <c r="AK869" s="26"/>
      <c r="AL869" s="26"/>
      <c r="AM869" s="26"/>
      <c r="AN869" s="26"/>
      <c r="AO869" s="26"/>
      <c r="AP869" s="26"/>
      <c r="AQ869" s="26"/>
      <c r="AR869" s="26"/>
      <c r="AS869" s="26"/>
      <c r="AT869" s="26"/>
      <c r="AU869" s="26"/>
      <c r="AV869" s="26"/>
      <c r="AW869" s="26"/>
      <c r="AX869" s="26"/>
      <c r="AY869" s="26"/>
      <c r="AZ869" s="26"/>
      <c r="BA869" s="26"/>
      <c r="BB869" s="26"/>
    </row>
    <row r="870" spans="1:5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I870" s="26"/>
      <c r="AJ870" s="26"/>
      <c r="AK870" s="26"/>
      <c r="AL870" s="26"/>
      <c r="AM870" s="26"/>
      <c r="AN870" s="26"/>
      <c r="AO870" s="26"/>
      <c r="AP870" s="26"/>
      <c r="AQ870" s="26"/>
      <c r="AR870" s="26"/>
      <c r="AS870" s="26"/>
      <c r="AT870" s="26"/>
      <c r="AU870" s="26"/>
      <c r="AV870" s="26"/>
      <c r="AW870" s="26"/>
      <c r="AX870" s="26"/>
      <c r="AY870" s="26"/>
      <c r="AZ870" s="26"/>
      <c r="BA870" s="26"/>
      <c r="BB870" s="26"/>
    </row>
    <row r="871" spans="1:5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I871" s="26"/>
      <c r="AJ871" s="26"/>
      <c r="AK871" s="26"/>
      <c r="AL871" s="26"/>
      <c r="AM871" s="26"/>
      <c r="AN871" s="26"/>
      <c r="AO871" s="26"/>
      <c r="AP871" s="26"/>
      <c r="AQ871" s="26"/>
      <c r="AR871" s="26"/>
      <c r="AS871" s="26"/>
      <c r="AT871" s="26"/>
      <c r="AU871" s="26"/>
      <c r="AV871" s="26"/>
      <c r="AW871" s="26"/>
      <c r="AX871" s="26"/>
      <c r="AY871" s="26"/>
      <c r="AZ871" s="26"/>
      <c r="BA871" s="26"/>
      <c r="BB871" s="26"/>
    </row>
    <row r="872" spans="1:5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I872" s="26"/>
      <c r="AJ872" s="26"/>
      <c r="AK872" s="26"/>
      <c r="AL872" s="26"/>
      <c r="AM872" s="26"/>
      <c r="AN872" s="26"/>
      <c r="AO872" s="26"/>
      <c r="AP872" s="26"/>
      <c r="AQ872" s="26"/>
      <c r="AR872" s="26"/>
      <c r="AS872" s="26"/>
      <c r="AT872" s="26"/>
      <c r="AU872" s="26"/>
      <c r="AV872" s="26"/>
      <c r="AW872" s="26"/>
      <c r="AX872" s="26"/>
      <c r="AY872" s="26"/>
      <c r="AZ872" s="26"/>
      <c r="BA872" s="26"/>
      <c r="BB872" s="26"/>
    </row>
    <row r="873" spans="1:5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I873" s="26"/>
      <c r="AJ873" s="26"/>
      <c r="AK873" s="26"/>
      <c r="AL873" s="26"/>
      <c r="AM873" s="26"/>
      <c r="AN873" s="26"/>
      <c r="AO873" s="26"/>
      <c r="AP873" s="26"/>
      <c r="AQ873" s="26"/>
      <c r="AR873" s="26"/>
      <c r="AS873" s="26"/>
      <c r="AT873" s="26"/>
      <c r="AU873" s="26"/>
      <c r="AV873" s="26"/>
      <c r="AW873" s="26"/>
      <c r="AX873" s="26"/>
      <c r="AY873" s="26"/>
      <c r="AZ873" s="26"/>
      <c r="BA873" s="26"/>
      <c r="BB873" s="26"/>
    </row>
    <row r="874" spans="1:5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I874" s="26"/>
      <c r="AJ874" s="26"/>
      <c r="AK874" s="26"/>
      <c r="AL874" s="26"/>
      <c r="AM874" s="26"/>
      <c r="AN874" s="26"/>
      <c r="AO874" s="26"/>
      <c r="AP874" s="26"/>
      <c r="AQ874" s="26"/>
      <c r="AR874" s="26"/>
      <c r="AS874" s="26"/>
      <c r="AT874" s="26"/>
      <c r="AU874" s="26"/>
      <c r="AV874" s="26"/>
      <c r="AW874" s="26"/>
      <c r="AX874" s="26"/>
      <c r="AY874" s="26"/>
      <c r="AZ874" s="26"/>
      <c r="BA874" s="26"/>
      <c r="BB874" s="26"/>
    </row>
    <row r="875" spans="1:5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I875" s="26"/>
      <c r="AJ875" s="26"/>
      <c r="AK875" s="26"/>
      <c r="AL875" s="26"/>
      <c r="AM875" s="26"/>
      <c r="AN875" s="26"/>
      <c r="AO875" s="26"/>
      <c r="AP875" s="26"/>
      <c r="AQ875" s="26"/>
      <c r="AR875" s="26"/>
      <c r="AS875" s="26"/>
      <c r="AT875" s="26"/>
      <c r="AU875" s="26"/>
      <c r="AV875" s="26"/>
      <c r="AW875" s="26"/>
      <c r="AX875" s="26"/>
      <c r="AY875" s="26"/>
      <c r="AZ875" s="26"/>
      <c r="BA875" s="26"/>
      <c r="BB875" s="26"/>
    </row>
    <row r="876" spans="1:5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I876" s="26"/>
      <c r="AJ876" s="26"/>
      <c r="AK876" s="26"/>
      <c r="AL876" s="26"/>
      <c r="AM876" s="26"/>
      <c r="AN876" s="26"/>
      <c r="AO876" s="26"/>
      <c r="AP876" s="26"/>
      <c r="AQ876" s="26"/>
      <c r="AR876" s="26"/>
      <c r="AS876" s="26"/>
      <c r="AT876" s="26"/>
      <c r="AU876" s="26"/>
      <c r="AV876" s="26"/>
      <c r="AW876" s="26"/>
      <c r="AX876" s="26"/>
      <c r="AY876" s="26"/>
      <c r="AZ876" s="26"/>
      <c r="BA876" s="26"/>
      <c r="BB876" s="26"/>
    </row>
    <row r="877" spans="1:5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I877" s="26"/>
      <c r="AJ877" s="26"/>
      <c r="AK877" s="26"/>
      <c r="AL877" s="26"/>
      <c r="AM877" s="26"/>
      <c r="AN877" s="26"/>
      <c r="AO877" s="26"/>
      <c r="AP877" s="26"/>
      <c r="AQ877" s="26"/>
      <c r="AR877" s="26"/>
      <c r="AS877" s="26"/>
      <c r="AT877" s="26"/>
      <c r="AU877" s="26"/>
      <c r="AV877" s="26"/>
      <c r="AW877" s="26"/>
      <c r="AX877" s="26"/>
      <c r="AY877" s="26"/>
      <c r="AZ877" s="26"/>
      <c r="BA877" s="26"/>
      <c r="BB877" s="26"/>
    </row>
    <row r="878" spans="1:5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I878" s="26"/>
      <c r="AJ878" s="26"/>
      <c r="AK878" s="26"/>
      <c r="AL878" s="26"/>
      <c r="AM878" s="26"/>
      <c r="AN878" s="26"/>
      <c r="AO878" s="26"/>
      <c r="AP878" s="26"/>
      <c r="AQ878" s="26"/>
      <c r="AR878" s="26"/>
      <c r="AS878" s="26"/>
      <c r="AT878" s="26"/>
      <c r="AU878" s="26"/>
      <c r="AV878" s="26"/>
      <c r="AW878" s="26"/>
      <c r="AX878" s="26"/>
      <c r="AY878" s="26"/>
      <c r="AZ878" s="26"/>
      <c r="BA878" s="26"/>
      <c r="BB878" s="26"/>
    </row>
    <row r="879" spans="1:5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I879" s="26"/>
      <c r="AJ879" s="26"/>
      <c r="AK879" s="26"/>
      <c r="AL879" s="26"/>
      <c r="AM879" s="26"/>
      <c r="AN879" s="26"/>
      <c r="AO879" s="26"/>
      <c r="AP879" s="26"/>
      <c r="AQ879" s="26"/>
      <c r="AR879" s="26"/>
      <c r="AS879" s="26"/>
      <c r="AT879" s="26"/>
      <c r="AU879" s="26"/>
      <c r="AV879" s="26"/>
      <c r="AW879" s="26"/>
      <c r="AX879" s="26"/>
      <c r="AY879" s="26"/>
      <c r="AZ879" s="26"/>
      <c r="BA879" s="26"/>
      <c r="BB879" s="26"/>
    </row>
    <row r="880" spans="1:5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I880" s="26"/>
      <c r="AJ880" s="26"/>
      <c r="AK880" s="26"/>
      <c r="AL880" s="26"/>
      <c r="AM880" s="26"/>
      <c r="AN880" s="26"/>
      <c r="AO880" s="26"/>
      <c r="AP880" s="26"/>
      <c r="AQ880" s="26"/>
      <c r="AR880" s="26"/>
      <c r="AS880" s="26"/>
      <c r="AT880" s="26"/>
      <c r="AU880" s="26"/>
      <c r="AV880" s="26"/>
      <c r="AW880" s="26"/>
      <c r="AX880" s="26"/>
      <c r="AY880" s="26"/>
      <c r="AZ880" s="26"/>
      <c r="BA880" s="26"/>
      <c r="BB880" s="26"/>
    </row>
    <row r="881" spans="1:5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I881" s="26"/>
      <c r="AJ881" s="26"/>
      <c r="AK881" s="26"/>
      <c r="AL881" s="26"/>
      <c r="AM881" s="26"/>
      <c r="AN881" s="26"/>
      <c r="AO881" s="26"/>
      <c r="AP881" s="26"/>
      <c r="AQ881" s="26"/>
      <c r="AR881" s="26"/>
      <c r="AS881" s="26"/>
      <c r="AT881" s="26"/>
      <c r="AU881" s="26"/>
      <c r="AV881" s="26"/>
      <c r="AW881" s="26"/>
      <c r="AX881" s="26"/>
      <c r="AY881" s="26"/>
      <c r="AZ881" s="26"/>
      <c r="BA881" s="26"/>
      <c r="BB881" s="26"/>
    </row>
    <row r="882" spans="1:5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I882" s="26"/>
      <c r="AJ882" s="26"/>
      <c r="AK882" s="26"/>
      <c r="AL882" s="26"/>
      <c r="AM882" s="26"/>
      <c r="AN882" s="26"/>
      <c r="AO882" s="26"/>
      <c r="AP882" s="26"/>
      <c r="AQ882" s="26"/>
      <c r="AR882" s="26"/>
      <c r="AS882" s="26"/>
      <c r="AT882" s="26"/>
      <c r="AU882" s="26"/>
      <c r="AV882" s="26"/>
      <c r="AW882" s="26"/>
      <c r="AX882" s="26"/>
      <c r="AY882" s="26"/>
      <c r="AZ882" s="26"/>
      <c r="BA882" s="26"/>
      <c r="BB882" s="26"/>
    </row>
    <row r="883" spans="1:5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I883" s="26"/>
      <c r="AJ883" s="26"/>
      <c r="AK883" s="26"/>
      <c r="AL883" s="26"/>
      <c r="AM883" s="26"/>
      <c r="AN883" s="26"/>
      <c r="AO883" s="26"/>
      <c r="AP883" s="26"/>
      <c r="AQ883" s="26"/>
      <c r="AR883" s="26"/>
      <c r="AS883" s="26"/>
      <c r="AT883" s="26"/>
      <c r="AU883" s="26"/>
      <c r="AV883" s="26"/>
      <c r="AW883" s="26"/>
      <c r="AX883" s="26"/>
      <c r="AY883" s="26"/>
      <c r="AZ883" s="26"/>
      <c r="BA883" s="26"/>
      <c r="BB883" s="26"/>
    </row>
    <row r="884" spans="1:5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I884" s="26"/>
      <c r="AJ884" s="26"/>
      <c r="AK884" s="26"/>
      <c r="AL884" s="26"/>
      <c r="AM884" s="26"/>
      <c r="AN884" s="26"/>
      <c r="AO884" s="26"/>
      <c r="AP884" s="26"/>
      <c r="AQ884" s="26"/>
      <c r="AR884" s="26"/>
      <c r="AS884" s="26"/>
      <c r="AT884" s="26"/>
      <c r="AU884" s="26"/>
      <c r="AV884" s="26"/>
      <c r="AW884" s="26"/>
      <c r="AX884" s="26"/>
      <c r="AY884" s="26"/>
      <c r="AZ884" s="26"/>
      <c r="BA884" s="26"/>
      <c r="BB884" s="26"/>
    </row>
    <row r="885" spans="1:5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I885" s="26"/>
      <c r="AJ885" s="26"/>
      <c r="AK885" s="26"/>
      <c r="AL885" s="26"/>
      <c r="AM885" s="26"/>
      <c r="AN885" s="26"/>
      <c r="AO885" s="26"/>
      <c r="AP885" s="26"/>
      <c r="AQ885" s="26"/>
      <c r="AR885" s="26"/>
      <c r="AS885" s="26"/>
      <c r="AT885" s="26"/>
      <c r="AU885" s="26"/>
      <c r="AV885" s="26"/>
      <c r="AW885" s="26"/>
      <c r="AX885" s="26"/>
      <c r="AY885" s="26"/>
      <c r="AZ885" s="26"/>
      <c r="BA885" s="26"/>
      <c r="BB885" s="26"/>
    </row>
    <row r="886" spans="1:5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I886" s="26"/>
      <c r="AJ886" s="26"/>
      <c r="AK886" s="26"/>
      <c r="AL886" s="26"/>
      <c r="AM886" s="26"/>
      <c r="AN886" s="26"/>
      <c r="AO886" s="26"/>
      <c r="AP886" s="26"/>
      <c r="AQ886" s="26"/>
      <c r="AR886" s="26"/>
      <c r="AS886" s="26"/>
      <c r="AT886" s="26"/>
      <c r="AU886" s="26"/>
      <c r="AV886" s="26"/>
      <c r="AW886" s="26"/>
      <c r="AX886" s="26"/>
      <c r="AY886" s="26"/>
      <c r="AZ886" s="26"/>
      <c r="BA886" s="26"/>
      <c r="BB886" s="26"/>
    </row>
    <row r="887" spans="1:5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I887" s="26"/>
      <c r="AJ887" s="26"/>
      <c r="AK887" s="26"/>
      <c r="AL887" s="26"/>
      <c r="AM887" s="26"/>
      <c r="AN887" s="26"/>
      <c r="AO887" s="26"/>
      <c r="AP887" s="26"/>
      <c r="AQ887" s="26"/>
      <c r="AR887" s="26"/>
      <c r="AS887" s="26"/>
      <c r="AT887" s="26"/>
      <c r="AU887" s="26"/>
      <c r="AV887" s="26"/>
      <c r="AW887" s="26"/>
      <c r="AX887" s="26"/>
      <c r="AY887" s="26"/>
      <c r="AZ887" s="26"/>
      <c r="BA887" s="26"/>
      <c r="BB887" s="26"/>
    </row>
    <row r="888" spans="1:5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I888" s="26"/>
      <c r="AJ888" s="26"/>
      <c r="AK888" s="26"/>
      <c r="AL888" s="26"/>
      <c r="AM888" s="26"/>
      <c r="AN888" s="26"/>
      <c r="AO888" s="26"/>
      <c r="AP888" s="26"/>
      <c r="AQ888" s="26"/>
      <c r="AR888" s="26"/>
      <c r="AS888" s="26"/>
      <c r="AT888" s="26"/>
      <c r="AU888" s="26"/>
      <c r="AV888" s="26"/>
      <c r="AW888" s="26"/>
      <c r="AX888" s="26"/>
      <c r="AY888" s="26"/>
      <c r="AZ888" s="26"/>
      <c r="BA888" s="26"/>
      <c r="BB888" s="26"/>
    </row>
    <row r="889" spans="1:5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I889" s="26"/>
      <c r="AJ889" s="26"/>
      <c r="AK889" s="26"/>
      <c r="AL889" s="26"/>
      <c r="AM889" s="26"/>
      <c r="AN889" s="26"/>
      <c r="AO889" s="26"/>
      <c r="AP889" s="26"/>
      <c r="AQ889" s="26"/>
      <c r="AR889" s="26"/>
      <c r="AS889" s="26"/>
      <c r="AT889" s="26"/>
      <c r="AU889" s="26"/>
      <c r="AV889" s="26"/>
      <c r="AW889" s="26"/>
      <c r="AX889" s="26"/>
      <c r="AY889" s="26"/>
      <c r="AZ889" s="26"/>
      <c r="BA889" s="26"/>
      <c r="BB889" s="26"/>
    </row>
    <row r="890" spans="1:5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I890" s="26"/>
      <c r="AJ890" s="26"/>
      <c r="AK890" s="26"/>
      <c r="AL890" s="26"/>
      <c r="AM890" s="26"/>
      <c r="AN890" s="26"/>
      <c r="AO890" s="26"/>
      <c r="AP890" s="26"/>
      <c r="AQ890" s="26"/>
      <c r="AR890" s="26"/>
      <c r="AS890" s="26"/>
      <c r="AT890" s="26"/>
      <c r="AU890" s="26"/>
      <c r="AV890" s="26"/>
      <c r="AW890" s="26"/>
      <c r="AX890" s="26"/>
      <c r="AY890" s="26"/>
      <c r="AZ890" s="26"/>
      <c r="BA890" s="26"/>
      <c r="BB890" s="26"/>
    </row>
    <row r="891" spans="1:5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I891" s="26"/>
      <c r="AJ891" s="26"/>
      <c r="AK891" s="26"/>
      <c r="AL891" s="26"/>
      <c r="AM891" s="26"/>
      <c r="AN891" s="26"/>
      <c r="AO891" s="26"/>
      <c r="AP891" s="26"/>
      <c r="AQ891" s="26"/>
      <c r="AR891" s="26"/>
      <c r="AS891" s="26"/>
      <c r="AT891" s="26"/>
      <c r="AU891" s="26"/>
      <c r="AV891" s="26"/>
      <c r="AW891" s="26"/>
      <c r="AX891" s="26"/>
      <c r="AY891" s="26"/>
      <c r="AZ891" s="26"/>
      <c r="BA891" s="26"/>
      <c r="BB891" s="26"/>
    </row>
    <row r="892" spans="1:5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I892" s="26"/>
      <c r="AJ892" s="26"/>
      <c r="AK892" s="26"/>
      <c r="AL892" s="26"/>
      <c r="AM892" s="26"/>
      <c r="AN892" s="26"/>
      <c r="AO892" s="26"/>
      <c r="AP892" s="26"/>
      <c r="AQ892" s="26"/>
      <c r="AR892" s="26"/>
      <c r="AS892" s="26"/>
      <c r="AT892" s="26"/>
      <c r="AU892" s="26"/>
      <c r="AV892" s="26"/>
      <c r="AW892" s="26"/>
      <c r="AX892" s="26"/>
      <c r="AY892" s="26"/>
      <c r="AZ892" s="26"/>
      <c r="BA892" s="26"/>
      <c r="BB892" s="26"/>
    </row>
    <row r="893" spans="1:5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I893" s="26"/>
      <c r="AJ893" s="26"/>
      <c r="AK893" s="26"/>
      <c r="AL893" s="26"/>
      <c r="AM893" s="26"/>
      <c r="AN893" s="26"/>
      <c r="AO893" s="26"/>
      <c r="AP893" s="26"/>
      <c r="AQ893" s="26"/>
      <c r="AR893" s="26"/>
      <c r="AS893" s="26"/>
      <c r="AT893" s="26"/>
      <c r="AU893" s="26"/>
      <c r="AV893" s="26"/>
      <c r="AW893" s="26"/>
      <c r="AX893" s="26"/>
      <c r="AY893" s="26"/>
      <c r="AZ893" s="26"/>
      <c r="BA893" s="26"/>
      <c r="BB893" s="26"/>
    </row>
    <row r="894" spans="1:5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I894" s="26"/>
      <c r="AJ894" s="26"/>
      <c r="AK894" s="26"/>
      <c r="AL894" s="26"/>
      <c r="AM894" s="26"/>
      <c r="AN894" s="26"/>
      <c r="AO894" s="26"/>
      <c r="AP894" s="26"/>
      <c r="AQ894" s="26"/>
      <c r="AR894" s="26"/>
      <c r="AS894" s="26"/>
      <c r="AT894" s="26"/>
      <c r="AU894" s="26"/>
      <c r="AV894" s="26"/>
      <c r="AW894" s="26"/>
      <c r="AX894" s="26"/>
      <c r="AY894" s="26"/>
      <c r="AZ894" s="26"/>
      <c r="BA894" s="26"/>
      <c r="BB894" s="26"/>
    </row>
    <row r="895" spans="1:5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I895" s="26"/>
      <c r="AJ895" s="26"/>
      <c r="AK895" s="26"/>
      <c r="AL895" s="26"/>
      <c r="AM895" s="26"/>
      <c r="AN895" s="26"/>
      <c r="AO895" s="26"/>
      <c r="AP895" s="26"/>
      <c r="AQ895" s="26"/>
      <c r="AR895" s="26"/>
      <c r="AS895" s="26"/>
      <c r="AT895" s="26"/>
      <c r="AU895" s="26"/>
      <c r="AV895" s="26"/>
      <c r="AW895" s="26"/>
      <c r="AX895" s="26"/>
      <c r="AY895" s="26"/>
      <c r="AZ895" s="26"/>
      <c r="BA895" s="26"/>
      <c r="BB895" s="26"/>
    </row>
    <row r="896" spans="1:5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I896" s="26"/>
      <c r="AJ896" s="26"/>
      <c r="AK896" s="26"/>
      <c r="AL896" s="26"/>
      <c r="AM896" s="26"/>
      <c r="AN896" s="26"/>
      <c r="AO896" s="26"/>
      <c r="AP896" s="26"/>
      <c r="AQ896" s="26"/>
      <c r="AR896" s="26"/>
      <c r="AS896" s="26"/>
      <c r="AT896" s="26"/>
      <c r="AU896" s="26"/>
      <c r="AV896" s="26"/>
      <c r="AW896" s="26"/>
      <c r="AX896" s="26"/>
      <c r="AY896" s="26"/>
      <c r="AZ896" s="26"/>
      <c r="BA896" s="26"/>
      <c r="BB896" s="26"/>
    </row>
    <row r="897" spans="1:5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I897" s="26"/>
      <c r="AJ897" s="26"/>
      <c r="AK897" s="26"/>
      <c r="AL897" s="26"/>
      <c r="AM897" s="26"/>
      <c r="AN897" s="26"/>
      <c r="AO897" s="26"/>
      <c r="AP897" s="26"/>
      <c r="AQ897" s="26"/>
      <c r="AR897" s="26"/>
      <c r="AS897" s="26"/>
      <c r="AT897" s="26"/>
      <c r="AU897" s="26"/>
      <c r="AV897" s="26"/>
      <c r="AW897" s="26"/>
      <c r="AX897" s="26"/>
      <c r="AY897" s="26"/>
      <c r="AZ897" s="26"/>
      <c r="BA897" s="26"/>
      <c r="BB897" s="26"/>
    </row>
    <row r="898" spans="1:5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I898" s="26"/>
      <c r="AJ898" s="26"/>
      <c r="AK898" s="26"/>
      <c r="AL898" s="26"/>
      <c r="AM898" s="26"/>
      <c r="AN898" s="26"/>
      <c r="AO898" s="26"/>
      <c r="AP898" s="26"/>
      <c r="AQ898" s="26"/>
      <c r="AR898" s="26"/>
      <c r="AS898" s="26"/>
      <c r="AT898" s="26"/>
      <c r="AU898" s="26"/>
      <c r="AV898" s="26"/>
      <c r="AW898" s="26"/>
      <c r="AX898" s="26"/>
      <c r="AY898" s="26"/>
      <c r="AZ898" s="26"/>
      <c r="BA898" s="26"/>
      <c r="BB898" s="26"/>
    </row>
    <row r="899" spans="1:5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I899" s="26"/>
      <c r="AJ899" s="26"/>
      <c r="AK899" s="26"/>
      <c r="AL899" s="26"/>
      <c r="AM899" s="26"/>
      <c r="AN899" s="26"/>
      <c r="AO899" s="26"/>
      <c r="AP899" s="26"/>
      <c r="AQ899" s="26"/>
      <c r="AR899" s="26"/>
      <c r="AS899" s="26"/>
      <c r="AT899" s="26"/>
      <c r="AU899" s="26"/>
      <c r="AV899" s="26"/>
      <c r="AW899" s="26"/>
      <c r="AX899" s="26"/>
      <c r="AY899" s="26"/>
      <c r="AZ899" s="26"/>
      <c r="BA899" s="26"/>
      <c r="BB899" s="26"/>
    </row>
    <row r="900" spans="1:5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I900" s="26"/>
      <c r="AJ900" s="26"/>
      <c r="AK900" s="26"/>
      <c r="AL900" s="26"/>
      <c r="AM900" s="26"/>
      <c r="AN900" s="26"/>
      <c r="AO900" s="26"/>
      <c r="AP900" s="26"/>
      <c r="AQ900" s="26"/>
      <c r="AR900" s="26"/>
      <c r="AS900" s="26"/>
      <c r="AT900" s="26"/>
      <c r="AU900" s="26"/>
      <c r="AV900" s="26"/>
      <c r="AW900" s="26"/>
      <c r="AX900" s="26"/>
      <c r="AY900" s="26"/>
      <c r="AZ900" s="26"/>
      <c r="BA900" s="26"/>
      <c r="BB900" s="26"/>
    </row>
    <row r="901" spans="1:5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I901" s="26"/>
      <c r="AJ901" s="26"/>
      <c r="AK901" s="26"/>
      <c r="AL901" s="26"/>
      <c r="AM901" s="26"/>
      <c r="AN901" s="26"/>
      <c r="AO901" s="26"/>
      <c r="AP901" s="26"/>
      <c r="AQ901" s="26"/>
      <c r="AR901" s="26"/>
      <c r="AS901" s="26"/>
      <c r="AT901" s="26"/>
      <c r="AU901" s="26"/>
      <c r="AV901" s="26"/>
      <c r="AW901" s="26"/>
      <c r="AX901" s="26"/>
      <c r="AY901" s="26"/>
      <c r="AZ901" s="26"/>
      <c r="BA901" s="26"/>
      <c r="BB901" s="26"/>
    </row>
    <row r="902" spans="1:5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I902" s="26"/>
      <c r="AJ902" s="26"/>
      <c r="AK902" s="26"/>
      <c r="AL902" s="26"/>
      <c r="AM902" s="26"/>
      <c r="AN902" s="26"/>
      <c r="AO902" s="26"/>
      <c r="AP902" s="26"/>
      <c r="AQ902" s="26"/>
      <c r="AR902" s="26"/>
      <c r="AS902" s="26"/>
      <c r="AT902" s="26"/>
      <c r="AU902" s="26"/>
      <c r="AV902" s="26"/>
      <c r="AW902" s="26"/>
      <c r="AX902" s="26"/>
      <c r="AY902" s="26"/>
      <c r="AZ902" s="26"/>
      <c r="BA902" s="26"/>
      <c r="BB902" s="26"/>
    </row>
    <row r="903" spans="1:5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I903" s="26"/>
      <c r="AJ903" s="26"/>
      <c r="AK903" s="26"/>
      <c r="AL903" s="26"/>
      <c r="AM903" s="26"/>
      <c r="AN903" s="26"/>
      <c r="AO903" s="26"/>
      <c r="AP903" s="26"/>
      <c r="AQ903" s="26"/>
      <c r="AR903" s="26"/>
      <c r="AS903" s="26"/>
      <c r="AT903" s="26"/>
      <c r="AU903" s="26"/>
      <c r="AV903" s="26"/>
      <c r="AW903" s="26"/>
      <c r="AX903" s="26"/>
      <c r="AY903" s="26"/>
      <c r="AZ903" s="26"/>
      <c r="BA903" s="26"/>
      <c r="BB903" s="26"/>
    </row>
    <row r="904" spans="1:5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I904" s="26"/>
      <c r="AJ904" s="26"/>
      <c r="AK904" s="26"/>
      <c r="AL904" s="26"/>
      <c r="AM904" s="26"/>
      <c r="AN904" s="26"/>
      <c r="AO904" s="26"/>
      <c r="AP904" s="26"/>
      <c r="AQ904" s="26"/>
      <c r="AR904" s="26"/>
      <c r="AS904" s="26"/>
      <c r="AT904" s="26"/>
      <c r="AU904" s="26"/>
      <c r="AV904" s="26"/>
      <c r="AW904" s="26"/>
      <c r="AX904" s="26"/>
      <c r="AY904" s="26"/>
      <c r="AZ904" s="26"/>
      <c r="BA904" s="26"/>
      <c r="BB904" s="26"/>
    </row>
    <row r="905" spans="1:5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I905" s="26"/>
      <c r="AJ905" s="26"/>
      <c r="AK905" s="26"/>
      <c r="AL905" s="26"/>
      <c r="AM905" s="26"/>
      <c r="AN905" s="26"/>
      <c r="AO905" s="26"/>
      <c r="AP905" s="26"/>
      <c r="AQ905" s="26"/>
      <c r="AR905" s="26"/>
      <c r="AS905" s="26"/>
      <c r="AT905" s="26"/>
      <c r="AU905" s="26"/>
      <c r="AV905" s="26"/>
      <c r="AW905" s="26"/>
      <c r="AX905" s="26"/>
      <c r="AY905" s="26"/>
      <c r="AZ905" s="26"/>
      <c r="BA905" s="26"/>
      <c r="BB905" s="26"/>
    </row>
    <row r="906" spans="1:5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I906" s="26"/>
      <c r="AJ906" s="26"/>
      <c r="AK906" s="26"/>
      <c r="AL906" s="26"/>
      <c r="AM906" s="26"/>
      <c r="AN906" s="26"/>
      <c r="AO906" s="26"/>
      <c r="AP906" s="26"/>
      <c r="AQ906" s="26"/>
      <c r="AR906" s="26"/>
      <c r="AS906" s="26"/>
      <c r="AT906" s="26"/>
      <c r="AU906" s="26"/>
      <c r="AV906" s="26"/>
      <c r="AW906" s="26"/>
      <c r="AX906" s="26"/>
      <c r="AY906" s="26"/>
      <c r="AZ906" s="26"/>
      <c r="BA906" s="26"/>
      <c r="BB906" s="26"/>
    </row>
    <row r="907" spans="1:5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I907" s="26"/>
      <c r="AJ907" s="26"/>
      <c r="AK907" s="26"/>
      <c r="AL907" s="26"/>
      <c r="AM907" s="26"/>
      <c r="AN907" s="26"/>
      <c r="AO907" s="26"/>
      <c r="AP907" s="26"/>
      <c r="AQ907" s="26"/>
      <c r="AR907" s="26"/>
      <c r="AS907" s="26"/>
      <c r="AT907" s="26"/>
      <c r="AU907" s="26"/>
      <c r="AV907" s="26"/>
      <c r="AW907" s="26"/>
      <c r="AX907" s="26"/>
      <c r="AY907" s="26"/>
      <c r="AZ907" s="26"/>
      <c r="BA907" s="26"/>
      <c r="BB907" s="26"/>
    </row>
    <row r="908" spans="1:5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I908" s="26"/>
      <c r="AJ908" s="26"/>
      <c r="AK908" s="26"/>
      <c r="AL908" s="26"/>
      <c r="AM908" s="26"/>
      <c r="AN908" s="26"/>
      <c r="AO908" s="26"/>
      <c r="AP908" s="26"/>
      <c r="AQ908" s="26"/>
      <c r="AR908" s="26"/>
      <c r="AS908" s="26"/>
      <c r="AT908" s="26"/>
      <c r="AU908" s="26"/>
      <c r="AV908" s="26"/>
      <c r="AW908" s="26"/>
      <c r="AX908" s="26"/>
      <c r="AY908" s="26"/>
      <c r="AZ908" s="26"/>
      <c r="BA908" s="26"/>
      <c r="BB908" s="26"/>
    </row>
    <row r="909" spans="1:5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I909" s="26"/>
      <c r="AJ909" s="26"/>
      <c r="AK909" s="26"/>
      <c r="AL909" s="26"/>
      <c r="AM909" s="26"/>
      <c r="AN909" s="26"/>
      <c r="AO909" s="26"/>
      <c r="AP909" s="26"/>
      <c r="AQ909" s="26"/>
      <c r="AR909" s="26"/>
      <c r="AS909" s="26"/>
      <c r="AT909" s="26"/>
      <c r="AU909" s="26"/>
      <c r="AV909" s="26"/>
      <c r="AW909" s="26"/>
      <c r="AX909" s="26"/>
      <c r="AY909" s="26"/>
      <c r="AZ909" s="26"/>
      <c r="BA909" s="26"/>
      <c r="BB909" s="26"/>
    </row>
    <row r="910" spans="1:5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I910" s="26"/>
      <c r="AJ910" s="26"/>
      <c r="AK910" s="26"/>
      <c r="AL910" s="26"/>
      <c r="AM910" s="26"/>
      <c r="AN910" s="26"/>
      <c r="AO910" s="26"/>
      <c r="AP910" s="26"/>
      <c r="AQ910" s="26"/>
      <c r="AR910" s="26"/>
      <c r="AS910" s="26"/>
      <c r="AT910" s="26"/>
      <c r="AU910" s="26"/>
      <c r="AV910" s="26"/>
      <c r="AW910" s="26"/>
      <c r="AX910" s="26"/>
      <c r="AY910" s="26"/>
      <c r="AZ910" s="26"/>
      <c r="BA910" s="26"/>
      <c r="BB910" s="26"/>
    </row>
    <row r="911" spans="1:5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I911" s="26"/>
      <c r="AJ911" s="26"/>
      <c r="AK911" s="26"/>
      <c r="AL911" s="26"/>
      <c r="AM911" s="26"/>
      <c r="AN911" s="26"/>
      <c r="AO911" s="26"/>
      <c r="AP911" s="26"/>
      <c r="AQ911" s="26"/>
      <c r="AR911" s="26"/>
      <c r="AS911" s="26"/>
      <c r="AT911" s="26"/>
      <c r="AU911" s="26"/>
      <c r="AV911" s="26"/>
      <c r="AW911" s="26"/>
      <c r="AX911" s="26"/>
      <c r="AY911" s="26"/>
      <c r="AZ911" s="26"/>
      <c r="BA911" s="26"/>
      <c r="BB911" s="26"/>
    </row>
    <row r="912" spans="1:5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I912" s="26"/>
      <c r="AJ912" s="26"/>
      <c r="AK912" s="26"/>
      <c r="AL912" s="26"/>
      <c r="AM912" s="26"/>
      <c r="AN912" s="26"/>
      <c r="AO912" s="26"/>
      <c r="AP912" s="26"/>
      <c r="AQ912" s="26"/>
      <c r="AR912" s="26"/>
      <c r="AS912" s="26"/>
      <c r="AT912" s="26"/>
      <c r="AU912" s="26"/>
      <c r="AV912" s="26"/>
      <c r="AW912" s="26"/>
      <c r="AX912" s="26"/>
      <c r="AY912" s="26"/>
      <c r="AZ912" s="26"/>
      <c r="BA912" s="26"/>
      <c r="BB912" s="26"/>
    </row>
    <row r="913" spans="1:5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I913" s="26"/>
      <c r="AJ913" s="26"/>
      <c r="AK913" s="26"/>
      <c r="AL913" s="26"/>
      <c r="AM913" s="26"/>
      <c r="AN913" s="26"/>
      <c r="AO913" s="26"/>
      <c r="AP913" s="26"/>
      <c r="AQ913" s="26"/>
      <c r="AR913" s="26"/>
      <c r="AS913" s="26"/>
      <c r="AT913" s="26"/>
      <c r="AU913" s="26"/>
      <c r="AV913" s="26"/>
      <c r="AW913" s="26"/>
      <c r="AX913" s="26"/>
      <c r="AY913" s="26"/>
      <c r="AZ913" s="26"/>
      <c r="BA913" s="26"/>
      <c r="BB913" s="26"/>
    </row>
    <row r="914" spans="1:5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I914" s="26"/>
      <c r="AJ914" s="26"/>
      <c r="AK914" s="26"/>
      <c r="AL914" s="26"/>
      <c r="AM914" s="26"/>
      <c r="AN914" s="26"/>
      <c r="AO914" s="26"/>
      <c r="AP914" s="26"/>
      <c r="AQ914" s="26"/>
      <c r="AR914" s="26"/>
      <c r="AS914" s="26"/>
      <c r="AT914" s="26"/>
      <c r="AU914" s="26"/>
      <c r="AV914" s="26"/>
      <c r="AW914" s="26"/>
      <c r="AX914" s="26"/>
      <c r="AY914" s="26"/>
      <c r="AZ914" s="26"/>
      <c r="BA914" s="26"/>
      <c r="BB914" s="26"/>
    </row>
    <row r="915" spans="1:5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I915" s="26"/>
      <c r="AJ915" s="26"/>
      <c r="AK915" s="26"/>
      <c r="AL915" s="26"/>
      <c r="AM915" s="26"/>
      <c r="AN915" s="26"/>
      <c r="AO915" s="26"/>
      <c r="AP915" s="26"/>
      <c r="AQ915" s="26"/>
      <c r="AR915" s="26"/>
      <c r="AS915" s="26"/>
      <c r="AT915" s="26"/>
      <c r="AU915" s="26"/>
      <c r="AV915" s="26"/>
      <c r="AW915" s="26"/>
      <c r="AX915" s="26"/>
      <c r="AY915" s="26"/>
      <c r="AZ915" s="26"/>
      <c r="BA915" s="26"/>
      <c r="BB915" s="26"/>
    </row>
    <row r="916" spans="1:5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I916" s="26"/>
      <c r="AJ916" s="26"/>
      <c r="AK916" s="26"/>
      <c r="AL916" s="26"/>
      <c r="AM916" s="26"/>
      <c r="AN916" s="26"/>
      <c r="AO916" s="26"/>
      <c r="AP916" s="26"/>
      <c r="AQ916" s="26"/>
      <c r="AR916" s="26"/>
      <c r="AS916" s="26"/>
      <c r="AT916" s="26"/>
      <c r="AU916" s="26"/>
      <c r="AV916" s="26"/>
      <c r="AW916" s="26"/>
      <c r="AX916" s="26"/>
      <c r="AY916" s="26"/>
      <c r="AZ916" s="26"/>
      <c r="BA916" s="26"/>
      <c r="BB916" s="26"/>
    </row>
    <row r="917" spans="1:5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I917" s="26"/>
      <c r="AJ917" s="26"/>
      <c r="AK917" s="26"/>
      <c r="AL917" s="26"/>
      <c r="AM917" s="26"/>
      <c r="AN917" s="26"/>
      <c r="AO917" s="26"/>
      <c r="AP917" s="26"/>
      <c r="AQ917" s="26"/>
      <c r="AR917" s="26"/>
      <c r="AS917" s="26"/>
      <c r="AT917" s="26"/>
      <c r="AU917" s="26"/>
      <c r="AV917" s="26"/>
      <c r="AW917" s="26"/>
      <c r="AX917" s="26"/>
      <c r="AY917" s="26"/>
      <c r="AZ917" s="26"/>
      <c r="BA917" s="26"/>
      <c r="BB917" s="26"/>
    </row>
    <row r="918" spans="1:5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I918" s="26"/>
      <c r="AJ918" s="26"/>
      <c r="AK918" s="26"/>
      <c r="AL918" s="26"/>
      <c r="AM918" s="26"/>
      <c r="AN918" s="26"/>
      <c r="AO918" s="26"/>
      <c r="AP918" s="26"/>
      <c r="AQ918" s="26"/>
      <c r="AR918" s="26"/>
      <c r="AS918" s="26"/>
      <c r="AT918" s="26"/>
      <c r="AU918" s="26"/>
      <c r="AV918" s="26"/>
      <c r="AW918" s="26"/>
      <c r="AX918" s="26"/>
      <c r="AY918" s="26"/>
      <c r="AZ918" s="26"/>
      <c r="BA918" s="26"/>
      <c r="BB918" s="26"/>
    </row>
    <row r="919" spans="1:5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I919" s="26"/>
      <c r="AJ919" s="26"/>
      <c r="AK919" s="26"/>
      <c r="AL919" s="26"/>
      <c r="AM919" s="26"/>
      <c r="AN919" s="26"/>
      <c r="AO919" s="26"/>
      <c r="AP919" s="26"/>
      <c r="AQ919" s="26"/>
      <c r="AR919" s="26"/>
      <c r="AS919" s="26"/>
      <c r="AT919" s="26"/>
      <c r="AU919" s="26"/>
      <c r="AV919" s="26"/>
      <c r="AW919" s="26"/>
      <c r="AX919" s="26"/>
      <c r="AY919" s="26"/>
      <c r="AZ919" s="26"/>
      <c r="BA919" s="26"/>
      <c r="BB919" s="26"/>
    </row>
    <row r="920" spans="1:5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I920" s="26"/>
      <c r="AJ920" s="26"/>
      <c r="AK920" s="26"/>
      <c r="AL920" s="26"/>
      <c r="AM920" s="26"/>
      <c r="AN920" s="26"/>
      <c r="AO920" s="26"/>
      <c r="AP920" s="26"/>
      <c r="AQ920" s="26"/>
      <c r="AR920" s="26"/>
      <c r="AS920" s="26"/>
      <c r="AT920" s="26"/>
      <c r="AU920" s="26"/>
      <c r="AV920" s="26"/>
      <c r="AW920" s="26"/>
      <c r="AX920" s="26"/>
      <c r="AY920" s="26"/>
      <c r="AZ920" s="26"/>
      <c r="BA920" s="26"/>
      <c r="BB920" s="26"/>
    </row>
    <row r="921" spans="1:5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I921" s="26"/>
      <c r="AJ921" s="26"/>
      <c r="AK921" s="26"/>
      <c r="AL921" s="26"/>
      <c r="AM921" s="26"/>
      <c r="AN921" s="26"/>
      <c r="AO921" s="26"/>
      <c r="AP921" s="26"/>
      <c r="AQ921" s="26"/>
      <c r="AR921" s="26"/>
      <c r="AS921" s="26"/>
      <c r="AT921" s="26"/>
      <c r="AU921" s="26"/>
      <c r="AV921" s="26"/>
      <c r="AW921" s="26"/>
      <c r="AX921" s="26"/>
      <c r="AY921" s="26"/>
      <c r="AZ921" s="26"/>
      <c r="BA921" s="26"/>
      <c r="BB921" s="26"/>
    </row>
    <row r="922" spans="1:5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I922" s="26"/>
      <c r="AJ922" s="26"/>
      <c r="AK922" s="26"/>
      <c r="AL922" s="26"/>
      <c r="AM922" s="26"/>
      <c r="AN922" s="26"/>
      <c r="AO922" s="26"/>
      <c r="AP922" s="26"/>
      <c r="AQ922" s="26"/>
      <c r="AR922" s="26"/>
      <c r="AS922" s="26"/>
      <c r="AT922" s="26"/>
      <c r="AU922" s="26"/>
      <c r="AV922" s="26"/>
      <c r="AW922" s="26"/>
      <c r="AX922" s="26"/>
      <c r="AY922" s="26"/>
      <c r="AZ922" s="26"/>
      <c r="BA922" s="26"/>
      <c r="BB922" s="26"/>
    </row>
    <row r="923" spans="1:5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I923" s="26"/>
      <c r="AJ923" s="26"/>
      <c r="AK923" s="26"/>
      <c r="AL923" s="26"/>
      <c r="AM923" s="26"/>
      <c r="AN923" s="26"/>
      <c r="AO923" s="26"/>
      <c r="AP923" s="26"/>
      <c r="AQ923" s="26"/>
      <c r="AR923" s="26"/>
      <c r="AS923" s="26"/>
      <c r="AT923" s="26"/>
      <c r="AU923" s="26"/>
      <c r="AV923" s="26"/>
      <c r="AW923" s="26"/>
      <c r="AX923" s="26"/>
      <c r="AY923" s="26"/>
      <c r="AZ923" s="26"/>
      <c r="BA923" s="26"/>
      <c r="BB923" s="26"/>
    </row>
    <row r="924" spans="1:5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I924" s="26"/>
      <c r="AJ924" s="26"/>
      <c r="AK924" s="26"/>
      <c r="AL924" s="26"/>
      <c r="AM924" s="26"/>
      <c r="AN924" s="26"/>
      <c r="AO924" s="26"/>
      <c r="AP924" s="26"/>
      <c r="AQ924" s="26"/>
      <c r="AR924" s="26"/>
      <c r="AS924" s="26"/>
      <c r="AT924" s="26"/>
      <c r="AU924" s="26"/>
      <c r="AV924" s="26"/>
      <c r="AW924" s="26"/>
      <c r="AX924" s="26"/>
      <c r="AY924" s="26"/>
      <c r="AZ924" s="26"/>
      <c r="BA924" s="26"/>
      <c r="BB924" s="26"/>
    </row>
    <row r="925" spans="1:5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I925" s="26"/>
      <c r="AJ925" s="26"/>
      <c r="AK925" s="26"/>
      <c r="AL925" s="26"/>
      <c r="AM925" s="26"/>
      <c r="AN925" s="26"/>
      <c r="AO925" s="26"/>
      <c r="AP925" s="26"/>
      <c r="AQ925" s="26"/>
      <c r="AR925" s="26"/>
      <c r="AS925" s="26"/>
      <c r="AT925" s="26"/>
      <c r="AU925" s="26"/>
      <c r="AV925" s="26"/>
      <c r="AW925" s="26"/>
      <c r="AX925" s="26"/>
      <c r="AY925" s="26"/>
      <c r="AZ925" s="26"/>
      <c r="BA925" s="26"/>
      <c r="BB925" s="26"/>
    </row>
    <row r="926" spans="1:5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I926" s="26"/>
      <c r="AJ926" s="26"/>
      <c r="AK926" s="26"/>
      <c r="AL926" s="26"/>
      <c r="AM926" s="26"/>
      <c r="AN926" s="26"/>
      <c r="AO926" s="26"/>
      <c r="AP926" s="26"/>
      <c r="AQ926" s="26"/>
      <c r="AR926" s="26"/>
      <c r="AS926" s="26"/>
      <c r="AT926" s="26"/>
      <c r="AU926" s="26"/>
      <c r="AV926" s="26"/>
      <c r="AW926" s="26"/>
      <c r="AX926" s="26"/>
      <c r="AY926" s="26"/>
      <c r="AZ926" s="26"/>
      <c r="BA926" s="26"/>
      <c r="BB926" s="26"/>
    </row>
    <row r="927" spans="1:5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I927" s="26"/>
      <c r="AJ927" s="26"/>
      <c r="AK927" s="26"/>
      <c r="AL927" s="26"/>
      <c r="AM927" s="26"/>
      <c r="AN927" s="26"/>
      <c r="AO927" s="26"/>
      <c r="AP927" s="26"/>
      <c r="AQ927" s="26"/>
      <c r="AR927" s="26"/>
      <c r="AS927" s="26"/>
      <c r="AT927" s="26"/>
      <c r="AU927" s="26"/>
      <c r="AV927" s="26"/>
      <c r="AW927" s="26"/>
      <c r="AX927" s="26"/>
      <c r="AY927" s="26"/>
      <c r="AZ927" s="26"/>
      <c r="BA927" s="26"/>
      <c r="BB927" s="26"/>
    </row>
    <row r="928" spans="1:5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I928" s="26"/>
      <c r="AJ928" s="26"/>
      <c r="AK928" s="26"/>
      <c r="AL928" s="26"/>
      <c r="AM928" s="26"/>
      <c r="AN928" s="26"/>
      <c r="AO928" s="26"/>
      <c r="AP928" s="26"/>
      <c r="AQ928" s="26"/>
      <c r="AR928" s="26"/>
      <c r="AS928" s="26"/>
      <c r="AT928" s="26"/>
      <c r="AU928" s="26"/>
      <c r="AV928" s="26"/>
      <c r="AW928" s="26"/>
      <c r="AX928" s="26"/>
      <c r="AY928" s="26"/>
      <c r="AZ928" s="26"/>
      <c r="BA928" s="26"/>
      <c r="BB928" s="26"/>
    </row>
    <row r="929" spans="1:5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I929" s="26"/>
      <c r="AJ929" s="26"/>
      <c r="AK929" s="26"/>
      <c r="AL929" s="26"/>
      <c r="AM929" s="26"/>
      <c r="AN929" s="26"/>
      <c r="AO929" s="26"/>
      <c r="AP929" s="26"/>
      <c r="AQ929" s="26"/>
      <c r="AR929" s="26"/>
      <c r="AS929" s="26"/>
      <c r="AT929" s="26"/>
      <c r="AU929" s="26"/>
      <c r="AV929" s="26"/>
      <c r="AW929" s="26"/>
      <c r="AX929" s="26"/>
      <c r="AY929" s="26"/>
      <c r="AZ929" s="26"/>
      <c r="BA929" s="26"/>
      <c r="BB929" s="26"/>
    </row>
    <row r="930" spans="1:5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I930" s="26"/>
      <c r="AJ930" s="26"/>
      <c r="AK930" s="26"/>
      <c r="AL930" s="26"/>
      <c r="AM930" s="26"/>
      <c r="AN930" s="26"/>
      <c r="AO930" s="26"/>
      <c r="AP930" s="26"/>
      <c r="AQ930" s="26"/>
      <c r="AR930" s="26"/>
      <c r="AS930" s="26"/>
      <c r="AT930" s="26"/>
      <c r="AU930" s="26"/>
      <c r="AV930" s="26"/>
      <c r="AW930" s="26"/>
      <c r="AX930" s="26"/>
      <c r="AY930" s="26"/>
      <c r="AZ930" s="26"/>
      <c r="BA930" s="26"/>
      <c r="BB930" s="26"/>
    </row>
    <row r="931" spans="1:5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I931" s="26"/>
      <c r="AJ931" s="26"/>
      <c r="AK931" s="26"/>
      <c r="AL931" s="26"/>
      <c r="AM931" s="26"/>
      <c r="AN931" s="26"/>
      <c r="AO931" s="26"/>
      <c r="AP931" s="26"/>
      <c r="AQ931" s="26"/>
      <c r="AR931" s="26"/>
      <c r="AS931" s="26"/>
      <c r="AT931" s="26"/>
      <c r="AU931" s="26"/>
      <c r="AV931" s="26"/>
      <c r="AW931" s="26"/>
      <c r="AX931" s="26"/>
      <c r="AY931" s="26"/>
      <c r="AZ931" s="26"/>
      <c r="BA931" s="26"/>
      <c r="BB931" s="26"/>
    </row>
    <row r="932" spans="1:5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I932" s="26"/>
      <c r="AJ932" s="26"/>
      <c r="AK932" s="26"/>
      <c r="AL932" s="26"/>
      <c r="AM932" s="26"/>
      <c r="AN932" s="26"/>
      <c r="AO932" s="26"/>
      <c r="AP932" s="26"/>
      <c r="AQ932" s="26"/>
      <c r="AR932" s="26"/>
      <c r="AS932" s="26"/>
      <c r="AT932" s="26"/>
      <c r="AU932" s="26"/>
      <c r="AV932" s="26"/>
      <c r="AW932" s="26"/>
      <c r="AX932" s="26"/>
      <c r="AY932" s="26"/>
      <c r="AZ932" s="26"/>
      <c r="BA932" s="26"/>
      <c r="BB932" s="26"/>
    </row>
    <row r="933" spans="1:5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I933" s="26"/>
      <c r="AJ933" s="26"/>
      <c r="AK933" s="26"/>
      <c r="AL933" s="26"/>
      <c r="AM933" s="26"/>
      <c r="AN933" s="26"/>
      <c r="AO933" s="26"/>
      <c r="AP933" s="26"/>
      <c r="AQ933" s="26"/>
      <c r="AR933" s="26"/>
      <c r="AS933" s="26"/>
      <c r="AT933" s="26"/>
      <c r="AU933" s="26"/>
      <c r="AV933" s="26"/>
      <c r="AW933" s="26"/>
      <c r="AX933" s="26"/>
      <c r="AY933" s="26"/>
      <c r="AZ933" s="26"/>
      <c r="BA933" s="26"/>
      <c r="BB933" s="26"/>
    </row>
    <row r="934" spans="1:5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I934" s="26"/>
      <c r="AJ934" s="26"/>
      <c r="AK934" s="26"/>
      <c r="AL934" s="26"/>
      <c r="AM934" s="26"/>
      <c r="AN934" s="26"/>
      <c r="AO934" s="26"/>
      <c r="AP934" s="26"/>
      <c r="AQ934" s="26"/>
      <c r="AR934" s="26"/>
      <c r="AS934" s="26"/>
      <c r="AT934" s="26"/>
      <c r="AU934" s="26"/>
      <c r="AV934" s="26"/>
      <c r="AW934" s="26"/>
      <c r="AX934" s="26"/>
      <c r="AY934" s="26"/>
      <c r="AZ934" s="26"/>
      <c r="BA934" s="26"/>
      <c r="BB934" s="26"/>
    </row>
    <row r="935" spans="1:5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I935" s="26"/>
      <c r="AJ935" s="26"/>
      <c r="AK935" s="26"/>
      <c r="AL935" s="26"/>
      <c r="AM935" s="26"/>
      <c r="AN935" s="26"/>
      <c r="AO935" s="26"/>
      <c r="AP935" s="26"/>
      <c r="AQ935" s="26"/>
      <c r="AR935" s="26"/>
      <c r="AS935" s="26"/>
      <c r="AT935" s="26"/>
      <c r="AU935" s="26"/>
      <c r="AV935" s="26"/>
      <c r="AW935" s="26"/>
      <c r="AX935" s="26"/>
      <c r="AY935" s="26"/>
      <c r="AZ935" s="26"/>
      <c r="BA935" s="26"/>
      <c r="BB935" s="26"/>
    </row>
    <row r="936" spans="1:5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I936" s="26"/>
      <c r="AJ936" s="26"/>
      <c r="AK936" s="26"/>
      <c r="AL936" s="26"/>
      <c r="AM936" s="26"/>
      <c r="AN936" s="26"/>
      <c r="AO936" s="26"/>
      <c r="AP936" s="26"/>
      <c r="AQ936" s="26"/>
      <c r="AR936" s="26"/>
      <c r="AS936" s="26"/>
      <c r="AT936" s="26"/>
      <c r="AU936" s="26"/>
      <c r="AV936" s="26"/>
      <c r="AW936" s="26"/>
      <c r="AX936" s="26"/>
      <c r="AY936" s="26"/>
      <c r="AZ936" s="26"/>
      <c r="BA936" s="26"/>
      <c r="BB936" s="26"/>
    </row>
    <row r="937" spans="1:5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I937" s="26"/>
      <c r="AJ937" s="26"/>
      <c r="AK937" s="26"/>
      <c r="AL937" s="26"/>
      <c r="AM937" s="26"/>
      <c r="AN937" s="26"/>
      <c r="AO937" s="26"/>
      <c r="AP937" s="26"/>
      <c r="AQ937" s="26"/>
      <c r="AR937" s="26"/>
      <c r="AS937" s="26"/>
      <c r="AT937" s="26"/>
      <c r="AU937" s="26"/>
      <c r="AV937" s="26"/>
      <c r="AW937" s="26"/>
      <c r="AX937" s="26"/>
      <c r="AY937" s="26"/>
      <c r="AZ937" s="26"/>
      <c r="BA937" s="26"/>
      <c r="BB937" s="26"/>
    </row>
    <row r="938" spans="1:5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I938" s="26"/>
      <c r="AJ938" s="26"/>
      <c r="AK938" s="26"/>
      <c r="AL938" s="26"/>
      <c r="AM938" s="26"/>
      <c r="AN938" s="26"/>
      <c r="AO938" s="26"/>
      <c r="AP938" s="26"/>
      <c r="AQ938" s="26"/>
      <c r="AR938" s="26"/>
      <c r="AS938" s="26"/>
      <c r="AT938" s="26"/>
      <c r="AU938" s="26"/>
      <c r="AV938" s="26"/>
      <c r="AW938" s="26"/>
      <c r="AX938" s="26"/>
      <c r="AY938" s="26"/>
      <c r="AZ938" s="26"/>
      <c r="BA938" s="26"/>
      <c r="BB938" s="26"/>
    </row>
    <row r="939" spans="1:5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I939" s="26"/>
      <c r="AJ939" s="26"/>
      <c r="AK939" s="26"/>
      <c r="AL939" s="26"/>
      <c r="AM939" s="26"/>
      <c r="AN939" s="26"/>
      <c r="AO939" s="26"/>
      <c r="AP939" s="26"/>
      <c r="AQ939" s="26"/>
      <c r="AR939" s="26"/>
      <c r="AS939" s="26"/>
      <c r="AT939" s="26"/>
      <c r="AU939" s="26"/>
      <c r="AV939" s="26"/>
      <c r="AW939" s="26"/>
      <c r="AX939" s="26"/>
      <c r="AY939" s="26"/>
      <c r="AZ939" s="26"/>
      <c r="BA939" s="26"/>
      <c r="BB939" s="26"/>
    </row>
    <row r="940" spans="1:5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I940" s="26"/>
      <c r="AJ940" s="26"/>
      <c r="AK940" s="26"/>
      <c r="AL940" s="26"/>
      <c r="AM940" s="26"/>
      <c r="AN940" s="26"/>
      <c r="AO940" s="26"/>
      <c r="AP940" s="26"/>
      <c r="AQ940" s="26"/>
      <c r="AR940" s="26"/>
      <c r="AS940" s="26"/>
      <c r="AT940" s="26"/>
      <c r="AU940" s="26"/>
      <c r="AV940" s="26"/>
      <c r="AW940" s="26"/>
      <c r="AX940" s="26"/>
      <c r="AY940" s="26"/>
      <c r="AZ940" s="26"/>
      <c r="BA940" s="26"/>
      <c r="BB940" s="26"/>
    </row>
    <row r="941" spans="1:5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I941" s="26"/>
      <c r="AJ941" s="26"/>
      <c r="AK941" s="26"/>
      <c r="AL941" s="26"/>
      <c r="AM941" s="26"/>
      <c r="AN941" s="26"/>
      <c r="AO941" s="26"/>
      <c r="AP941" s="26"/>
      <c r="AQ941" s="26"/>
      <c r="AR941" s="26"/>
      <c r="AS941" s="26"/>
      <c r="AT941" s="26"/>
      <c r="AU941" s="26"/>
      <c r="AV941" s="26"/>
      <c r="AW941" s="26"/>
      <c r="AX941" s="26"/>
      <c r="AY941" s="26"/>
      <c r="AZ941" s="26"/>
      <c r="BA941" s="26"/>
      <c r="BB941" s="26"/>
    </row>
    <row r="942" spans="1:5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I942" s="26"/>
      <c r="AJ942" s="26"/>
      <c r="AK942" s="26"/>
      <c r="AL942" s="26"/>
      <c r="AM942" s="26"/>
      <c r="AN942" s="26"/>
      <c r="AO942" s="26"/>
      <c r="AP942" s="26"/>
      <c r="AQ942" s="26"/>
      <c r="AR942" s="26"/>
      <c r="AS942" s="26"/>
      <c r="AT942" s="26"/>
      <c r="AU942" s="26"/>
      <c r="AV942" s="26"/>
      <c r="AW942" s="26"/>
      <c r="AX942" s="26"/>
      <c r="AY942" s="26"/>
      <c r="AZ942" s="26"/>
      <c r="BA942" s="26"/>
      <c r="BB942" s="26"/>
    </row>
    <row r="943" spans="1:5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I943" s="26"/>
      <c r="AJ943" s="26"/>
      <c r="AK943" s="26"/>
      <c r="AL943" s="26"/>
      <c r="AM943" s="26"/>
      <c r="AN943" s="26"/>
      <c r="AO943" s="26"/>
      <c r="AP943" s="26"/>
      <c r="AQ943" s="26"/>
      <c r="AR943" s="26"/>
      <c r="AS943" s="26"/>
      <c r="AT943" s="26"/>
      <c r="AU943" s="26"/>
      <c r="AV943" s="26"/>
      <c r="AW943" s="26"/>
      <c r="AX943" s="26"/>
      <c r="AY943" s="26"/>
      <c r="AZ943" s="26"/>
      <c r="BA943" s="26"/>
      <c r="BB943" s="26"/>
    </row>
    <row r="944" spans="1:5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I944" s="26"/>
      <c r="AJ944" s="26"/>
      <c r="AK944" s="26"/>
      <c r="AL944" s="26"/>
      <c r="AM944" s="26"/>
      <c r="AN944" s="26"/>
      <c r="AO944" s="26"/>
      <c r="AP944" s="26"/>
      <c r="AQ944" s="26"/>
      <c r="AR944" s="26"/>
      <c r="AS944" s="26"/>
      <c r="AT944" s="26"/>
      <c r="AU944" s="26"/>
      <c r="AV944" s="26"/>
      <c r="AW944" s="26"/>
      <c r="AX944" s="26"/>
      <c r="AY944" s="26"/>
      <c r="AZ944" s="26"/>
      <c r="BA944" s="26"/>
      <c r="BB944" s="26"/>
    </row>
    <row r="945" spans="1:5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I945" s="26"/>
      <c r="AJ945" s="26"/>
      <c r="AK945" s="26"/>
      <c r="AL945" s="26"/>
      <c r="AM945" s="26"/>
      <c r="AN945" s="26"/>
      <c r="AO945" s="26"/>
      <c r="AP945" s="26"/>
      <c r="AQ945" s="26"/>
      <c r="AR945" s="26"/>
      <c r="AS945" s="26"/>
      <c r="AT945" s="26"/>
      <c r="AU945" s="26"/>
      <c r="AV945" s="26"/>
      <c r="AW945" s="26"/>
      <c r="AX945" s="26"/>
      <c r="AY945" s="26"/>
      <c r="AZ945" s="26"/>
      <c r="BA945" s="26"/>
      <c r="BB945" s="26"/>
    </row>
    <row r="946" spans="1:5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I946" s="26"/>
      <c r="AJ946" s="26"/>
      <c r="AK946" s="26"/>
      <c r="AL946" s="26"/>
      <c r="AM946" s="26"/>
      <c r="AN946" s="26"/>
      <c r="AO946" s="26"/>
      <c r="AP946" s="26"/>
      <c r="AQ946" s="26"/>
      <c r="AR946" s="26"/>
      <c r="AS946" s="26"/>
      <c r="AT946" s="26"/>
      <c r="AU946" s="26"/>
      <c r="AV946" s="26"/>
      <c r="AW946" s="26"/>
      <c r="AX946" s="26"/>
      <c r="AY946" s="26"/>
      <c r="AZ946" s="26"/>
      <c r="BA946" s="26"/>
      <c r="BB946" s="26"/>
    </row>
    <row r="947" spans="1:5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I947" s="26"/>
      <c r="AJ947" s="26"/>
      <c r="AK947" s="26"/>
      <c r="AL947" s="26"/>
      <c r="AM947" s="26"/>
      <c r="AN947" s="26"/>
      <c r="AO947" s="26"/>
      <c r="AP947" s="26"/>
      <c r="AQ947" s="26"/>
      <c r="AR947" s="26"/>
      <c r="AS947" s="26"/>
      <c r="AT947" s="26"/>
      <c r="AU947" s="26"/>
      <c r="AV947" s="26"/>
      <c r="AW947" s="26"/>
      <c r="AX947" s="26"/>
      <c r="AY947" s="26"/>
      <c r="AZ947" s="26"/>
      <c r="BA947" s="26"/>
      <c r="BB947" s="26"/>
    </row>
    <row r="948" spans="1:5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I948" s="26"/>
      <c r="AJ948" s="26"/>
      <c r="AK948" s="26"/>
      <c r="AL948" s="26"/>
      <c r="AM948" s="26"/>
      <c r="AN948" s="26"/>
      <c r="AO948" s="26"/>
      <c r="AP948" s="26"/>
      <c r="AQ948" s="26"/>
      <c r="AR948" s="26"/>
      <c r="AS948" s="26"/>
      <c r="AT948" s="26"/>
      <c r="AU948" s="26"/>
      <c r="AV948" s="26"/>
      <c r="AW948" s="26"/>
      <c r="AX948" s="26"/>
      <c r="AY948" s="26"/>
      <c r="AZ948" s="26"/>
      <c r="BA948" s="26"/>
      <c r="BB948" s="26"/>
    </row>
    <row r="949" spans="1:5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I949" s="26"/>
      <c r="AJ949" s="26"/>
      <c r="AK949" s="26"/>
      <c r="AL949" s="26"/>
      <c r="AM949" s="26"/>
      <c r="AN949" s="26"/>
      <c r="AO949" s="26"/>
      <c r="AP949" s="26"/>
      <c r="AQ949" s="26"/>
      <c r="AR949" s="26"/>
      <c r="AS949" s="26"/>
      <c r="AT949" s="26"/>
      <c r="AU949" s="26"/>
      <c r="AV949" s="26"/>
      <c r="AW949" s="26"/>
      <c r="AX949" s="26"/>
      <c r="AY949" s="26"/>
      <c r="AZ949" s="26"/>
      <c r="BA949" s="26"/>
      <c r="BB949" s="26"/>
    </row>
    <row r="950" spans="1:5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I950" s="26"/>
      <c r="AJ950" s="26"/>
      <c r="AK950" s="26"/>
      <c r="AL950" s="26"/>
      <c r="AM950" s="26"/>
      <c r="AN950" s="26"/>
      <c r="AO950" s="26"/>
      <c r="AP950" s="26"/>
      <c r="AQ950" s="26"/>
      <c r="AR950" s="26"/>
      <c r="AS950" s="26"/>
      <c r="AT950" s="26"/>
      <c r="AU950" s="26"/>
      <c r="AV950" s="26"/>
      <c r="AW950" s="26"/>
      <c r="AX950" s="26"/>
      <c r="AY950" s="26"/>
      <c r="AZ950" s="26"/>
      <c r="BA950" s="26"/>
      <c r="BB950" s="26"/>
    </row>
    <row r="951" spans="1:5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I951" s="26"/>
      <c r="AJ951" s="26"/>
      <c r="AK951" s="26"/>
      <c r="AL951" s="26"/>
      <c r="AM951" s="26"/>
      <c r="AN951" s="26"/>
      <c r="AO951" s="26"/>
      <c r="AP951" s="26"/>
      <c r="AQ951" s="26"/>
      <c r="AR951" s="26"/>
      <c r="AS951" s="26"/>
      <c r="AT951" s="26"/>
      <c r="AU951" s="26"/>
      <c r="AV951" s="26"/>
      <c r="AW951" s="26"/>
      <c r="AX951" s="26"/>
      <c r="AY951" s="26"/>
      <c r="AZ951" s="26"/>
      <c r="BA951" s="26"/>
      <c r="BB951" s="26"/>
    </row>
    <row r="952" spans="1:5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I952" s="26"/>
      <c r="AJ952" s="26"/>
      <c r="AK952" s="26"/>
      <c r="AL952" s="26"/>
      <c r="AM952" s="26"/>
      <c r="AN952" s="26"/>
      <c r="AO952" s="26"/>
      <c r="AP952" s="26"/>
      <c r="AQ952" s="26"/>
      <c r="AR952" s="26"/>
      <c r="AS952" s="26"/>
      <c r="AT952" s="26"/>
      <c r="AU952" s="26"/>
      <c r="AV952" s="26"/>
      <c r="AW952" s="26"/>
      <c r="AX952" s="26"/>
      <c r="AY952" s="26"/>
      <c r="AZ952" s="26"/>
      <c r="BA952" s="26"/>
      <c r="BB952" s="26"/>
    </row>
    <row r="953" spans="1:5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I953" s="26"/>
      <c r="AJ953" s="26"/>
      <c r="AK953" s="26"/>
      <c r="AL953" s="26"/>
      <c r="AM953" s="26"/>
      <c r="AN953" s="26"/>
      <c r="AO953" s="26"/>
      <c r="AP953" s="26"/>
      <c r="AQ953" s="26"/>
      <c r="AR953" s="26"/>
      <c r="AS953" s="26"/>
      <c r="AT953" s="26"/>
      <c r="AU953" s="26"/>
      <c r="AV953" s="26"/>
      <c r="AW953" s="26"/>
      <c r="AX953" s="26"/>
      <c r="AY953" s="26"/>
      <c r="AZ953" s="26"/>
      <c r="BA953" s="26"/>
      <c r="BB953" s="26"/>
    </row>
    <row r="954" spans="1:5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I954" s="26"/>
      <c r="AJ954" s="26"/>
      <c r="AK954" s="26"/>
      <c r="AL954" s="26"/>
      <c r="AM954" s="26"/>
      <c r="AN954" s="26"/>
      <c r="AO954" s="26"/>
      <c r="AP954" s="26"/>
      <c r="AQ954" s="26"/>
      <c r="AR954" s="26"/>
      <c r="AS954" s="26"/>
      <c r="AT954" s="26"/>
      <c r="AU954" s="26"/>
      <c r="AV954" s="26"/>
      <c r="AW954" s="26"/>
      <c r="AX954" s="26"/>
      <c r="AY954" s="26"/>
      <c r="AZ954" s="26"/>
      <c r="BA954" s="26"/>
      <c r="BB954" s="26"/>
    </row>
    <row r="955" spans="1:5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I955" s="26"/>
      <c r="AJ955" s="26"/>
      <c r="AK955" s="26"/>
      <c r="AL955" s="26"/>
      <c r="AM955" s="26"/>
      <c r="AN955" s="26"/>
      <c r="AO955" s="26"/>
      <c r="AP955" s="26"/>
      <c r="AQ955" s="26"/>
      <c r="AR955" s="26"/>
      <c r="AS955" s="26"/>
      <c r="AT955" s="26"/>
      <c r="AU955" s="26"/>
      <c r="AV955" s="26"/>
      <c r="AW955" s="26"/>
      <c r="AX955" s="26"/>
      <c r="AY955" s="26"/>
      <c r="AZ955" s="26"/>
      <c r="BA955" s="26"/>
      <c r="BB955" s="26"/>
    </row>
    <row r="956" spans="1:5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I956" s="26"/>
      <c r="AJ956" s="26"/>
      <c r="AK956" s="26"/>
      <c r="AL956" s="26"/>
      <c r="AM956" s="26"/>
      <c r="AN956" s="26"/>
      <c r="AO956" s="26"/>
      <c r="AP956" s="26"/>
      <c r="AQ956" s="26"/>
      <c r="AR956" s="26"/>
      <c r="AS956" s="26"/>
      <c r="AT956" s="26"/>
      <c r="AU956" s="26"/>
      <c r="AV956" s="26"/>
      <c r="AW956" s="26"/>
      <c r="AX956" s="26"/>
      <c r="AY956" s="26"/>
      <c r="AZ956" s="26"/>
      <c r="BA956" s="26"/>
      <c r="BB956" s="26"/>
    </row>
    <row r="957" spans="1:5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I957" s="26"/>
      <c r="AJ957" s="26"/>
      <c r="AK957" s="26"/>
      <c r="AL957" s="26"/>
      <c r="AM957" s="26"/>
      <c r="AN957" s="26"/>
      <c r="AO957" s="26"/>
      <c r="AP957" s="26"/>
      <c r="AQ957" s="26"/>
      <c r="AR957" s="26"/>
      <c r="AS957" s="26"/>
      <c r="AT957" s="26"/>
      <c r="AU957" s="26"/>
      <c r="AV957" s="26"/>
      <c r="AW957" s="26"/>
      <c r="AX957" s="26"/>
      <c r="AY957" s="26"/>
      <c r="AZ957" s="26"/>
      <c r="BA957" s="26"/>
      <c r="BB957" s="26"/>
    </row>
    <row r="958" spans="1:5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I958" s="26"/>
      <c r="AJ958" s="26"/>
      <c r="AK958" s="26"/>
      <c r="AL958" s="26"/>
      <c r="AM958" s="26"/>
      <c r="AN958" s="26"/>
      <c r="AO958" s="26"/>
      <c r="AP958" s="26"/>
      <c r="AQ958" s="26"/>
      <c r="AR958" s="26"/>
      <c r="AS958" s="26"/>
      <c r="AT958" s="26"/>
      <c r="AU958" s="26"/>
      <c r="AV958" s="26"/>
      <c r="AW958" s="26"/>
      <c r="AX958" s="26"/>
      <c r="AY958" s="26"/>
      <c r="AZ958" s="26"/>
      <c r="BA958" s="26"/>
      <c r="BB958" s="26"/>
    </row>
    <row r="959" spans="1:5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I959" s="26"/>
      <c r="AJ959" s="26"/>
      <c r="AK959" s="26"/>
      <c r="AL959" s="26"/>
      <c r="AM959" s="26"/>
      <c r="AN959" s="26"/>
      <c r="AO959" s="26"/>
      <c r="AP959" s="26"/>
      <c r="AQ959" s="26"/>
      <c r="AR959" s="26"/>
      <c r="AS959" s="26"/>
      <c r="AT959" s="26"/>
      <c r="AU959" s="26"/>
      <c r="AV959" s="26"/>
      <c r="AW959" s="26"/>
      <c r="AX959" s="26"/>
      <c r="AY959" s="26"/>
      <c r="AZ959" s="26"/>
      <c r="BA959" s="26"/>
      <c r="BB959" s="26"/>
    </row>
    <row r="960" spans="1:5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I960" s="26"/>
      <c r="AJ960" s="26"/>
      <c r="AK960" s="26"/>
      <c r="AL960" s="26"/>
      <c r="AM960" s="26"/>
      <c r="AN960" s="26"/>
      <c r="AO960" s="26"/>
      <c r="AP960" s="26"/>
      <c r="AQ960" s="26"/>
      <c r="AR960" s="26"/>
      <c r="AS960" s="26"/>
      <c r="AT960" s="26"/>
      <c r="AU960" s="26"/>
      <c r="AV960" s="26"/>
      <c r="AW960" s="26"/>
      <c r="AX960" s="26"/>
      <c r="AY960" s="26"/>
      <c r="AZ960" s="26"/>
      <c r="BA960" s="26"/>
      <c r="BB960" s="26"/>
    </row>
    <row r="961" spans="1:5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I961" s="26"/>
      <c r="AJ961" s="26"/>
      <c r="AK961" s="26"/>
      <c r="AL961" s="26"/>
      <c r="AM961" s="26"/>
      <c r="AN961" s="26"/>
      <c r="AO961" s="26"/>
      <c r="AP961" s="26"/>
      <c r="AQ961" s="26"/>
      <c r="AR961" s="26"/>
      <c r="AS961" s="26"/>
      <c r="AT961" s="26"/>
      <c r="AU961" s="26"/>
      <c r="AV961" s="26"/>
      <c r="AW961" s="26"/>
      <c r="AX961" s="26"/>
      <c r="AY961" s="26"/>
      <c r="AZ961" s="26"/>
      <c r="BA961" s="26"/>
      <c r="BB961" s="26"/>
    </row>
    <row r="962" spans="1:5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I962" s="26"/>
      <c r="AJ962" s="26"/>
      <c r="AK962" s="26"/>
      <c r="AL962" s="26"/>
      <c r="AM962" s="26"/>
      <c r="AN962" s="26"/>
      <c r="AO962" s="26"/>
      <c r="AP962" s="26"/>
      <c r="AQ962" s="26"/>
      <c r="AR962" s="26"/>
      <c r="AS962" s="26"/>
      <c r="AT962" s="26"/>
      <c r="AU962" s="26"/>
      <c r="AV962" s="26"/>
      <c r="AW962" s="26"/>
      <c r="AX962" s="26"/>
      <c r="AY962" s="26"/>
      <c r="AZ962" s="26"/>
      <c r="BA962" s="26"/>
      <c r="BB962" s="26"/>
    </row>
    <row r="963" spans="1:5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I963" s="26"/>
      <c r="AJ963" s="26"/>
      <c r="AK963" s="26"/>
      <c r="AL963" s="26"/>
      <c r="AM963" s="26"/>
      <c r="AN963" s="26"/>
      <c r="AO963" s="26"/>
      <c r="AP963" s="26"/>
      <c r="AQ963" s="26"/>
      <c r="AR963" s="26"/>
      <c r="AS963" s="26"/>
      <c r="AT963" s="26"/>
      <c r="AU963" s="26"/>
      <c r="AV963" s="26"/>
      <c r="AW963" s="26"/>
      <c r="AX963" s="26"/>
      <c r="AY963" s="26"/>
      <c r="AZ963" s="26"/>
      <c r="BA963" s="26"/>
      <c r="BB963" s="26"/>
    </row>
    <row r="964" spans="1:5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I964" s="26"/>
      <c r="AJ964" s="26"/>
      <c r="AK964" s="26"/>
      <c r="AL964" s="26"/>
      <c r="AM964" s="26"/>
      <c r="AN964" s="26"/>
      <c r="AO964" s="26"/>
      <c r="AP964" s="26"/>
      <c r="AQ964" s="26"/>
      <c r="AR964" s="26"/>
      <c r="AS964" s="26"/>
      <c r="AT964" s="26"/>
      <c r="AU964" s="26"/>
      <c r="AV964" s="26"/>
      <c r="AW964" s="26"/>
      <c r="AX964" s="26"/>
      <c r="AY964" s="26"/>
      <c r="AZ964" s="26"/>
      <c r="BA964" s="26"/>
      <c r="BB964" s="26"/>
    </row>
    <row r="965" spans="1:5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I965" s="26"/>
      <c r="AJ965" s="26"/>
      <c r="AK965" s="26"/>
      <c r="AL965" s="26"/>
      <c r="AM965" s="26"/>
      <c r="AN965" s="26"/>
      <c r="AO965" s="26"/>
      <c r="AP965" s="26"/>
      <c r="AQ965" s="26"/>
      <c r="AR965" s="26"/>
      <c r="AS965" s="26"/>
      <c r="AT965" s="26"/>
      <c r="AU965" s="26"/>
      <c r="AV965" s="26"/>
      <c r="AW965" s="26"/>
      <c r="AX965" s="26"/>
      <c r="AY965" s="26"/>
      <c r="AZ965" s="26"/>
      <c r="BA965" s="26"/>
      <c r="BB965" s="26"/>
    </row>
    <row r="966" spans="1:5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I966" s="26"/>
      <c r="AJ966" s="26"/>
      <c r="AK966" s="26"/>
      <c r="AL966" s="26"/>
      <c r="AM966" s="26"/>
      <c r="AN966" s="26"/>
      <c r="AO966" s="26"/>
      <c r="AP966" s="26"/>
      <c r="AQ966" s="26"/>
      <c r="AR966" s="26"/>
      <c r="AS966" s="26"/>
      <c r="AT966" s="26"/>
      <c r="AU966" s="26"/>
      <c r="AV966" s="26"/>
      <c r="AW966" s="26"/>
      <c r="AX966" s="26"/>
      <c r="AY966" s="26"/>
      <c r="AZ966" s="26"/>
      <c r="BA966" s="26"/>
      <c r="BB966" s="26"/>
    </row>
    <row r="967" spans="1:5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I967" s="26"/>
      <c r="AJ967" s="26"/>
      <c r="AK967" s="26"/>
      <c r="AL967" s="26"/>
      <c r="AM967" s="26"/>
      <c r="AN967" s="26"/>
      <c r="AO967" s="26"/>
      <c r="AP967" s="26"/>
      <c r="AQ967" s="26"/>
      <c r="AR967" s="26"/>
      <c r="AS967" s="26"/>
      <c r="AT967" s="26"/>
      <c r="AU967" s="26"/>
      <c r="AV967" s="26"/>
      <c r="AW967" s="26"/>
      <c r="AX967" s="26"/>
      <c r="AY967" s="26"/>
      <c r="AZ967" s="26"/>
      <c r="BA967" s="26"/>
      <c r="BB967" s="26"/>
    </row>
    <row r="968" spans="1:5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I968" s="26"/>
      <c r="AJ968" s="26"/>
      <c r="AK968" s="26"/>
      <c r="AL968" s="26"/>
      <c r="AM968" s="26"/>
      <c r="AN968" s="26"/>
      <c r="AO968" s="26"/>
      <c r="AP968" s="26"/>
      <c r="AQ968" s="26"/>
      <c r="AR968" s="26"/>
      <c r="AS968" s="26"/>
      <c r="AT968" s="26"/>
      <c r="AU968" s="26"/>
      <c r="AV968" s="26"/>
      <c r="AW968" s="26"/>
      <c r="AX968" s="26"/>
      <c r="AY968" s="26"/>
      <c r="AZ968" s="26"/>
      <c r="BA968" s="26"/>
      <c r="BB968" s="26"/>
    </row>
    <row r="969" spans="1:5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I969" s="26"/>
      <c r="AJ969" s="26"/>
      <c r="AK969" s="26"/>
      <c r="AL969" s="26"/>
      <c r="AM969" s="26"/>
      <c r="AN969" s="26"/>
      <c r="AO969" s="26"/>
      <c r="AP969" s="26"/>
      <c r="AQ969" s="26"/>
      <c r="AR969" s="26"/>
      <c r="AS969" s="26"/>
      <c r="AT969" s="26"/>
      <c r="AU969" s="26"/>
      <c r="AV969" s="26"/>
      <c r="AW969" s="26"/>
      <c r="AX969" s="26"/>
      <c r="AY969" s="26"/>
      <c r="AZ969" s="26"/>
      <c r="BA969" s="26"/>
      <c r="BB969" s="26"/>
    </row>
    <row r="970" spans="1:5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I970" s="26"/>
      <c r="AJ970" s="26"/>
      <c r="AK970" s="26"/>
      <c r="AL970" s="26"/>
      <c r="AM970" s="26"/>
      <c r="AN970" s="26"/>
      <c r="AO970" s="26"/>
      <c r="AP970" s="26"/>
      <c r="AQ970" s="26"/>
      <c r="AR970" s="26"/>
      <c r="AS970" s="26"/>
      <c r="AT970" s="26"/>
      <c r="AU970" s="26"/>
      <c r="AV970" s="26"/>
      <c r="AW970" s="26"/>
      <c r="AX970" s="26"/>
      <c r="AY970" s="26"/>
      <c r="AZ970" s="26"/>
      <c r="BA970" s="26"/>
      <c r="BB970" s="26"/>
    </row>
    <row r="971" spans="1:5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I971" s="26"/>
      <c r="AJ971" s="26"/>
      <c r="AK971" s="26"/>
      <c r="AL971" s="26"/>
      <c r="AM971" s="26"/>
      <c r="AN971" s="26"/>
      <c r="AO971" s="26"/>
      <c r="AP971" s="26"/>
      <c r="AQ971" s="26"/>
      <c r="AR971" s="26"/>
      <c r="AS971" s="26"/>
      <c r="AT971" s="26"/>
      <c r="AU971" s="26"/>
      <c r="AV971" s="26"/>
      <c r="AW971" s="26"/>
      <c r="AX971" s="26"/>
      <c r="AY971" s="26"/>
      <c r="AZ971" s="26"/>
      <c r="BA971" s="26"/>
      <c r="BB971" s="26"/>
    </row>
    <row r="972" spans="1:5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I972" s="26"/>
      <c r="AJ972" s="26"/>
      <c r="AK972" s="26"/>
      <c r="AL972" s="26"/>
      <c r="AM972" s="26"/>
      <c r="AN972" s="26"/>
      <c r="AO972" s="26"/>
      <c r="AP972" s="26"/>
      <c r="AQ972" s="26"/>
      <c r="AR972" s="26"/>
      <c r="AS972" s="26"/>
      <c r="AT972" s="26"/>
      <c r="AU972" s="26"/>
      <c r="AV972" s="26"/>
      <c r="AW972" s="26"/>
      <c r="AX972" s="26"/>
      <c r="AY972" s="26"/>
      <c r="AZ972" s="26"/>
      <c r="BA972" s="26"/>
      <c r="BB972" s="26"/>
    </row>
    <row r="973" spans="1:5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I973" s="26"/>
      <c r="AJ973" s="26"/>
      <c r="AK973" s="26"/>
      <c r="AL973" s="26"/>
      <c r="AM973" s="26"/>
      <c r="AN973" s="26"/>
      <c r="AO973" s="26"/>
      <c r="AP973" s="26"/>
      <c r="AQ973" s="26"/>
      <c r="AR973" s="26"/>
      <c r="AS973" s="26"/>
      <c r="AT973" s="26"/>
      <c r="AU973" s="26"/>
      <c r="AV973" s="26"/>
      <c r="AW973" s="26"/>
      <c r="AX973" s="26"/>
      <c r="AY973" s="26"/>
      <c r="AZ973" s="26"/>
      <c r="BA973" s="26"/>
      <c r="BB973" s="26"/>
    </row>
    <row r="974" spans="1:5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I974" s="26"/>
      <c r="AJ974" s="26"/>
      <c r="AK974" s="26"/>
      <c r="AL974" s="26"/>
      <c r="AM974" s="26"/>
      <c r="AN974" s="26"/>
      <c r="AO974" s="26"/>
      <c r="AP974" s="26"/>
      <c r="AQ974" s="26"/>
      <c r="AR974" s="26"/>
      <c r="AS974" s="26"/>
      <c r="AT974" s="26"/>
      <c r="AU974" s="26"/>
      <c r="AV974" s="26"/>
      <c r="AW974" s="26"/>
      <c r="AX974" s="26"/>
      <c r="AY974" s="26"/>
      <c r="AZ974" s="26"/>
      <c r="BA974" s="26"/>
      <c r="BB974" s="26"/>
    </row>
    <row r="975" spans="1:5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I975" s="26"/>
      <c r="AJ975" s="26"/>
      <c r="AK975" s="26"/>
      <c r="AL975" s="26"/>
      <c r="AM975" s="26"/>
      <c r="AN975" s="26"/>
      <c r="AO975" s="26"/>
      <c r="AP975" s="26"/>
      <c r="AQ975" s="26"/>
      <c r="AR975" s="26"/>
      <c r="AS975" s="26"/>
      <c r="AT975" s="26"/>
      <c r="AU975" s="26"/>
      <c r="AV975" s="26"/>
      <c r="AW975" s="26"/>
      <c r="AX975" s="26"/>
      <c r="AY975" s="26"/>
      <c r="AZ975" s="26"/>
      <c r="BA975" s="26"/>
      <c r="BB975" s="26"/>
    </row>
    <row r="976" spans="1:5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I976" s="26"/>
      <c r="AJ976" s="26"/>
      <c r="AK976" s="26"/>
      <c r="AL976" s="26"/>
      <c r="AM976" s="26"/>
      <c r="AN976" s="26"/>
      <c r="AO976" s="26"/>
      <c r="AP976" s="26"/>
      <c r="AQ976" s="26"/>
      <c r="AR976" s="26"/>
      <c r="AS976" s="26"/>
      <c r="AT976" s="26"/>
      <c r="AU976" s="26"/>
      <c r="AV976" s="26"/>
      <c r="AW976" s="26"/>
      <c r="AX976" s="26"/>
      <c r="AY976" s="26"/>
      <c r="AZ976" s="26"/>
      <c r="BA976" s="26"/>
      <c r="BB976" s="26"/>
    </row>
    <row r="977" spans="1:5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I977" s="26"/>
      <c r="AJ977" s="26"/>
      <c r="AK977" s="26"/>
      <c r="AL977" s="26"/>
      <c r="AM977" s="26"/>
      <c r="AN977" s="26"/>
      <c r="AO977" s="26"/>
      <c r="AP977" s="26"/>
      <c r="AQ977" s="26"/>
      <c r="AR977" s="26"/>
      <c r="AS977" s="26"/>
      <c r="AT977" s="26"/>
      <c r="AU977" s="26"/>
      <c r="AV977" s="26"/>
      <c r="AW977" s="26"/>
      <c r="AX977" s="26"/>
      <c r="AY977" s="26"/>
      <c r="AZ977" s="26"/>
      <c r="BA977" s="26"/>
      <c r="BB977" s="26"/>
    </row>
    <row r="978" spans="1:5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I978" s="26"/>
      <c r="AJ978" s="26"/>
      <c r="AK978" s="26"/>
      <c r="AL978" s="26"/>
      <c r="AM978" s="26"/>
      <c r="AN978" s="26"/>
      <c r="AO978" s="26"/>
      <c r="AP978" s="26"/>
      <c r="AQ978" s="26"/>
      <c r="AR978" s="26"/>
      <c r="AS978" s="26"/>
      <c r="AT978" s="26"/>
      <c r="AU978" s="26"/>
      <c r="AV978" s="26"/>
      <c r="AW978" s="26"/>
      <c r="AX978" s="26"/>
      <c r="AY978" s="26"/>
      <c r="AZ978" s="26"/>
      <c r="BA978" s="26"/>
      <c r="BB978" s="26"/>
    </row>
    <row r="979" spans="1:5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I979" s="26"/>
      <c r="AJ979" s="26"/>
      <c r="AK979" s="26"/>
      <c r="AL979" s="26"/>
      <c r="AM979" s="26"/>
      <c r="AN979" s="26"/>
      <c r="AO979" s="26"/>
      <c r="AP979" s="26"/>
      <c r="AQ979" s="26"/>
      <c r="AR979" s="26"/>
      <c r="AS979" s="26"/>
      <c r="AT979" s="26"/>
      <c r="AU979" s="26"/>
      <c r="AV979" s="26"/>
      <c r="AW979" s="26"/>
      <c r="AX979" s="26"/>
      <c r="AY979" s="26"/>
      <c r="AZ979" s="26"/>
      <c r="BA979" s="26"/>
      <c r="BB979" s="26"/>
    </row>
    <row r="980" spans="1:5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I980" s="26"/>
      <c r="AJ980" s="26"/>
      <c r="AK980" s="26"/>
      <c r="AL980" s="26"/>
      <c r="AM980" s="26"/>
      <c r="AN980" s="26"/>
      <c r="AO980" s="26"/>
      <c r="AP980" s="26"/>
      <c r="AQ980" s="26"/>
      <c r="AR980" s="26"/>
      <c r="AS980" s="26"/>
      <c r="AT980" s="26"/>
      <c r="AU980" s="26"/>
      <c r="AV980" s="26"/>
      <c r="AW980" s="26"/>
      <c r="AX980" s="26"/>
      <c r="AY980" s="26"/>
      <c r="AZ980" s="26"/>
      <c r="BA980" s="26"/>
      <c r="BB980" s="26"/>
    </row>
    <row r="981" spans="1:5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I981" s="26"/>
      <c r="AJ981" s="26"/>
      <c r="AK981" s="26"/>
      <c r="AL981" s="26"/>
      <c r="AM981" s="26"/>
      <c r="AN981" s="26"/>
      <c r="AO981" s="26"/>
      <c r="AP981" s="26"/>
      <c r="AQ981" s="26"/>
      <c r="AR981" s="26"/>
      <c r="AS981" s="26"/>
      <c r="AT981" s="26"/>
      <c r="AU981" s="26"/>
      <c r="AV981" s="26"/>
      <c r="AW981" s="26"/>
      <c r="AX981" s="26"/>
      <c r="AY981" s="26"/>
      <c r="AZ981" s="26"/>
      <c r="BA981" s="26"/>
      <c r="BB981" s="26"/>
    </row>
    <row r="982" spans="1:5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I982" s="26"/>
      <c r="AJ982" s="26"/>
      <c r="AK982" s="26"/>
      <c r="AL982" s="26"/>
      <c r="AM982" s="26"/>
      <c r="AN982" s="26"/>
      <c r="AO982" s="26"/>
      <c r="AP982" s="26"/>
      <c r="AQ982" s="26"/>
      <c r="AR982" s="26"/>
      <c r="AS982" s="26"/>
      <c r="AT982" s="26"/>
      <c r="AU982" s="26"/>
      <c r="AV982" s="26"/>
      <c r="AW982" s="26"/>
      <c r="AX982" s="26"/>
      <c r="AY982" s="26"/>
      <c r="AZ982" s="26"/>
      <c r="BA982" s="26"/>
      <c r="BB982" s="26"/>
    </row>
    <row r="983" spans="1:5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I983" s="26"/>
      <c r="AJ983" s="26"/>
      <c r="AK983" s="26"/>
      <c r="AL983" s="26"/>
      <c r="AM983" s="26"/>
      <c r="AN983" s="26"/>
      <c r="AO983" s="26"/>
      <c r="AP983" s="26"/>
      <c r="AQ983" s="26"/>
      <c r="AR983" s="26"/>
      <c r="AS983" s="26"/>
      <c r="AT983" s="26"/>
      <c r="AU983" s="26"/>
      <c r="AV983" s="26"/>
      <c r="AW983" s="26"/>
      <c r="AX983" s="26"/>
      <c r="AY983" s="26"/>
      <c r="AZ983" s="26"/>
      <c r="BA983" s="26"/>
      <c r="BB983" s="26"/>
    </row>
    <row r="984" spans="1:5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I984" s="26"/>
      <c r="AJ984" s="26"/>
      <c r="AK984" s="26"/>
      <c r="AL984" s="26"/>
      <c r="AM984" s="26"/>
      <c r="AN984" s="26"/>
      <c r="AO984" s="26"/>
      <c r="AP984" s="26"/>
      <c r="AQ984" s="26"/>
      <c r="AR984" s="26"/>
      <c r="AS984" s="26"/>
      <c r="AT984" s="26"/>
      <c r="AU984" s="26"/>
      <c r="AV984" s="26"/>
      <c r="AW984" s="26"/>
      <c r="AX984" s="26"/>
      <c r="AY984" s="26"/>
      <c r="AZ984" s="26"/>
      <c r="BA984" s="26"/>
      <c r="BB984" s="26"/>
    </row>
    <row r="985" spans="1:5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I985" s="26"/>
      <c r="AJ985" s="26"/>
      <c r="AK985" s="26"/>
      <c r="AL985" s="26"/>
      <c r="AM985" s="26"/>
      <c r="AN985" s="26"/>
      <c r="AO985" s="26"/>
      <c r="AP985" s="26"/>
      <c r="AQ985" s="26"/>
      <c r="AR985" s="26"/>
      <c r="AS985" s="26"/>
      <c r="AT985" s="26"/>
      <c r="AU985" s="26"/>
      <c r="AV985" s="26"/>
      <c r="AW985" s="26"/>
      <c r="AX985" s="26"/>
      <c r="AY985" s="26"/>
      <c r="AZ985" s="26"/>
      <c r="BA985" s="26"/>
      <c r="BB985" s="26"/>
    </row>
    <row r="986" spans="1:5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I986" s="26"/>
      <c r="AJ986" s="26"/>
      <c r="AK986" s="26"/>
      <c r="AL986" s="26"/>
      <c r="AM986" s="26"/>
      <c r="AN986" s="26"/>
      <c r="AO986" s="26"/>
      <c r="AP986" s="26"/>
      <c r="AQ986" s="26"/>
      <c r="AR986" s="26"/>
      <c r="AS986" s="26"/>
      <c r="AT986" s="26"/>
      <c r="AU986" s="26"/>
      <c r="AV986" s="26"/>
      <c r="AW986" s="26"/>
      <c r="AX986" s="26"/>
      <c r="AY986" s="26"/>
      <c r="AZ986" s="26"/>
      <c r="BA986" s="26"/>
      <c r="BB986" s="26"/>
    </row>
    <row r="987" spans="1:5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I987" s="26"/>
      <c r="AJ987" s="26"/>
      <c r="AK987" s="26"/>
      <c r="AL987" s="26"/>
      <c r="AM987" s="26"/>
      <c r="AN987" s="26"/>
      <c r="AO987" s="26"/>
      <c r="AP987" s="26"/>
      <c r="AQ987" s="26"/>
      <c r="AR987" s="26"/>
      <c r="AS987" s="26"/>
      <c r="AT987" s="26"/>
      <c r="AU987" s="26"/>
      <c r="AV987" s="26"/>
      <c r="AW987" s="26"/>
      <c r="AX987" s="26"/>
      <c r="AY987" s="26"/>
      <c r="AZ987" s="26"/>
      <c r="BA987" s="26"/>
      <c r="BB987" s="26"/>
    </row>
    <row r="988" spans="1:5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I988" s="26"/>
      <c r="AJ988" s="26"/>
      <c r="AK988" s="26"/>
      <c r="AL988" s="26"/>
      <c r="AM988" s="26"/>
      <c r="AN988" s="26"/>
      <c r="AO988" s="26"/>
      <c r="AP988" s="26"/>
      <c r="AQ988" s="26"/>
      <c r="AR988" s="26"/>
      <c r="AS988" s="26"/>
      <c r="AT988" s="26"/>
      <c r="AU988" s="26"/>
      <c r="AV988" s="26"/>
      <c r="AW988" s="26"/>
      <c r="AX988" s="26"/>
      <c r="AY988" s="26"/>
      <c r="AZ988" s="26"/>
      <c r="BA988" s="26"/>
      <c r="BB988" s="26"/>
    </row>
    <row r="989" spans="1:5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I989" s="26"/>
      <c r="AJ989" s="26"/>
      <c r="AK989" s="26"/>
      <c r="AL989" s="26"/>
      <c r="AM989" s="26"/>
      <c r="AN989" s="26"/>
      <c r="AO989" s="26"/>
      <c r="AP989" s="26"/>
      <c r="AQ989" s="26"/>
      <c r="AR989" s="26"/>
      <c r="AS989" s="26"/>
      <c r="AT989" s="26"/>
      <c r="AU989" s="26"/>
      <c r="AV989" s="26"/>
      <c r="AW989" s="26"/>
      <c r="AX989" s="26"/>
      <c r="AY989" s="26"/>
      <c r="AZ989" s="26"/>
      <c r="BA989" s="26"/>
      <c r="BB989" s="26"/>
    </row>
    <row r="990" spans="1:5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I990" s="26"/>
      <c r="AJ990" s="26"/>
      <c r="AK990" s="26"/>
      <c r="AL990" s="26"/>
      <c r="AM990" s="26"/>
      <c r="AN990" s="26"/>
      <c r="AO990" s="26"/>
      <c r="AP990" s="26"/>
      <c r="AQ990" s="26"/>
      <c r="AR990" s="26"/>
      <c r="AS990" s="26"/>
      <c r="AT990" s="26"/>
      <c r="AU990" s="26"/>
      <c r="AV990" s="26"/>
      <c r="AW990" s="26"/>
      <c r="AX990" s="26"/>
      <c r="AY990" s="26"/>
      <c r="AZ990" s="26"/>
      <c r="BA990" s="26"/>
      <c r="BB990" s="26"/>
    </row>
    <row r="991" spans="1:5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I991" s="26"/>
      <c r="AJ991" s="26"/>
      <c r="AK991" s="26"/>
      <c r="AL991" s="26"/>
      <c r="AM991" s="26"/>
      <c r="AN991" s="26"/>
      <c r="AO991" s="26"/>
      <c r="AP991" s="26"/>
      <c r="AQ991" s="26"/>
      <c r="AR991" s="26"/>
      <c r="AS991" s="26"/>
      <c r="AT991" s="26"/>
      <c r="AU991" s="26"/>
      <c r="AV991" s="26"/>
      <c r="AW991" s="26"/>
      <c r="AX991" s="26"/>
      <c r="AY991" s="26"/>
      <c r="AZ991" s="26"/>
      <c r="BA991" s="26"/>
      <c r="BB991" s="26"/>
    </row>
    <row r="992" spans="1:5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I992" s="26"/>
      <c r="AJ992" s="26"/>
      <c r="AK992" s="26"/>
      <c r="AL992" s="26"/>
      <c r="AM992" s="26"/>
      <c r="AN992" s="26"/>
      <c r="AO992" s="26"/>
      <c r="AP992" s="26"/>
      <c r="AQ992" s="26"/>
      <c r="AR992" s="26"/>
      <c r="AS992" s="26"/>
      <c r="AT992" s="26"/>
      <c r="AU992" s="26"/>
      <c r="AV992" s="26"/>
      <c r="AW992" s="26"/>
      <c r="AX992" s="26"/>
      <c r="AY992" s="26"/>
      <c r="AZ992" s="26"/>
      <c r="BA992" s="26"/>
      <c r="BB992" s="26"/>
    </row>
    <row r="993" spans="1:5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I993" s="26"/>
      <c r="AJ993" s="26"/>
      <c r="AK993" s="26"/>
      <c r="AL993" s="26"/>
      <c r="AM993" s="26"/>
      <c r="AN993" s="26"/>
      <c r="AO993" s="26"/>
      <c r="AP993" s="26"/>
      <c r="AQ993" s="26"/>
      <c r="AR993" s="26"/>
      <c r="AS993" s="26"/>
      <c r="AT993" s="26"/>
      <c r="AU993" s="26"/>
      <c r="AV993" s="26"/>
      <c r="AW993" s="26"/>
      <c r="AX993" s="26"/>
      <c r="AY993" s="26"/>
      <c r="AZ993" s="26"/>
      <c r="BA993" s="26"/>
      <c r="BB993" s="26"/>
    </row>
    <row r="994" spans="1:5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I994" s="26"/>
      <c r="AJ994" s="26"/>
      <c r="AK994" s="26"/>
      <c r="AL994" s="26"/>
      <c r="AM994" s="26"/>
      <c r="AN994" s="26"/>
      <c r="AO994" s="26"/>
      <c r="AP994" s="26"/>
      <c r="AQ994" s="26"/>
      <c r="AR994" s="26"/>
      <c r="AS994" s="26"/>
      <c r="AT994" s="26"/>
      <c r="AU994" s="26"/>
      <c r="AV994" s="26"/>
      <c r="AW994" s="26"/>
      <c r="AX994" s="26"/>
      <c r="AY994" s="26"/>
      <c r="AZ994" s="26"/>
      <c r="BA994" s="26"/>
      <c r="BB994" s="26"/>
    </row>
    <row r="995" spans="1:5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I995" s="26"/>
      <c r="AJ995" s="26"/>
      <c r="AK995" s="26"/>
      <c r="AL995" s="26"/>
      <c r="AM995" s="26"/>
      <c r="AN995" s="26"/>
      <c r="AO995" s="26"/>
      <c r="AP995" s="26"/>
      <c r="AQ995" s="26"/>
      <c r="AR995" s="26"/>
      <c r="AS995" s="26"/>
      <c r="AT995" s="26"/>
      <c r="AU995" s="26"/>
      <c r="AV995" s="26"/>
      <c r="AW995" s="26"/>
      <c r="AX995" s="26"/>
      <c r="AY995" s="26"/>
      <c r="AZ995" s="26"/>
      <c r="BA995" s="26"/>
      <c r="BB995" s="26"/>
    </row>
    <row r="996" spans="1:5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I996" s="26"/>
      <c r="AJ996" s="26"/>
      <c r="AK996" s="26"/>
      <c r="AL996" s="26"/>
      <c r="AM996" s="26"/>
      <c r="AN996" s="26"/>
      <c r="AO996" s="26"/>
      <c r="AP996" s="26"/>
      <c r="AQ996" s="26"/>
      <c r="AR996" s="26"/>
      <c r="AS996" s="26"/>
      <c r="AT996" s="26"/>
      <c r="AU996" s="26"/>
      <c r="AV996" s="26"/>
      <c r="AW996" s="26"/>
      <c r="AX996" s="26"/>
      <c r="AY996" s="26"/>
      <c r="AZ996" s="26"/>
      <c r="BA996" s="26"/>
      <c r="BB996" s="26"/>
    </row>
    <row r="997" spans="1:5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I997" s="26"/>
      <c r="AJ997" s="26"/>
      <c r="AK997" s="26"/>
      <c r="AL997" s="26"/>
      <c r="AM997" s="26"/>
      <c r="AN997" s="26"/>
      <c r="AO997" s="26"/>
      <c r="AP997" s="26"/>
      <c r="AQ997" s="26"/>
      <c r="AR997" s="26"/>
      <c r="AS997" s="26"/>
      <c r="AT997" s="26"/>
      <c r="AU997" s="26"/>
      <c r="AV997" s="26"/>
      <c r="AW997" s="26"/>
      <c r="AX997" s="26"/>
      <c r="AY997" s="26"/>
      <c r="AZ997" s="26"/>
      <c r="BA997" s="26"/>
      <c r="BB997" s="26"/>
    </row>
    <row r="998" spans="1:5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I998" s="26"/>
      <c r="AJ998" s="26"/>
      <c r="AK998" s="26"/>
      <c r="AL998" s="26"/>
      <c r="AM998" s="26"/>
      <c r="AN998" s="26"/>
      <c r="AO998" s="26"/>
      <c r="AP998" s="26"/>
      <c r="AQ998" s="26"/>
      <c r="AR998" s="26"/>
      <c r="AS998" s="26"/>
      <c r="AT998" s="26"/>
      <c r="AU998" s="26"/>
      <c r="AV998" s="26"/>
      <c r="AW998" s="26"/>
      <c r="AX998" s="26"/>
      <c r="AY998" s="26"/>
      <c r="AZ998" s="26"/>
      <c r="BA998" s="26"/>
      <c r="BB998" s="26"/>
    </row>
    <row r="999" spans="1:5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I999" s="26"/>
      <c r="AJ999" s="26"/>
      <c r="AK999" s="26"/>
      <c r="AL999" s="26"/>
      <c r="AM999" s="26"/>
      <c r="AN999" s="26"/>
      <c r="AO999" s="26"/>
      <c r="AP999" s="26"/>
      <c r="AQ999" s="26"/>
      <c r="AR999" s="26"/>
      <c r="AS999" s="26"/>
      <c r="AT999" s="26"/>
      <c r="AU999" s="26"/>
      <c r="AV999" s="26"/>
      <c r="AW999" s="26"/>
      <c r="AX999" s="26"/>
      <c r="AY999" s="26"/>
      <c r="AZ999" s="26"/>
      <c r="BA999" s="26"/>
      <c r="BB999" s="26"/>
    </row>
    <row r="1000" spans="1:5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I1000" s="26"/>
      <c r="AJ1000" s="26"/>
      <c r="AK1000" s="26"/>
      <c r="AL1000" s="26"/>
      <c r="AM1000" s="26"/>
      <c r="AN1000" s="26"/>
      <c r="AO1000" s="26"/>
      <c r="AP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AZ1000" s="26"/>
      <c r="BA1000" s="26"/>
      <c r="BB1000" s="26"/>
    </row>
  </sheetData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4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f>24</f>
        <v>24</v>
      </c>
      <c r="C2" s="5">
        <f>10</f>
        <v>10</v>
      </c>
      <c r="D2" s="5">
        <f t="shared" ref="D2:E2" si="0">L2</f>
        <v>13</v>
      </c>
      <c r="E2" s="5">
        <f t="shared" si="0"/>
        <v>11</v>
      </c>
      <c r="F2" s="7">
        <f t="shared" ref="F2:F51" si="1">5%+($N2-5)/200</f>
        <v>5.5E-2</v>
      </c>
      <c r="G2" s="8">
        <f t="shared" ref="G2:G51" si="2">90% + (O2-5)/1000</f>
        <v>0.90600000000000003</v>
      </c>
      <c r="H2" s="9">
        <f t="shared" ref="H2:I2" si="3">5% + (O2-5)/1000</f>
        <v>5.6000000000000001E-2</v>
      </c>
      <c r="I2" s="9">
        <f t="shared" si="3"/>
        <v>5.4000000000000006E-2</v>
      </c>
      <c r="J2" s="7">
        <f t="shared" ref="J2:J51" si="4">0% + L2/100</f>
        <v>0.13</v>
      </c>
      <c r="K2" s="10">
        <f t="shared" ref="K2:K51" si="5">0% + N2/100</f>
        <v>0.06</v>
      </c>
      <c r="L2" s="5">
        <v>13</v>
      </c>
      <c r="M2" s="5">
        <v>11</v>
      </c>
      <c r="N2" s="5">
        <v>6</v>
      </c>
      <c r="O2" s="5">
        <v>11</v>
      </c>
      <c r="P2" s="6">
        <v>9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IF(MOD($A3,10) = 0, B2+7, B2+6)</f>
        <v>30</v>
      </c>
      <c r="C3" s="11">
        <f>IF(MOD($A3,4) = 0, C2+4, C2+3)</f>
        <v>13</v>
      </c>
      <c r="D3" s="5">
        <f t="shared" ref="D3:E3" si="7">L3</f>
        <v>14</v>
      </c>
      <c r="E3" s="5">
        <f t="shared" si="7"/>
        <v>12</v>
      </c>
      <c r="F3" s="7">
        <f t="shared" si="1"/>
        <v>6.0000000000000005E-2</v>
      </c>
      <c r="G3" s="8">
        <f t="shared" si="2"/>
        <v>0.90700000000000003</v>
      </c>
      <c r="H3" s="9">
        <f t="shared" ref="H3:I3" si="8">5% + (O3-5)/1000</f>
        <v>5.7000000000000002E-2</v>
      </c>
      <c r="I3" s="9">
        <f t="shared" si="8"/>
        <v>5.5E-2</v>
      </c>
      <c r="J3" s="7">
        <f t="shared" si="4"/>
        <v>0.14000000000000001</v>
      </c>
      <c r="K3" s="10">
        <f t="shared" si="5"/>
        <v>7.0000000000000007E-2</v>
      </c>
      <c r="L3" s="5">
        <f t="shared" ref="L3:L51" si="9">IF(MOD(A3,2) = 0, L2 + 1, IF(MOD(A3,6) = 1,L2 + 1,L2 + 2))</f>
        <v>14</v>
      </c>
      <c r="M3" s="5">
        <f t="shared" ref="M3:M51" si="10">M2 + 1</f>
        <v>12</v>
      </c>
      <c r="N3" s="5">
        <f t="shared" ref="N3:N51" si="11">IF(MOD(A3,2) = 0,N2 + 1,N2)</f>
        <v>7</v>
      </c>
      <c r="O3" s="5">
        <f t="shared" ref="O3:O51" si="12">IF(MOD($A3,6) = 1, O2 + 2, O2 + 1)</f>
        <v>12</v>
      </c>
      <c r="P3" s="6">
        <f t="shared" ref="P3:P51" si="13">P2 + 1</f>
        <v>10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36</v>
      </c>
      <c r="C4" s="11">
        <f t="shared" ref="C4:C51" si="15">IF(MOD(A4,4) = 0, C3+4, C3+3)</f>
        <v>16</v>
      </c>
      <c r="D4" s="5">
        <f t="shared" ref="D4:E4" si="16">L4</f>
        <v>16</v>
      </c>
      <c r="E4" s="5">
        <f t="shared" si="16"/>
        <v>13</v>
      </c>
      <c r="F4" s="7">
        <f t="shared" si="1"/>
        <v>6.0000000000000005E-2</v>
      </c>
      <c r="G4" s="8">
        <f t="shared" si="2"/>
        <v>0.90800000000000003</v>
      </c>
      <c r="H4" s="9">
        <f t="shared" ref="H4:I4" si="17">5% + (O4-5)/1000</f>
        <v>5.8000000000000003E-2</v>
      </c>
      <c r="I4" s="9">
        <f t="shared" si="17"/>
        <v>5.6000000000000001E-2</v>
      </c>
      <c r="J4" s="7">
        <f t="shared" si="4"/>
        <v>0.16</v>
      </c>
      <c r="K4" s="10">
        <f t="shared" si="5"/>
        <v>7.0000000000000007E-2</v>
      </c>
      <c r="L4" s="5">
        <f t="shared" si="9"/>
        <v>16</v>
      </c>
      <c r="M4" s="5">
        <f t="shared" si="10"/>
        <v>13</v>
      </c>
      <c r="N4" s="5">
        <f t="shared" si="11"/>
        <v>7</v>
      </c>
      <c r="O4" s="5">
        <f t="shared" si="12"/>
        <v>13</v>
      </c>
      <c r="P4" s="6">
        <f t="shared" si="13"/>
        <v>11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15"/>
        <v>20</v>
      </c>
      <c r="D5" s="5">
        <f t="shared" ref="D5:E5" si="18">L5</f>
        <v>17</v>
      </c>
      <c r="E5" s="5">
        <f t="shared" si="18"/>
        <v>14</v>
      </c>
      <c r="F5" s="7">
        <f t="shared" si="1"/>
        <v>6.5000000000000002E-2</v>
      </c>
      <c r="G5" s="8">
        <f t="shared" si="2"/>
        <v>0.90900000000000003</v>
      </c>
      <c r="H5" s="9">
        <f t="shared" ref="H5:I5" si="19">5% + (O5-5)/1000</f>
        <v>5.9000000000000004E-2</v>
      </c>
      <c r="I5" s="9">
        <f t="shared" si="19"/>
        <v>5.7000000000000002E-2</v>
      </c>
      <c r="J5" s="7">
        <f t="shared" si="4"/>
        <v>0.17</v>
      </c>
      <c r="K5" s="10">
        <f t="shared" si="5"/>
        <v>0.08</v>
      </c>
      <c r="L5" s="5">
        <f t="shared" si="9"/>
        <v>17</v>
      </c>
      <c r="M5" s="5">
        <f t="shared" si="10"/>
        <v>14</v>
      </c>
      <c r="N5" s="5">
        <f t="shared" si="11"/>
        <v>8</v>
      </c>
      <c r="O5" s="5">
        <f t="shared" si="12"/>
        <v>14</v>
      </c>
      <c r="P5" s="6">
        <f t="shared" si="13"/>
        <v>12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48</v>
      </c>
      <c r="C6" s="11">
        <f t="shared" si="15"/>
        <v>23</v>
      </c>
      <c r="D6" s="5">
        <f t="shared" ref="D6:E6" si="20">L6</f>
        <v>19</v>
      </c>
      <c r="E6" s="5">
        <f t="shared" si="20"/>
        <v>15</v>
      </c>
      <c r="F6" s="7">
        <f t="shared" si="1"/>
        <v>6.5000000000000002E-2</v>
      </c>
      <c r="G6" s="8">
        <f t="shared" si="2"/>
        <v>0.91</v>
      </c>
      <c r="H6" s="9">
        <f t="shared" ref="H6:I6" si="21">5% + (O6-5)/1000</f>
        <v>6.0000000000000005E-2</v>
      </c>
      <c r="I6" s="9">
        <f t="shared" si="21"/>
        <v>5.8000000000000003E-2</v>
      </c>
      <c r="J6" s="7">
        <f t="shared" si="4"/>
        <v>0.19</v>
      </c>
      <c r="K6" s="10">
        <f t="shared" si="5"/>
        <v>0.08</v>
      </c>
      <c r="L6" s="5">
        <f t="shared" si="9"/>
        <v>19</v>
      </c>
      <c r="M6" s="5">
        <f t="shared" si="10"/>
        <v>15</v>
      </c>
      <c r="N6" s="5">
        <f t="shared" si="11"/>
        <v>8</v>
      </c>
      <c r="O6" s="5">
        <f t="shared" si="12"/>
        <v>15</v>
      </c>
      <c r="P6" s="6">
        <f t="shared" si="13"/>
        <v>13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54</v>
      </c>
      <c r="C7" s="11">
        <f t="shared" si="15"/>
        <v>26</v>
      </c>
      <c r="D7" s="5">
        <f t="shared" ref="D7:E7" si="22">L7</f>
        <v>20</v>
      </c>
      <c r="E7" s="5">
        <f t="shared" si="22"/>
        <v>16</v>
      </c>
      <c r="F7" s="7">
        <f t="shared" si="1"/>
        <v>7.0000000000000007E-2</v>
      </c>
      <c r="G7" s="8">
        <f t="shared" si="2"/>
        <v>0.91100000000000003</v>
      </c>
      <c r="H7" s="9">
        <f t="shared" ref="H7:I7" si="23">5% + (O7-5)/1000</f>
        <v>6.0999999999999999E-2</v>
      </c>
      <c r="I7" s="9">
        <f t="shared" si="23"/>
        <v>5.9000000000000004E-2</v>
      </c>
      <c r="J7" s="7">
        <f t="shared" si="4"/>
        <v>0.2</v>
      </c>
      <c r="K7" s="10">
        <f t="shared" si="5"/>
        <v>0.09</v>
      </c>
      <c r="L7" s="5">
        <f t="shared" si="9"/>
        <v>20</v>
      </c>
      <c r="M7" s="5">
        <f t="shared" si="10"/>
        <v>16</v>
      </c>
      <c r="N7" s="5">
        <f t="shared" si="11"/>
        <v>9</v>
      </c>
      <c r="O7" s="5">
        <f t="shared" si="12"/>
        <v>16</v>
      </c>
      <c r="P7" s="6">
        <f t="shared" si="13"/>
        <v>14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60</v>
      </c>
      <c r="C8" s="11">
        <f t="shared" si="15"/>
        <v>29</v>
      </c>
      <c r="D8" s="5">
        <f t="shared" ref="D8:E8" si="24">L8</f>
        <v>21</v>
      </c>
      <c r="E8" s="5">
        <f t="shared" si="24"/>
        <v>17</v>
      </c>
      <c r="F8" s="7">
        <f t="shared" si="1"/>
        <v>7.0000000000000007E-2</v>
      </c>
      <c r="G8" s="8">
        <f t="shared" si="2"/>
        <v>0.91300000000000003</v>
      </c>
      <c r="H8" s="9">
        <f t="shared" ref="H8:I8" si="25">5% + (O8-5)/1000</f>
        <v>6.3E-2</v>
      </c>
      <c r="I8" s="9">
        <f t="shared" si="25"/>
        <v>6.0000000000000005E-2</v>
      </c>
      <c r="J8" s="7">
        <f t="shared" si="4"/>
        <v>0.21</v>
      </c>
      <c r="K8" s="10">
        <f t="shared" si="5"/>
        <v>0.09</v>
      </c>
      <c r="L8" s="5">
        <f t="shared" si="9"/>
        <v>21</v>
      </c>
      <c r="M8" s="5">
        <f t="shared" si="10"/>
        <v>17</v>
      </c>
      <c r="N8" s="5">
        <f t="shared" si="11"/>
        <v>9</v>
      </c>
      <c r="O8" s="5">
        <f t="shared" si="12"/>
        <v>18</v>
      </c>
      <c r="P8" s="6">
        <f t="shared" si="13"/>
        <v>15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66</v>
      </c>
      <c r="C9" s="11">
        <f t="shared" si="15"/>
        <v>33</v>
      </c>
      <c r="D9" s="5">
        <f t="shared" ref="D9:E9" si="26">L9</f>
        <v>22</v>
      </c>
      <c r="E9" s="5">
        <f t="shared" si="26"/>
        <v>18</v>
      </c>
      <c r="F9" s="7">
        <f t="shared" si="1"/>
        <v>7.5000000000000011E-2</v>
      </c>
      <c r="G9" s="8">
        <f t="shared" si="2"/>
        <v>0.91400000000000003</v>
      </c>
      <c r="H9" s="9">
        <f t="shared" ref="H9:I9" si="27">5% + (O9-5)/1000</f>
        <v>6.4000000000000001E-2</v>
      </c>
      <c r="I9" s="9">
        <f t="shared" si="27"/>
        <v>6.0999999999999999E-2</v>
      </c>
      <c r="J9" s="7">
        <f t="shared" si="4"/>
        <v>0.22</v>
      </c>
      <c r="K9" s="10">
        <f t="shared" si="5"/>
        <v>0.1</v>
      </c>
      <c r="L9" s="5">
        <f t="shared" si="9"/>
        <v>22</v>
      </c>
      <c r="M9" s="5">
        <f t="shared" si="10"/>
        <v>18</v>
      </c>
      <c r="N9" s="5">
        <f t="shared" si="11"/>
        <v>10</v>
      </c>
      <c r="O9" s="5">
        <f t="shared" si="12"/>
        <v>19</v>
      </c>
      <c r="P9" s="6">
        <f t="shared" si="13"/>
        <v>16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72</v>
      </c>
      <c r="C10" s="11">
        <f t="shared" si="15"/>
        <v>36</v>
      </c>
      <c r="D10" s="5">
        <f t="shared" ref="D10:E10" si="28">L10</f>
        <v>24</v>
      </c>
      <c r="E10" s="5">
        <f t="shared" si="28"/>
        <v>19</v>
      </c>
      <c r="F10" s="7">
        <f t="shared" si="1"/>
        <v>7.5000000000000011E-2</v>
      </c>
      <c r="G10" s="8">
        <f t="shared" si="2"/>
        <v>0.91500000000000004</v>
      </c>
      <c r="H10" s="9">
        <f t="shared" ref="H10:I10" si="29">5% + (O10-5)/1000</f>
        <v>6.5000000000000002E-2</v>
      </c>
      <c r="I10" s="9">
        <f t="shared" si="29"/>
        <v>6.2E-2</v>
      </c>
      <c r="J10" s="7">
        <f t="shared" si="4"/>
        <v>0.24</v>
      </c>
      <c r="K10" s="10">
        <f t="shared" si="5"/>
        <v>0.1</v>
      </c>
      <c r="L10" s="5">
        <f t="shared" si="9"/>
        <v>24</v>
      </c>
      <c r="M10" s="5">
        <f t="shared" si="10"/>
        <v>19</v>
      </c>
      <c r="N10" s="5">
        <f t="shared" si="11"/>
        <v>10</v>
      </c>
      <c r="O10" s="5">
        <f t="shared" si="12"/>
        <v>20</v>
      </c>
      <c r="P10" s="6">
        <f t="shared" si="13"/>
        <v>17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79</v>
      </c>
      <c r="C11" s="11">
        <f t="shared" si="15"/>
        <v>39</v>
      </c>
      <c r="D11" s="5">
        <f t="shared" ref="D11:E11" si="30">L11</f>
        <v>25</v>
      </c>
      <c r="E11" s="5">
        <f t="shared" si="30"/>
        <v>20</v>
      </c>
      <c r="F11" s="7">
        <f t="shared" si="1"/>
        <v>0.08</v>
      </c>
      <c r="G11" s="8">
        <f t="shared" si="2"/>
        <v>0.91600000000000004</v>
      </c>
      <c r="H11" s="9">
        <f t="shared" ref="H11:I11" si="31">5% + (O11-5)/1000</f>
        <v>6.6000000000000003E-2</v>
      </c>
      <c r="I11" s="9">
        <f t="shared" si="31"/>
        <v>6.3E-2</v>
      </c>
      <c r="J11" s="7">
        <f t="shared" si="4"/>
        <v>0.25</v>
      </c>
      <c r="K11" s="10">
        <f t="shared" si="5"/>
        <v>0.11</v>
      </c>
      <c r="L11" s="5">
        <f t="shared" si="9"/>
        <v>25</v>
      </c>
      <c r="M11" s="5">
        <f t="shared" si="10"/>
        <v>20</v>
      </c>
      <c r="N11" s="5">
        <f t="shared" si="11"/>
        <v>11</v>
      </c>
      <c r="O11" s="5">
        <f t="shared" si="12"/>
        <v>21</v>
      </c>
      <c r="P11" s="6">
        <f t="shared" si="13"/>
        <v>18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85</v>
      </c>
      <c r="C12" s="11">
        <f t="shared" si="15"/>
        <v>42</v>
      </c>
      <c r="D12" s="5">
        <f t="shared" ref="D12:E12" si="32">L12</f>
        <v>27</v>
      </c>
      <c r="E12" s="5">
        <f t="shared" si="32"/>
        <v>21</v>
      </c>
      <c r="F12" s="7">
        <f t="shared" si="1"/>
        <v>0.08</v>
      </c>
      <c r="G12" s="8">
        <f t="shared" si="2"/>
        <v>0.91700000000000004</v>
      </c>
      <c r="H12" s="9">
        <f t="shared" ref="H12:I12" si="33">5% + (O12-5)/1000</f>
        <v>6.7000000000000004E-2</v>
      </c>
      <c r="I12" s="9">
        <f t="shared" si="33"/>
        <v>6.4000000000000001E-2</v>
      </c>
      <c r="J12" s="7">
        <f t="shared" si="4"/>
        <v>0.27</v>
      </c>
      <c r="K12" s="10">
        <f t="shared" si="5"/>
        <v>0.11</v>
      </c>
      <c r="L12" s="5">
        <f t="shared" si="9"/>
        <v>27</v>
      </c>
      <c r="M12" s="5">
        <f t="shared" si="10"/>
        <v>21</v>
      </c>
      <c r="N12" s="5">
        <f t="shared" si="11"/>
        <v>11</v>
      </c>
      <c r="O12" s="5">
        <f t="shared" si="12"/>
        <v>22</v>
      </c>
      <c r="P12" s="6">
        <f t="shared" si="13"/>
        <v>19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91</v>
      </c>
      <c r="C13" s="11">
        <f t="shared" si="15"/>
        <v>46</v>
      </c>
      <c r="D13" s="5">
        <f t="shared" ref="D13:E13" si="34">L13</f>
        <v>28</v>
      </c>
      <c r="E13" s="5">
        <f t="shared" si="34"/>
        <v>22</v>
      </c>
      <c r="F13" s="7">
        <f t="shared" si="1"/>
        <v>8.5000000000000006E-2</v>
      </c>
      <c r="G13" s="8">
        <f t="shared" si="2"/>
        <v>0.91800000000000004</v>
      </c>
      <c r="H13" s="9">
        <f t="shared" ref="H13:I13" si="35">5% + (O13-5)/1000</f>
        <v>6.8000000000000005E-2</v>
      </c>
      <c r="I13" s="9">
        <f t="shared" si="35"/>
        <v>6.5000000000000002E-2</v>
      </c>
      <c r="J13" s="7">
        <f t="shared" si="4"/>
        <v>0.28000000000000003</v>
      </c>
      <c r="K13" s="10">
        <f t="shared" si="5"/>
        <v>0.12</v>
      </c>
      <c r="L13" s="5">
        <f t="shared" si="9"/>
        <v>28</v>
      </c>
      <c r="M13" s="5">
        <f t="shared" si="10"/>
        <v>22</v>
      </c>
      <c r="N13" s="5">
        <f t="shared" si="11"/>
        <v>12</v>
      </c>
      <c r="O13" s="5">
        <f t="shared" si="12"/>
        <v>23</v>
      </c>
      <c r="P13" s="6">
        <f t="shared" si="13"/>
        <v>20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97</v>
      </c>
      <c r="C14" s="11">
        <f t="shared" si="15"/>
        <v>49</v>
      </c>
      <c r="D14" s="5">
        <f t="shared" ref="D14:E14" si="36">L14</f>
        <v>29</v>
      </c>
      <c r="E14" s="5">
        <f t="shared" si="36"/>
        <v>23</v>
      </c>
      <c r="F14" s="7">
        <f t="shared" si="1"/>
        <v>8.5000000000000006E-2</v>
      </c>
      <c r="G14" s="8">
        <f t="shared" si="2"/>
        <v>0.92</v>
      </c>
      <c r="H14" s="9">
        <f t="shared" ref="H14:I14" si="37">5% + (O14-5)/1000</f>
        <v>7.0000000000000007E-2</v>
      </c>
      <c r="I14" s="9">
        <f t="shared" si="37"/>
        <v>6.6000000000000003E-2</v>
      </c>
      <c r="J14" s="7">
        <f t="shared" si="4"/>
        <v>0.28999999999999998</v>
      </c>
      <c r="K14" s="10">
        <f t="shared" si="5"/>
        <v>0.12</v>
      </c>
      <c r="L14" s="5">
        <f t="shared" si="9"/>
        <v>29</v>
      </c>
      <c r="M14" s="5">
        <f t="shared" si="10"/>
        <v>23</v>
      </c>
      <c r="N14" s="5">
        <f t="shared" si="11"/>
        <v>12</v>
      </c>
      <c r="O14" s="5">
        <f t="shared" si="12"/>
        <v>25</v>
      </c>
      <c r="P14" s="6">
        <f t="shared" si="13"/>
        <v>21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103</v>
      </c>
      <c r="C15" s="11">
        <f t="shared" si="15"/>
        <v>52</v>
      </c>
      <c r="D15" s="5">
        <f t="shared" ref="D15:E15" si="38">L15</f>
        <v>30</v>
      </c>
      <c r="E15" s="5">
        <f t="shared" si="38"/>
        <v>24</v>
      </c>
      <c r="F15" s="7">
        <f t="shared" si="1"/>
        <v>0.09</v>
      </c>
      <c r="G15" s="8">
        <f t="shared" si="2"/>
        <v>0.92100000000000004</v>
      </c>
      <c r="H15" s="9">
        <f t="shared" ref="H15:I15" si="39">5% + (O15-5)/1000</f>
        <v>7.1000000000000008E-2</v>
      </c>
      <c r="I15" s="9">
        <f t="shared" si="39"/>
        <v>6.7000000000000004E-2</v>
      </c>
      <c r="J15" s="7">
        <f t="shared" si="4"/>
        <v>0.3</v>
      </c>
      <c r="K15" s="10">
        <f t="shared" si="5"/>
        <v>0.13</v>
      </c>
      <c r="L15" s="5">
        <f t="shared" si="9"/>
        <v>30</v>
      </c>
      <c r="M15" s="5">
        <f t="shared" si="10"/>
        <v>24</v>
      </c>
      <c r="N15" s="5">
        <f t="shared" si="11"/>
        <v>13</v>
      </c>
      <c r="O15" s="5">
        <f t="shared" si="12"/>
        <v>26</v>
      </c>
      <c r="P15" s="6">
        <f t="shared" si="13"/>
        <v>22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109</v>
      </c>
      <c r="C16" s="11">
        <f t="shared" si="15"/>
        <v>55</v>
      </c>
      <c r="D16" s="5">
        <f t="shared" ref="D16:E16" si="40">L16</f>
        <v>32</v>
      </c>
      <c r="E16" s="5">
        <f t="shared" si="40"/>
        <v>25</v>
      </c>
      <c r="F16" s="7">
        <f t="shared" si="1"/>
        <v>0.09</v>
      </c>
      <c r="G16" s="8">
        <f t="shared" si="2"/>
        <v>0.92200000000000004</v>
      </c>
      <c r="H16" s="9">
        <f t="shared" ref="H16:I16" si="41">5% + (O16-5)/1000</f>
        <v>7.2000000000000008E-2</v>
      </c>
      <c r="I16" s="9">
        <f t="shared" si="41"/>
        <v>6.8000000000000005E-2</v>
      </c>
      <c r="J16" s="7">
        <f t="shared" si="4"/>
        <v>0.32</v>
      </c>
      <c r="K16" s="10">
        <f t="shared" si="5"/>
        <v>0.13</v>
      </c>
      <c r="L16" s="5">
        <f t="shared" si="9"/>
        <v>32</v>
      </c>
      <c r="M16" s="5">
        <f t="shared" si="10"/>
        <v>25</v>
      </c>
      <c r="N16" s="5">
        <f t="shared" si="11"/>
        <v>13</v>
      </c>
      <c r="O16" s="5">
        <f t="shared" si="12"/>
        <v>27</v>
      </c>
      <c r="P16" s="6">
        <f t="shared" si="13"/>
        <v>23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115</v>
      </c>
      <c r="C17" s="11">
        <f t="shared" si="15"/>
        <v>59</v>
      </c>
      <c r="D17" s="5">
        <f t="shared" ref="D17:E17" si="42">L17</f>
        <v>33</v>
      </c>
      <c r="E17" s="5">
        <f t="shared" si="42"/>
        <v>26</v>
      </c>
      <c r="F17" s="7">
        <f t="shared" si="1"/>
        <v>9.5000000000000001E-2</v>
      </c>
      <c r="G17" s="8">
        <f t="shared" si="2"/>
        <v>0.92300000000000004</v>
      </c>
      <c r="H17" s="9">
        <f t="shared" ref="H17:I17" si="43">5% + (O17-5)/1000</f>
        <v>7.3000000000000009E-2</v>
      </c>
      <c r="I17" s="9">
        <f t="shared" si="43"/>
        <v>6.9000000000000006E-2</v>
      </c>
      <c r="J17" s="7">
        <f t="shared" si="4"/>
        <v>0.33</v>
      </c>
      <c r="K17" s="10">
        <f t="shared" si="5"/>
        <v>0.14000000000000001</v>
      </c>
      <c r="L17" s="5">
        <f t="shared" si="9"/>
        <v>33</v>
      </c>
      <c r="M17" s="5">
        <f t="shared" si="10"/>
        <v>26</v>
      </c>
      <c r="N17" s="5">
        <f t="shared" si="11"/>
        <v>14</v>
      </c>
      <c r="O17" s="5">
        <f t="shared" si="12"/>
        <v>28</v>
      </c>
      <c r="P17" s="6">
        <f t="shared" si="13"/>
        <v>24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121</v>
      </c>
      <c r="C18" s="11">
        <f t="shared" si="15"/>
        <v>62</v>
      </c>
      <c r="D18" s="5">
        <f t="shared" ref="D18:E18" si="44">L18</f>
        <v>35</v>
      </c>
      <c r="E18" s="5">
        <f t="shared" si="44"/>
        <v>27</v>
      </c>
      <c r="F18" s="7">
        <f t="shared" si="1"/>
        <v>9.5000000000000001E-2</v>
      </c>
      <c r="G18" s="8">
        <f t="shared" si="2"/>
        <v>0.92400000000000004</v>
      </c>
      <c r="H18" s="9">
        <f t="shared" ref="H18:I18" si="45">5% + (O18-5)/1000</f>
        <v>7.400000000000001E-2</v>
      </c>
      <c r="I18" s="9">
        <f t="shared" si="45"/>
        <v>7.0000000000000007E-2</v>
      </c>
      <c r="J18" s="7">
        <f t="shared" si="4"/>
        <v>0.35</v>
      </c>
      <c r="K18" s="10">
        <f t="shared" si="5"/>
        <v>0.14000000000000001</v>
      </c>
      <c r="L18" s="5">
        <f t="shared" si="9"/>
        <v>35</v>
      </c>
      <c r="M18" s="5">
        <f t="shared" si="10"/>
        <v>27</v>
      </c>
      <c r="N18" s="5">
        <f t="shared" si="11"/>
        <v>14</v>
      </c>
      <c r="O18" s="5">
        <f t="shared" si="12"/>
        <v>29</v>
      </c>
      <c r="P18" s="6">
        <f t="shared" si="13"/>
        <v>25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127</v>
      </c>
      <c r="C19" s="11">
        <f t="shared" si="15"/>
        <v>65</v>
      </c>
      <c r="D19" s="5">
        <f t="shared" ref="D19:E19" si="46">L19</f>
        <v>36</v>
      </c>
      <c r="E19" s="5">
        <f t="shared" si="46"/>
        <v>28</v>
      </c>
      <c r="F19" s="7">
        <f t="shared" si="1"/>
        <v>0.1</v>
      </c>
      <c r="G19" s="8">
        <f t="shared" si="2"/>
        <v>0.92500000000000004</v>
      </c>
      <c r="H19" s="9">
        <f t="shared" ref="H19:I19" si="47">5% + (O19-5)/1000</f>
        <v>7.5000000000000011E-2</v>
      </c>
      <c r="I19" s="9">
        <f t="shared" si="47"/>
        <v>7.1000000000000008E-2</v>
      </c>
      <c r="J19" s="7">
        <f t="shared" si="4"/>
        <v>0.36</v>
      </c>
      <c r="K19" s="10">
        <f t="shared" si="5"/>
        <v>0.15</v>
      </c>
      <c r="L19" s="5">
        <f t="shared" si="9"/>
        <v>36</v>
      </c>
      <c r="M19" s="5">
        <f t="shared" si="10"/>
        <v>28</v>
      </c>
      <c r="N19" s="5">
        <f t="shared" si="11"/>
        <v>15</v>
      </c>
      <c r="O19" s="5">
        <f t="shared" si="12"/>
        <v>30</v>
      </c>
      <c r="P19" s="6">
        <f t="shared" si="13"/>
        <v>26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133</v>
      </c>
      <c r="C20" s="11">
        <f t="shared" si="15"/>
        <v>68</v>
      </c>
      <c r="D20" s="5">
        <f t="shared" ref="D20:E20" si="48">L20</f>
        <v>37</v>
      </c>
      <c r="E20" s="5">
        <f t="shared" si="48"/>
        <v>29</v>
      </c>
      <c r="F20" s="7">
        <f t="shared" si="1"/>
        <v>0.1</v>
      </c>
      <c r="G20" s="8">
        <f t="shared" si="2"/>
        <v>0.92700000000000005</v>
      </c>
      <c r="H20" s="9">
        <f t="shared" ref="H20:I20" si="49">5% + (O20-5)/1000</f>
        <v>7.6999999999999999E-2</v>
      </c>
      <c r="I20" s="9">
        <f t="shared" si="49"/>
        <v>7.2000000000000008E-2</v>
      </c>
      <c r="J20" s="7">
        <f t="shared" si="4"/>
        <v>0.37</v>
      </c>
      <c r="K20" s="10">
        <f t="shared" si="5"/>
        <v>0.15</v>
      </c>
      <c r="L20" s="5">
        <f t="shared" si="9"/>
        <v>37</v>
      </c>
      <c r="M20" s="5">
        <f t="shared" si="10"/>
        <v>29</v>
      </c>
      <c r="N20" s="5">
        <f t="shared" si="11"/>
        <v>15</v>
      </c>
      <c r="O20" s="5">
        <f t="shared" si="12"/>
        <v>32</v>
      </c>
      <c r="P20" s="6">
        <f t="shared" si="13"/>
        <v>27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140</v>
      </c>
      <c r="C21" s="11">
        <f t="shared" si="15"/>
        <v>72</v>
      </c>
      <c r="D21" s="5">
        <f t="shared" ref="D21:E21" si="50">L21</f>
        <v>38</v>
      </c>
      <c r="E21" s="5">
        <f t="shared" si="50"/>
        <v>30</v>
      </c>
      <c r="F21" s="7">
        <f t="shared" si="1"/>
        <v>0.10500000000000001</v>
      </c>
      <c r="G21" s="8">
        <f t="shared" si="2"/>
        <v>0.92800000000000005</v>
      </c>
      <c r="H21" s="9">
        <f t="shared" ref="H21:I21" si="51">5% + (O21-5)/1000</f>
        <v>7.8E-2</v>
      </c>
      <c r="I21" s="9">
        <f t="shared" si="51"/>
        <v>7.3000000000000009E-2</v>
      </c>
      <c r="J21" s="7">
        <f t="shared" si="4"/>
        <v>0.38</v>
      </c>
      <c r="K21" s="10">
        <f t="shared" si="5"/>
        <v>0.16</v>
      </c>
      <c r="L21" s="5">
        <f t="shared" si="9"/>
        <v>38</v>
      </c>
      <c r="M21" s="5">
        <f t="shared" si="10"/>
        <v>30</v>
      </c>
      <c r="N21" s="5">
        <f t="shared" si="11"/>
        <v>16</v>
      </c>
      <c r="O21" s="5">
        <f t="shared" si="12"/>
        <v>33</v>
      </c>
      <c r="P21" s="6">
        <f t="shared" si="13"/>
        <v>28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146</v>
      </c>
      <c r="C22" s="11">
        <f t="shared" si="15"/>
        <v>75</v>
      </c>
      <c r="D22" s="5">
        <f t="shared" ref="D22:E22" si="52">L22</f>
        <v>40</v>
      </c>
      <c r="E22" s="5">
        <f t="shared" si="52"/>
        <v>31</v>
      </c>
      <c r="F22" s="7">
        <f t="shared" si="1"/>
        <v>0.10500000000000001</v>
      </c>
      <c r="G22" s="8">
        <f t="shared" si="2"/>
        <v>0.92900000000000005</v>
      </c>
      <c r="H22" s="9">
        <f t="shared" ref="H22:I22" si="53">5% + (O22-5)/1000</f>
        <v>7.9000000000000001E-2</v>
      </c>
      <c r="I22" s="9">
        <f t="shared" si="53"/>
        <v>7.400000000000001E-2</v>
      </c>
      <c r="J22" s="7">
        <f t="shared" si="4"/>
        <v>0.4</v>
      </c>
      <c r="K22" s="10">
        <f t="shared" si="5"/>
        <v>0.16</v>
      </c>
      <c r="L22" s="5">
        <f t="shared" si="9"/>
        <v>40</v>
      </c>
      <c r="M22" s="5">
        <f t="shared" si="10"/>
        <v>31</v>
      </c>
      <c r="N22" s="5">
        <f t="shared" si="11"/>
        <v>16</v>
      </c>
      <c r="O22" s="5">
        <f t="shared" si="12"/>
        <v>34</v>
      </c>
      <c r="P22" s="6">
        <f t="shared" si="13"/>
        <v>29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152</v>
      </c>
      <c r="C23" s="11">
        <f t="shared" si="15"/>
        <v>78</v>
      </c>
      <c r="D23" s="5">
        <f t="shared" ref="D23:E23" si="54">L23</f>
        <v>41</v>
      </c>
      <c r="E23" s="5">
        <f t="shared" si="54"/>
        <v>32</v>
      </c>
      <c r="F23" s="7">
        <f t="shared" si="1"/>
        <v>0.11</v>
      </c>
      <c r="G23" s="8">
        <f t="shared" si="2"/>
        <v>0.93</v>
      </c>
      <c r="H23" s="9">
        <f t="shared" ref="H23:I23" si="55">5% + (O23-5)/1000</f>
        <v>0.08</v>
      </c>
      <c r="I23" s="9">
        <f t="shared" si="55"/>
        <v>7.5000000000000011E-2</v>
      </c>
      <c r="J23" s="7">
        <f t="shared" si="4"/>
        <v>0.41</v>
      </c>
      <c r="K23" s="10">
        <f t="shared" si="5"/>
        <v>0.17</v>
      </c>
      <c r="L23" s="5">
        <f t="shared" si="9"/>
        <v>41</v>
      </c>
      <c r="M23" s="5">
        <f t="shared" si="10"/>
        <v>32</v>
      </c>
      <c r="N23" s="5">
        <f t="shared" si="11"/>
        <v>17</v>
      </c>
      <c r="O23" s="5">
        <f t="shared" si="12"/>
        <v>35</v>
      </c>
      <c r="P23" s="6">
        <f t="shared" si="13"/>
        <v>30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158</v>
      </c>
      <c r="C24" s="11">
        <f t="shared" si="15"/>
        <v>81</v>
      </c>
      <c r="D24" s="5">
        <f t="shared" ref="D24:E24" si="56">L24</f>
        <v>43</v>
      </c>
      <c r="E24" s="5">
        <f t="shared" si="56"/>
        <v>33</v>
      </c>
      <c r="F24" s="7">
        <f t="shared" si="1"/>
        <v>0.11</v>
      </c>
      <c r="G24" s="8">
        <f t="shared" si="2"/>
        <v>0.93100000000000005</v>
      </c>
      <c r="H24" s="9">
        <f t="shared" ref="H24:I24" si="57">5% + (O24-5)/1000</f>
        <v>8.1000000000000003E-2</v>
      </c>
      <c r="I24" s="9">
        <f t="shared" si="57"/>
        <v>7.5999999999999998E-2</v>
      </c>
      <c r="J24" s="7">
        <f t="shared" si="4"/>
        <v>0.43</v>
      </c>
      <c r="K24" s="10">
        <f t="shared" si="5"/>
        <v>0.17</v>
      </c>
      <c r="L24" s="5">
        <f t="shared" si="9"/>
        <v>43</v>
      </c>
      <c r="M24" s="5">
        <f t="shared" si="10"/>
        <v>33</v>
      </c>
      <c r="N24" s="5">
        <f t="shared" si="11"/>
        <v>17</v>
      </c>
      <c r="O24" s="5">
        <f t="shared" si="12"/>
        <v>36</v>
      </c>
      <c r="P24" s="6">
        <f t="shared" si="13"/>
        <v>31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164</v>
      </c>
      <c r="C25" s="11">
        <f t="shared" si="15"/>
        <v>85</v>
      </c>
      <c r="D25" s="5">
        <f t="shared" ref="D25:E25" si="58">L25</f>
        <v>44</v>
      </c>
      <c r="E25" s="5">
        <f t="shared" si="58"/>
        <v>34</v>
      </c>
      <c r="F25" s="7">
        <f t="shared" si="1"/>
        <v>0.115</v>
      </c>
      <c r="G25" s="8">
        <f t="shared" si="2"/>
        <v>0.93200000000000005</v>
      </c>
      <c r="H25" s="9">
        <f t="shared" ref="H25:I25" si="59">5% + (O25-5)/1000</f>
        <v>8.2000000000000003E-2</v>
      </c>
      <c r="I25" s="9">
        <f t="shared" si="59"/>
        <v>7.6999999999999999E-2</v>
      </c>
      <c r="J25" s="7">
        <f t="shared" si="4"/>
        <v>0.44</v>
      </c>
      <c r="K25" s="10">
        <f t="shared" si="5"/>
        <v>0.18</v>
      </c>
      <c r="L25" s="5">
        <f t="shared" si="9"/>
        <v>44</v>
      </c>
      <c r="M25" s="5">
        <f t="shared" si="10"/>
        <v>34</v>
      </c>
      <c r="N25" s="5">
        <f t="shared" si="11"/>
        <v>18</v>
      </c>
      <c r="O25" s="5">
        <f t="shared" si="12"/>
        <v>37</v>
      </c>
      <c r="P25" s="6">
        <f t="shared" si="13"/>
        <v>32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170</v>
      </c>
      <c r="C26" s="11">
        <f t="shared" si="15"/>
        <v>88</v>
      </c>
      <c r="D26" s="5">
        <f t="shared" ref="D26:E26" si="60">L26</f>
        <v>45</v>
      </c>
      <c r="E26" s="5">
        <f t="shared" si="60"/>
        <v>35</v>
      </c>
      <c r="F26" s="7">
        <f t="shared" si="1"/>
        <v>0.115</v>
      </c>
      <c r="G26" s="8">
        <f t="shared" si="2"/>
        <v>0.93400000000000005</v>
      </c>
      <c r="H26" s="9">
        <f t="shared" ref="H26:I26" si="61">5% + (O26-5)/1000</f>
        <v>8.4000000000000005E-2</v>
      </c>
      <c r="I26" s="9">
        <f t="shared" si="61"/>
        <v>7.8E-2</v>
      </c>
      <c r="J26" s="7">
        <f t="shared" si="4"/>
        <v>0.45</v>
      </c>
      <c r="K26" s="10">
        <f t="shared" si="5"/>
        <v>0.18</v>
      </c>
      <c r="L26" s="5">
        <f t="shared" si="9"/>
        <v>45</v>
      </c>
      <c r="M26" s="5">
        <f t="shared" si="10"/>
        <v>35</v>
      </c>
      <c r="N26" s="5">
        <f t="shared" si="11"/>
        <v>18</v>
      </c>
      <c r="O26" s="5">
        <f t="shared" si="12"/>
        <v>39</v>
      </c>
      <c r="P26" s="6">
        <f t="shared" si="13"/>
        <v>33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176</v>
      </c>
      <c r="C27" s="11">
        <f t="shared" si="15"/>
        <v>91</v>
      </c>
      <c r="D27" s="5">
        <f t="shared" ref="D27:E27" si="62">L27</f>
        <v>46</v>
      </c>
      <c r="E27" s="5">
        <f t="shared" si="62"/>
        <v>36</v>
      </c>
      <c r="F27" s="7">
        <f t="shared" si="1"/>
        <v>0.12000000000000001</v>
      </c>
      <c r="G27" s="8">
        <f t="shared" si="2"/>
        <v>0.93500000000000005</v>
      </c>
      <c r="H27" s="9">
        <f t="shared" ref="H27:I27" si="63">5% + (O27-5)/1000</f>
        <v>8.5000000000000006E-2</v>
      </c>
      <c r="I27" s="9">
        <f t="shared" si="63"/>
        <v>7.9000000000000001E-2</v>
      </c>
      <c r="J27" s="7">
        <f t="shared" si="4"/>
        <v>0.46</v>
      </c>
      <c r="K27" s="10">
        <f t="shared" si="5"/>
        <v>0.19</v>
      </c>
      <c r="L27" s="5">
        <f t="shared" si="9"/>
        <v>46</v>
      </c>
      <c r="M27" s="5">
        <f t="shared" si="10"/>
        <v>36</v>
      </c>
      <c r="N27" s="5">
        <f t="shared" si="11"/>
        <v>19</v>
      </c>
      <c r="O27" s="5">
        <f t="shared" si="12"/>
        <v>40</v>
      </c>
      <c r="P27" s="6">
        <f t="shared" si="13"/>
        <v>34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182</v>
      </c>
      <c r="C28" s="11">
        <f t="shared" si="15"/>
        <v>94</v>
      </c>
      <c r="D28" s="5">
        <f t="shared" ref="D28:E28" si="64">L28</f>
        <v>48</v>
      </c>
      <c r="E28" s="5">
        <f t="shared" si="64"/>
        <v>37</v>
      </c>
      <c r="F28" s="7">
        <f t="shared" si="1"/>
        <v>0.12000000000000001</v>
      </c>
      <c r="G28" s="8">
        <f t="shared" si="2"/>
        <v>0.93600000000000005</v>
      </c>
      <c r="H28" s="9">
        <f t="shared" ref="H28:I28" si="65">5% + (O28-5)/1000</f>
        <v>8.5999999999999993E-2</v>
      </c>
      <c r="I28" s="9">
        <f t="shared" si="65"/>
        <v>0.08</v>
      </c>
      <c r="J28" s="7">
        <f t="shared" si="4"/>
        <v>0.48</v>
      </c>
      <c r="K28" s="10">
        <f t="shared" si="5"/>
        <v>0.19</v>
      </c>
      <c r="L28" s="5">
        <f t="shared" si="9"/>
        <v>48</v>
      </c>
      <c r="M28" s="5">
        <f t="shared" si="10"/>
        <v>37</v>
      </c>
      <c r="N28" s="5">
        <f t="shared" si="11"/>
        <v>19</v>
      </c>
      <c r="O28" s="5">
        <f t="shared" si="12"/>
        <v>41</v>
      </c>
      <c r="P28" s="6">
        <f t="shared" si="13"/>
        <v>35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188</v>
      </c>
      <c r="C29" s="11">
        <f t="shared" si="15"/>
        <v>98</v>
      </c>
      <c r="D29" s="5">
        <f t="shared" ref="D29:E29" si="66">L29</f>
        <v>49</v>
      </c>
      <c r="E29" s="5">
        <f t="shared" si="66"/>
        <v>38</v>
      </c>
      <c r="F29" s="7">
        <f t="shared" si="1"/>
        <v>0.125</v>
      </c>
      <c r="G29" s="8">
        <f t="shared" si="2"/>
        <v>0.93700000000000006</v>
      </c>
      <c r="H29" s="9">
        <f t="shared" ref="H29:I29" si="67">5% + (O29-5)/1000</f>
        <v>8.6999999999999994E-2</v>
      </c>
      <c r="I29" s="9">
        <f t="shared" si="67"/>
        <v>8.1000000000000003E-2</v>
      </c>
      <c r="J29" s="7">
        <f t="shared" si="4"/>
        <v>0.49</v>
      </c>
      <c r="K29" s="10">
        <f t="shared" si="5"/>
        <v>0.2</v>
      </c>
      <c r="L29" s="5">
        <f t="shared" si="9"/>
        <v>49</v>
      </c>
      <c r="M29" s="5">
        <f t="shared" si="10"/>
        <v>38</v>
      </c>
      <c r="N29" s="5">
        <f t="shared" si="11"/>
        <v>20</v>
      </c>
      <c r="O29" s="5">
        <f t="shared" si="12"/>
        <v>42</v>
      </c>
      <c r="P29" s="6">
        <f t="shared" si="13"/>
        <v>36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194</v>
      </c>
      <c r="C30" s="11">
        <f t="shared" si="15"/>
        <v>101</v>
      </c>
      <c r="D30" s="5">
        <f t="shared" ref="D30:E30" si="68">L30</f>
        <v>51</v>
      </c>
      <c r="E30" s="5">
        <f t="shared" si="68"/>
        <v>39</v>
      </c>
      <c r="F30" s="7">
        <f t="shared" si="1"/>
        <v>0.125</v>
      </c>
      <c r="G30" s="8">
        <f t="shared" si="2"/>
        <v>0.93800000000000006</v>
      </c>
      <c r="H30" s="9">
        <f t="shared" ref="H30:I30" si="69">5% + (O30-5)/1000</f>
        <v>8.7999999999999995E-2</v>
      </c>
      <c r="I30" s="9">
        <f t="shared" si="69"/>
        <v>8.2000000000000003E-2</v>
      </c>
      <c r="J30" s="7">
        <f t="shared" si="4"/>
        <v>0.51</v>
      </c>
      <c r="K30" s="10">
        <f t="shared" si="5"/>
        <v>0.2</v>
      </c>
      <c r="L30" s="5">
        <f t="shared" si="9"/>
        <v>51</v>
      </c>
      <c r="M30" s="5">
        <f t="shared" si="10"/>
        <v>39</v>
      </c>
      <c r="N30" s="5">
        <f t="shared" si="11"/>
        <v>20</v>
      </c>
      <c r="O30" s="5">
        <f t="shared" si="12"/>
        <v>43</v>
      </c>
      <c r="P30" s="6">
        <f t="shared" si="13"/>
        <v>37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201</v>
      </c>
      <c r="C31" s="11">
        <f t="shared" si="15"/>
        <v>104</v>
      </c>
      <c r="D31" s="5">
        <f t="shared" ref="D31:E31" si="70">L31</f>
        <v>52</v>
      </c>
      <c r="E31" s="5">
        <f t="shared" si="70"/>
        <v>40</v>
      </c>
      <c r="F31" s="7">
        <f t="shared" si="1"/>
        <v>0.13</v>
      </c>
      <c r="G31" s="8">
        <f t="shared" si="2"/>
        <v>0.93900000000000006</v>
      </c>
      <c r="H31" s="9">
        <f t="shared" ref="H31:I31" si="71">5% + (O31-5)/1000</f>
        <v>8.8999999999999996E-2</v>
      </c>
      <c r="I31" s="9">
        <f t="shared" si="71"/>
        <v>8.3000000000000004E-2</v>
      </c>
      <c r="J31" s="7">
        <f t="shared" si="4"/>
        <v>0.52</v>
      </c>
      <c r="K31" s="10">
        <f t="shared" si="5"/>
        <v>0.21</v>
      </c>
      <c r="L31" s="5">
        <f t="shared" si="9"/>
        <v>52</v>
      </c>
      <c r="M31" s="5">
        <f t="shared" si="10"/>
        <v>40</v>
      </c>
      <c r="N31" s="5">
        <f t="shared" si="11"/>
        <v>21</v>
      </c>
      <c r="O31" s="5">
        <f t="shared" si="12"/>
        <v>44</v>
      </c>
      <c r="P31" s="6">
        <f t="shared" si="13"/>
        <v>38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207</v>
      </c>
      <c r="C32" s="11">
        <f t="shared" si="15"/>
        <v>107</v>
      </c>
      <c r="D32" s="5">
        <f t="shared" ref="D32:E32" si="72">L32</f>
        <v>53</v>
      </c>
      <c r="E32" s="5">
        <f t="shared" si="72"/>
        <v>41</v>
      </c>
      <c r="F32" s="7">
        <f t="shared" si="1"/>
        <v>0.13</v>
      </c>
      <c r="G32" s="8">
        <f t="shared" si="2"/>
        <v>0.94100000000000006</v>
      </c>
      <c r="H32" s="9">
        <f t="shared" ref="H32:I32" si="73">5% + (O32-5)/1000</f>
        <v>9.0999999999999998E-2</v>
      </c>
      <c r="I32" s="9">
        <f t="shared" si="73"/>
        <v>8.4000000000000005E-2</v>
      </c>
      <c r="J32" s="7">
        <f t="shared" si="4"/>
        <v>0.53</v>
      </c>
      <c r="K32" s="10">
        <f t="shared" si="5"/>
        <v>0.21</v>
      </c>
      <c r="L32" s="5">
        <f t="shared" si="9"/>
        <v>53</v>
      </c>
      <c r="M32" s="5">
        <f t="shared" si="10"/>
        <v>41</v>
      </c>
      <c r="N32" s="5">
        <f t="shared" si="11"/>
        <v>21</v>
      </c>
      <c r="O32" s="5">
        <f t="shared" si="12"/>
        <v>46</v>
      </c>
      <c r="P32" s="6">
        <f t="shared" si="13"/>
        <v>39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213</v>
      </c>
      <c r="C33" s="11">
        <f t="shared" si="15"/>
        <v>111</v>
      </c>
      <c r="D33" s="5">
        <f t="shared" ref="D33:E33" si="74">L33</f>
        <v>54</v>
      </c>
      <c r="E33" s="5">
        <f t="shared" si="74"/>
        <v>42</v>
      </c>
      <c r="F33" s="7">
        <f t="shared" si="1"/>
        <v>0.13500000000000001</v>
      </c>
      <c r="G33" s="8">
        <f t="shared" si="2"/>
        <v>0.94200000000000006</v>
      </c>
      <c r="H33" s="9">
        <f t="shared" ref="H33:I33" si="75">5% + (O33-5)/1000</f>
        <v>9.1999999999999998E-2</v>
      </c>
      <c r="I33" s="9">
        <f t="shared" si="75"/>
        <v>8.5000000000000006E-2</v>
      </c>
      <c r="J33" s="7">
        <f t="shared" si="4"/>
        <v>0.54</v>
      </c>
      <c r="K33" s="10">
        <f t="shared" si="5"/>
        <v>0.22</v>
      </c>
      <c r="L33" s="5">
        <f t="shared" si="9"/>
        <v>54</v>
      </c>
      <c r="M33" s="5">
        <f t="shared" si="10"/>
        <v>42</v>
      </c>
      <c r="N33" s="5">
        <f t="shared" si="11"/>
        <v>22</v>
      </c>
      <c r="O33" s="5">
        <f t="shared" si="12"/>
        <v>47</v>
      </c>
      <c r="P33" s="6">
        <f t="shared" si="13"/>
        <v>40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219</v>
      </c>
      <c r="C34" s="11">
        <f t="shared" si="15"/>
        <v>114</v>
      </c>
      <c r="D34" s="5">
        <f t="shared" ref="D34:E34" si="76">L34</f>
        <v>56</v>
      </c>
      <c r="E34" s="5">
        <f t="shared" si="76"/>
        <v>43</v>
      </c>
      <c r="F34" s="7">
        <f t="shared" si="1"/>
        <v>0.13500000000000001</v>
      </c>
      <c r="G34" s="8">
        <f t="shared" si="2"/>
        <v>0.94300000000000006</v>
      </c>
      <c r="H34" s="9">
        <f t="shared" ref="H34:I34" si="77">5% + (O34-5)/1000</f>
        <v>9.2999999999999999E-2</v>
      </c>
      <c r="I34" s="9">
        <f t="shared" si="77"/>
        <v>8.5999999999999993E-2</v>
      </c>
      <c r="J34" s="7">
        <f t="shared" si="4"/>
        <v>0.56000000000000005</v>
      </c>
      <c r="K34" s="10">
        <f t="shared" si="5"/>
        <v>0.22</v>
      </c>
      <c r="L34" s="5">
        <f t="shared" si="9"/>
        <v>56</v>
      </c>
      <c r="M34" s="5">
        <f t="shared" si="10"/>
        <v>43</v>
      </c>
      <c r="N34" s="5">
        <f t="shared" si="11"/>
        <v>22</v>
      </c>
      <c r="O34" s="5">
        <f t="shared" si="12"/>
        <v>48</v>
      </c>
      <c r="P34" s="6">
        <f t="shared" si="13"/>
        <v>41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225</v>
      </c>
      <c r="C35" s="11">
        <f t="shared" si="15"/>
        <v>117</v>
      </c>
      <c r="D35" s="5">
        <f t="shared" ref="D35:E35" si="78">L35</f>
        <v>57</v>
      </c>
      <c r="E35" s="5">
        <f t="shared" si="78"/>
        <v>44</v>
      </c>
      <c r="F35" s="7">
        <f t="shared" si="1"/>
        <v>0.14000000000000001</v>
      </c>
      <c r="G35" s="8">
        <f t="shared" si="2"/>
        <v>0.94400000000000006</v>
      </c>
      <c r="H35" s="9">
        <f t="shared" ref="H35:I35" si="79">5% + (O35-5)/1000</f>
        <v>9.4E-2</v>
      </c>
      <c r="I35" s="9">
        <f t="shared" si="79"/>
        <v>8.6999999999999994E-2</v>
      </c>
      <c r="J35" s="7">
        <f t="shared" si="4"/>
        <v>0.56999999999999995</v>
      </c>
      <c r="K35" s="10">
        <f t="shared" si="5"/>
        <v>0.23</v>
      </c>
      <c r="L35" s="5">
        <f t="shared" si="9"/>
        <v>57</v>
      </c>
      <c r="M35" s="5">
        <f t="shared" si="10"/>
        <v>44</v>
      </c>
      <c r="N35" s="5">
        <f t="shared" si="11"/>
        <v>23</v>
      </c>
      <c r="O35" s="5">
        <f t="shared" si="12"/>
        <v>49</v>
      </c>
      <c r="P35" s="6">
        <f t="shared" si="13"/>
        <v>42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231</v>
      </c>
      <c r="C36" s="11">
        <f t="shared" si="15"/>
        <v>120</v>
      </c>
      <c r="D36" s="5">
        <f t="shared" ref="D36:E36" si="80">L36</f>
        <v>59</v>
      </c>
      <c r="E36" s="5">
        <f t="shared" si="80"/>
        <v>45</v>
      </c>
      <c r="F36" s="7">
        <f t="shared" si="1"/>
        <v>0.14000000000000001</v>
      </c>
      <c r="G36" s="8">
        <f t="shared" si="2"/>
        <v>0.94500000000000006</v>
      </c>
      <c r="H36" s="9">
        <f t="shared" ref="H36:I36" si="81">5% + (O36-5)/1000</f>
        <v>9.5000000000000001E-2</v>
      </c>
      <c r="I36" s="9">
        <f t="shared" si="81"/>
        <v>8.7999999999999995E-2</v>
      </c>
      <c r="J36" s="7">
        <f t="shared" si="4"/>
        <v>0.59</v>
      </c>
      <c r="K36" s="10">
        <f t="shared" si="5"/>
        <v>0.23</v>
      </c>
      <c r="L36" s="5">
        <f t="shared" si="9"/>
        <v>59</v>
      </c>
      <c r="M36" s="5">
        <f t="shared" si="10"/>
        <v>45</v>
      </c>
      <c r="N36" s="5">
        <f t="shared" si="11"/>
        <v>23</v>
      </c>
      <c r="O36" s="5">
        <f t="shared" si="12"/>
        <v>50</v>
      </c>
      <c r="P36" s="6">
        <f t="shared" si="13"/>
        <v>43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237</v>
      </c>
      <c r="C37" s="11">
        <f t="shared" si="15"/>
        <v>124</v>
      </c>
      <c r="D37" s="5">
        <f t="shared" ref="D37:E37" si="82">L37</f>
        <v>60</v>
      </c>
      <c r="E37" s="5">
        <f t="shared" si="82"/>
        <v>46</v>
      </c>
      <c r="F37" s="7">
        <f t="shared" si="1"/>
        <v>0.14500000000000002</v>
      </c>
      <c r="G37" s="8">
        <f t="shared" si="2"/>
        <v>0.94600000000000006</v>
      </c>
      <c r="H37" s="9">
        <f t="shared" ref="H37:I37" si="83">5% + (O37-5)/1000</f>
        <v>9.6000000000000002E-2</v>
      </c>
      <c r="I37" s="9">
        <f t="shared" si="83"/>
        <v>8.8999999999999996E-2</v>
      </c>
      <c r="J37" s="7">
        <f t="shared" si="4"/>
        <v>0.6</v>
      </c>
      <c r="K37" s="10">
        <f t="shared" si="5"/>
        <v>0.24</v>
      </c>
      <c r="L37" s="5">
        <f t="shared" si="9"/>
        <v>60</v>
      </c>
      <c r="M37" s="5">
        <f t="shared" si="10"/>
        <v>46</v>
      </c>
      <c r="N37" s="5">
        <f t="shared" si="11"/>
        <v>24</v>
      </c>
      <c r="O37" s="5">
        <f t="shared" si="12"/>
        <v>51</v>
      </c>
      <c r="P37" s="6">
        <f t="shared" si="13"/>
        <v>44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243</v>
      </c>
      <c r="C38" s="11">
        <f t="shared" si="15"/>
        <v>127</v>
      </c>
      <c r="D38" s="5">
        <f t="shared" ref="D38:E38" si="84">L38</f>
        <v>61</v>
      </c>
      <c r="E38" s="5">
        <f t="shared" si="84"/>
        <v>47</v>
      </c>
      <c r="F38" s="7">
        <f t="shared" si="1"/>
        <v>0.14500000000000002</v>
      </c>
      <c r="G38" s="8">
        <f t="shared" si="2"/>
        <v>0.94800000000000006</v>
      </c>
      <c r="H38" s="9">
        <f t="shared" ref="H38:I38" si="85">5% + (O38-5)/1000</f>
        <v>9.8000000000000004E-2</v>
      </c>
      <c r="I38" s="9">
        <f t="shared" si="85"/>
        <v>0.09</v>
      </c>
      <c r="J38" s="7">
        <f t="shared" si="4"/>
        <v>0.61</v>
      </c>
      <c r="K38" s="10">
        <f t="shared" si="5"/>
        <v>0.24</v>
      </c>
      <c r="L38" s="5">
        <f t="shared" si="9"/>
        <v>61</v>
      </c>
      <c r="M38" s="5">
        <f t="shared" si="10"/>
        <v>47</v>
      </c>
      <c r="N38" s="5">
        <f t="shared" si="11"/>
        <v>24</v>
      </c>
      <c r="O38" s="5">
        <f t="shared" si="12"/>
        <v>53</v>
      </c>
      <c r="P38" s="6">
        <f t="shared" si="13"/>
        <v>45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249</v>
      </c>
      <c r="C39" s="11">
        <f t="shared" si="15"/>
        <v>130</v>
      </c>
      <c r="D39" s="5">
        <f t="shared" ref="D39:E39" si="86">L39</f>
        <v>62</v>
      </c>
      <c r="E39" s="5">
        <f t="shared" si="86"/>
        <v>48</v>
      </c>
      <c r="F39" s="7">
        <f t="shared" si="1"/>
        <v>0.15000000000000002</v>
      </c>
      <c r="G39" s="8">
        <f t="shared" si="2"/>
        <v>0.94900000000000007</v>
      </c>
      <c r="H39" s="9">
        <f t="shared" ref="H39:I39" si="87">5% + (O39-5)/1000</f>
        <v>9.9000000000000005E-2</v>
      </c>
      <c r="I39" s="9">
        <f t="shared" si="87"/>
        <v>9.0999999999999998E-2</v>
      </c>
      <c r="J39" s="7">
        <f t="shared" si="4"/>
        <v>0.62</v>
      </c>
      <c r="K39" s="10">
        <f t="shared" si="5"/>
        <v>0.25</v>
      </c>
      <c r="L39" s="5">
        <f t="shared" si="9"/>
        <v>62</v>
      </c>
      <c r="M39" s="5">
        <f t="shared" si="10"/>
        <v>48</v>
      </c>
      <c r="N39" s="5">
        <f t="shared" si="11"/>
        <v>25</v>
      </c>
      <c r="O39" s="5">
        <f t="shared" si="12"/>
        <v>54</v>
      </c>
      <c r="P39" s="6">
        <f t="shared" si="13"/>
        <v>46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255</v>
      </c>
      <c r="C40" s="11">
        <f t="shared" si="15"/>
        <v>133</v>
      </c>
      <c r="D40" s="5">
        <f t="shared" ref="D40:E40" si="88">L40</f>
        <v>64</v>
      </c>
      <c r="E40" s="5">
        <f t="shared" si="88"/>
        <v>49</v>
      </c>
      <c r="F40" s="7">
        <f t="shared" si="1"/>
        <v>0.15000000000000002</v>
      </c>
      <c r="G40" s="8">
        <f t="shared" si="2"/>
        <v>0.95000000000000007</v>
      </c>
      <c r="H40" s="9">
        <f t="shared" ref="H40:I40" si="89">5% + (O40-5)/1000</f>
        <v>0.1</v>
      </c>
      <c r="I40" s="9">
        <f t="shared" si="89"/>
        <v>9.1999999999999998E-2</v>
      </c>
      <c r="J40" s="7">
        <f t="shared" si="4"/>
        <v>0.64</v>
      </c>
      <c r="K40" s="10">
        <f t="shared" si="5"/>
        <v>0.25</v>
      </c>
      <c r="L40" s="5">
        <f t="shared" si="9"/>
        <v>64</v>
      </c>
      <c r="M40" s="5">
        <f t="shared" si="10"/>
        <v>49</v>
      </c>
      <c r="N40" s="5">
        <f t="shared" si="11"/>
        <v>25</v>
      </c>
      <c r="O40" s="5">
        <f t="shared" si="12"/>
        <v>55</v>
      </c>
      <c r="P40" s="6">
        <f t="shared" si="13"/>
        <v>47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262</v>
      </c>
      <c r="C41" s="11">
        <f t="shared" si="15"/>
        <v>137</v>
      </c>
      <c r="D41" s="5">
        <f t="shared" ref="D41:E41" si="90">L41</f>
        <v>65</v>
      </c>
      <c r="E41" s="5">
        <f t="shared" si="90"/>
        <v>50</v>
      </c>
      <c r="F41" s="7">
        <f t="shared" si="1"/>
        <v>0.155</v>
      </c>
      <c r="G41" s="8">
        <f t="shared" si="2"/>
        <v>0.95100000000000007</v>
      </c>
      <c r="H41" s="9">
        <f t="shared" ref="H41:I41" si="91">5% + (O41-5)/1000</f>
        <v>0.10100000000000001</v>
      </c>
      <c r="I41" s="9">
        <f t="shared" si="91"/>
        <v>9.2999999999999999E-2</v>
      </c>
      <c r="J41" s="7">
        <f t="shared" si="4"/>
        <v>0.65</v>
      </c>
      <c r="K41" s="10">
        <f t="shared" si="5"/>
        <v>0.26</v>
      </c>
      <c r="L41" s="5">
        <f t="shared" si="9"/>
        <v>65</v>
      </c>
      <c r="M41" s="5">
        <f t="shared" si="10"/>
        <v>50</v>
      </c>
      <c r="N41" s="5">
        <f t="shared" si="11"/>
        <v>26</v>
      </c>
      <c r="O41" s="5">
        <f t="shared" si="12"/>
        <v>56</v>
      </c>
      <c r="P41" s="6">
        <f t="shared" si="13"/>
        <v>48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268</v>
      </c>
      <c r="C42" s="11">
        <f t="shared" si="15"/>
        <v>140</v>
      </c>
      <c r="D42" s="5">
        <f t="shared" ref="D42:E42" si="92">L42</f>
        <v>67</v>
      </c>
      <c r="E42" s="5">
        <f t="shared" si="92"/>
        <v>51</v>
      </c>
      <c r="F42" s="7">
        <f t="shared" si="1"/>
        <v>0.155</v>
      </c>
      <c r="G42" s="8">
        <f t="shared" si="2"/>
        <v>0.95200000000000007</v>
      </c>
      <c r="H42" s="9">
        <f t="shared" ref="H42:I42" si="93">5% + (O42-5)/1000</f>
        <v>0.10200000000000001</v>
      </c>
      <c r="I42" s="9">
        <f t="shared" si="93"/>
        <v>9.4E-2</v>
      </c>
      <c r="J42" s="7">
        <f t="shared" si="4"/>
        <v>0.67</v>
      </c>
      <c r="K42" s="10">
        <f t="shared" si="5"/>
        <v>0.26</v>
      </c>
      <c r="L42" s="5">
        <f t="shared" si="9"/>
        <v>67</v>
      </c>
      <c r="M42" s="5">
        <f t="shared" si="10"/>
        <v>51</v>
      </c>
      <c r="N42" s="5">
        <f t="shared" si="11"/>
        <v>26</v>
      </c>
      <c r="O42" s="5">
        <f t="shared" si="12"/>
        <v>57</v>
      </c>
      <c r="P42" s="6">
        <f t="shared" si="13"/>
        <v>49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274</v>
      </c>
      <c r="C43" s="11">
        <f t="shared" si="15"/>
        <v>143</v>
      </c>
      <c r="D43" s="5">
        <f t="shared" ref="D43:E43" si="94">L43</f>
        <v>68</v>
      </c>
      <c r="E43" s="5">
        <f t="shared" si="94"/>
        <v>52</v>
      </c>
      <c r="F43" s="7">
        <f t="shared" si="1"/>
        <v>0.16</v>
      </c>
      <c r="G43" s="8">
        <f t="shared" si="2"/>
        <v>0.95300000000000007</v>
      </c>
      <c r="H43" s="9">
        <f t="shared" ref="H43:I43" si="95">5% + (O43-5)/1000</f>
        <v>0.10300000000000001</v>
      </c>
      <c r="I43" s="9">
        <f t="shared" si="95"/>
        <v>9.5000000000000001E-2</v>
      </c>
      <c r="J43" s="7">
        <f t="shared" si="4"/>
        <v>0.68</v>
      </c>
      <c r="K43" s="10">
        <f t="shared" si="5"/>
        <v>0.27</v>
      </c>
      <c r="L43" s="5">
        <f t="shared" si="9"/>
        <v>68</v>
      </c>
      <c r="M43" s="5">
        <f t="shared" si="10"/>
        <v>52</v>
      </c>
      <c r="N43" s="5">
        <f t="shared" si="11"/>
        <v>27</v>
      </c>
      <c r="O43" s="5">
        <f t="shared" si="12"/>
        <v>58</v>
      </c>
      <c r="P43" s="6">
        <f t="shared" si="13"/>
        <v>50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280</v>
      </c>
      <c r="C44" s="11">
        <f t="shared" si="15"/>
        <v>146</v>
      </c>
      <c r="D44" s="5">
        <f t="shared" ref="D44:E44" si="96">L44</f>
        <v>69</v>
      </c>
      <c r="E44" s="5">
        <f t="shared" si="96"/>
        <v>53</v>
      </c>
      <c r="F44" s="7">
        <f t="shared" si="1"/>
        <v>0.16</v>
      </c>
      <c r="G44" s="8">
        <f t="shared" si="2"/>
        <v>0.95500000000000007</v>
      </c>
      <c r="H44" s="9">
        <f t="shared" ref="H44:I44" si="97">5% + (O44-5)/1000</f>
        <v>0.10500000000000001</v>
      </c>
      <c r="I44" s="9">
        <f t="shared" si="97"/>
        <v>9.6000000000000002E-2</v>
      </c>
      <c r="J44" s="7">
        <f t="shared" si="4"/>
        <v>0.69</v>
      </c>
      <c r="K44" s="10">
        <f t="shared" si="5"/>
        <v>0.27</v>
      </c>
      <c r="L44" s="5">
        <f t="shared" si="9"/>
        <v>69</v>
      </c>
      <c r="M44" s="5">
        <f t="shared" si="10"/>
        <v>53</v>
      </c>
      <c r="N44" s="5">
        <f t="shared" si="11"/>
        <v>27</v>
      </c>
      <c r="O44" s="5">
        <f t="shared" si="12"/>
        <v>60</v>
      </c>
      <c r="P44" s="6">
        <f t="shared" si="13"/>
        <v>51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286</v>
      </c>
      <c r="C45" s="11">
        <f t="shared" si="15"/>
        <v>150</v>
      </c>
      <c r="D45" s="5">
        <f t="shared" ref="D45:E45" si="98">L45</f>
        <v>70</v>
      </c>
      <c r="E45" s="5">
        <f t="shared" si="98"/>
        <v>54</v>
      </c>
      <c r="F45" s="7">
        <f t="shared" si="1"/>
        <v>0.16500000000000001</v>
      </c>
      <c r="G45" s="8">
        <f t="shared" si="2"/>
        <v>0.95600000000000007</v>
      </c>
      <c r="H45" s="9">
        <f t="shared" ref="H45:I45" si="99">5% + (O45-5)/1000</f>
        <v>0.10600000000000001</v>
      </c>
      <c r="I45" s="9">
        <f t="shared" si="99"/>
        <v>9.7000000000000003E-2</v>
      </c>
      <c r="J45" s="7">
        <f t="shared" si="4"/>
        <v>0.7</v>
      </c>
      <c r="K45" s="10">
        <f t="shared" si="5"/>
        <v>0.28000000000000003</v>
      </c>
      <c r="L45" s="5">
        <f t="shared" si="9"/>
        <v>70</v>
      </c>
      <c r="M45" s="5">
        <f t="shared" si="10"/>
        <v>54</v>
      </c>
      <c r="N45" s="5">
        <f t="shared" si="11"/>
        <v>28</v>
      </c>
      <c r="O45" s="5">
        <f t="shared" si="12"/>
        <v>61</v>
      </c>
      <c r="P45" s="6">
        <f t="shared" si="13"/>
        <v>52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292</v>
      </c>
      <c r="C46" s="11">
        <f t="shared" si="15"/>
        <v>153</v>
      </c>
      <c r="D46" s="5">
        <f t="shared" ref="D46:E46" si="100">L46</f>
        <v>72</v>
      </c>
      <c r="E46" s="5">
        <f t="shared" si="100"/>
        <v>55</v>
      </c>
      <c r="F46" s="7">
        <f t="shared" si="1"/>
        <v>0.16500000000000001</v>
      </c>
      <c r="G46" s="8">
        <f t="shared" si="2"/>
        <v>0.95700000000000007</v>
      </c>
      <c r="H46" s="9">
        <f t="shared" ref="H46:I46" si="101">5% + (O46-5)/1000</f>
        <v>0.10700000000000001</v>
      </c>
      <c r="I46" s="9">
        <f t="shared" si="101"/>
        <v>9.8000000000000004E-2</v>
      </c>
      <c r="J46" s="7">
        <f t="shared" si="4"/>
        <v>0.72</v>
      </c>
      <c r="K46" s="10">
        <f t="shared" si="5"/>
        <v>0.28000000000000003</v>
      </c>
      <c r="L46" s="5">
        <f t="shared" si="9"/>
        <v>72</v>
      </c>
      <c r="M46" s="5">
        <f t="shared" si="10"/>
        <v>55</v>
      </c>
      <c r="N46" s="5">
        <f t="shared" si="11"/>
        <v>28</v>
      </c>
      <c r="O46" s="5">
        <f t="shared" si="12"/>
        <v>62</v>
      </c>
      <c r="P46" s="6">
        <f t="shared" si="13"/>
        <v>53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298</v>
      </c>
      <c r="C47" s="11">
        <f t="shared" si="15"/>
        <v>156</v>
      </c>
      <c r="D47" s="5">
        <f t="shared" ref="D47:E47" si="102">L47</f>
        <v>73</v>
      </c>
      <c r="E47" s="5">
        <f t="shared" si="102"/>
        <v>56</v>
      </c>
      <c r="F47" s="7">
        <f t="shared" si="1"/>
        <v>0.16999999999999998</v>
      </c>
      <c r="G47" s="8">
        <f t="shared" si="2"/>
        <v>0.95800000000000007</v>
      </c>
      <c r="H47" s="9">
        <f t="shared" ref="H47:I47" si="103">5% + (O47-5)/1000</f>
        <v>0.10800000000000001</v>
      </c>
      <c r="I47" s="9">
        <f t="shared" si="103"/>
        <v>9.9000000000000005E-2</v>
      </c>
      <c r="J47" s="7">
        <f t="shared" si="4"/>
        <v>0.73</v>
      </c>
      <c r="K47" s="10">
        <f t="shared" si="5"/>
        <v>0.28999999999999998</v>
      </c>
      <c r="L47" s="5">
        <f t="shared" si="9"/>
        <v>73</v>
      </c>
      <c r="M47" s="5">
        <f t="shared" si="10"/>
        <v>56</v>
      </c>
      <c r="N47" s="5">
        <f t="shared" si="11"/>
        <v>29</v>
      </c>
      <c r="O47" s="5">
        <f t="shared" si="12"/>
        <v>63</v>
      </c>
      <c r="P47" s="6">
        <f t="shared" si="13"/>
        <v>54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304</v>
      </c>
      <c r="C48" s="11">
        <f t="shared" si="15"/>
        <v>159</v>
      </c>
      <c r="D48" s="5">
        <f t="shared" ref="D48:E48" si="104">L48</f>
        <v>75</v>
      </c>
      <c r="E48" s="5">
        <f t="shared" si="104"/>
        <v>57</v>
      </c>
      <c r="F48" s="7">
        <f t="shared" si="1"/>
        <v>0.16999999999999998</v>
      </c>
      <c r="G48" s="8">
        <f t="shared" si="2"/>
        <v>0.95900000000000007</v>
      </c>
      <c r="H48" s="9">
        <f t="shared" ref="H48:I48" si="105">5% + (O48-5)/1000</f>
        <v>0.109</v>
      </c>
      <c r="I48" s="9">
        <f t="shared" si="105"/>
        <v>0.1</v>
      </c>
      <c r="J48" s="7">
        <f t="shared" si="4"/>
        <v>0.75</v>
      </c>
      <c r="K48" s="10">
        <f t="shared" si="5"/>
        <v>0.28999999999999998</v>
      </c>
      <c r="L48" s="5">
        <f t="shared" si="9"/>
        <v>75</v>
      </c>
      <c r="M48" s="5">
        <f t="shared" si="10"/>
        <v>57</v>
      </c>
      <c r="N48" s="5">
        <f t="shared" si="11"/>
        <v>29</v>
      </c>
      <c r="O48" s="5">
        <f t="shared" si="12"/>
        <v>64</v>
      </c>
      <c r="P48" s="6">
        <f t="shared" si="13"/>
        <v>55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310</v>
      </c>
      <c r="C49" s="11">
        <f t="shared" si="15"/>
        <v>163</v>
      </c>
      <c r="D49" s="5">
        <f t="shared" ref="D49:E49" si="106">L49</f>
        <v>76</v>
      </c>
      <c r="E49" s="5">
        <f t="shared" si="106"/>
        <v>58</v>
      </c>
      <c r="F49" s="7">
        <f t="shared" si="1"/>
        <v>0.17499999999999999</v>
      </c>
      <c r="G49" s="8">
        <f t="shared" si="2"/>
        <v>0.96</v>
      </c>
      <c r="H49" s="9">
        <f t="shared" ref="H49:I49" si="107">5% + (O49-5)/1000</f>
        <v>0.11</v>
      </c>
      <c r="I49" s="9">
        <f t="shared" si="107"/>
        <v>0.10100000000000001</v>
      </c>
      <c r="J49" s="7">
        <f t="shared" si="4"/>
        <v>0.76</v>
      </c>
      <c r="K49" s="10">
        <f t="shared" si="5"/>
        <v>0.3</v>
      </c>
      <c r="L49" s="5">
        <f t="shared" si="9"/>
        <v>76</v>
      </c>
      <c r="M49" s="5">
        <f t="shared" si="10"/>
        <v>58</v>
      </c>
      <c r="N49" s="5">
        <f t="shared" si="11"/>
        <v>30</v>
      </c>
      <c r="O49" s="5">
        <f t="shared" si="12"/>
        <v>65</v>
      </c>
      <c r="P49" s="6">
        <f t="shared" si="13"/>
        <v>56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316</v>
      </c>
      <c r="C50" s="11">
        <f t="shared" si="15"/>
        <v>166</v>
      </c>
      <c r="D50" s="5">
        <f t="shared" ref="D50:E50" si="108">L50</f>
        <v>77</v>
      </c>
      <c r="E50" s="5">
        <f t="shared" si="108"/>
        <v>59</v>
      </c>
      <c r="F50" s="7">
        <f t="shared" si="1"/>
        <v>0.17499999999999999</v>
      </c>
      <c r="G50" s="8">
        <f t="shared" si="2"/>
        <v>0.96199999999999997</v>
      </c>
      <c r="H50" s="9">
        <f t="shared" ref="H50:I50" si="109">5% + (O50-5)/1000</f>
        <v>0.112</v>
      </c>
      <c r="I50" s="9">
        <f t="shared" si="109"/>
        <v>0.10200000000000001</v>
      </c>
      <c r="J50" s="7">
        <f t="shared" si="4"/>
        <v>0.77</v>
      </c>
      <c r="K50" s="10">
        <f t="shared" si="5"/>
        <v>0.3</v>
      </c>
      <c r="L50" s="5">
        <f t="shared" si="9"/>
        <v>77</v>
      </c>
      <c r="M50" s="5">
        <f t="shared" si="10"/>
        <v>59</v>
      </c>
      <c r="N50" s="5">
        <f t="shared" si="11"/>
        <v>30</v>
      </c>
      <c r="O50" s="5">
        <f t="shared" si="12"/>
        <v>67</v>
      </c>
      <c r="P50" s="6">
        <f t="shared" si="13"/>
        <v>57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323</v>
      </c>
      <c r="C51" s="15">
        <f t="shared" si="15"/>
        <v>169</v>
      </c>
      <c r="D51" s="2">
        <f t="shared" ref="D51:E51" si="110">L51</f>
        <v>78</v>
      </c>
      <c r="E51" s="2">
        <f t="shared" si="110"/>
        <v>60</v>
      </c>
      <c r="F51" s="16">
        <f t="shared" si="1"/>
        <v>0.18</v>
      </c>
      <c r="G51" s="17">
        <f t="shared" si="2"/>
        <v>0.96300000000000008</v>
      </c>
      <c r="H51" s="18">
        <f t="shared" ref="H51:I51" si="111">5% + (O51-5)/1000</f>
        <v>0.113</v>
      </c>
      <c r="I51" s="18">
        <f t="shared" si="111"/>
        <v>0.10300000000000001</v>
      </c>
      <c r="J51" s="16">
        <f t="shared" si="4"/>
        <v>0.78</v>
      </c>
      <c r="K51" s="19">
        <f t="shared" si="5"/>
        <v>0.31</v>
      </c>
      <c r="L51" s="2">
        <f t="shared" si="9"/>
        <v>78</v>
      </c>
      <c r="M51" s="2">
        <f t="shared" si="10"/>
        <v>60</v>
      </c>
      <c r="N51" s="2">
        <f t="shared" si="11"/>
        <v>31</v>
      </c>
      <c r="O51" s="2">
        <f t="shared" si="12"/>
        <v>68</v>
      </c>
      <c r="P51" s="1">
        <f t="shared" si="13"/>
        <v>58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E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6.109375" customWidth="1"/>
    <col min="8" max="31" width="7.5546875" customWidth="1"/>
  </cols>
  <sheetData>
    <row r="1" spans="1:31">
      <c r="A1" s="24" t="s">
        <v>76</v>
      </c>
      <c r="B1" s="35" t="s">
        <v>20</v>
      </c>
      <c r="C1" s="25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7" t="s">
        <v>17</v>
      </c>
      <c r="B2" s="36">
        <v>1</v>
      </c>
      <c r="C2" s="23" t="s">
        <v>26</v>
      </c>
      <c r="D2" s="23" t="s">
        <v>50</v>
      </c>
      <c r="E2" s="32"/>
      <c r="F2" s="32"/>
      <c r="G2" s="3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7" t="s">
        <v>17</v>
      </c>
      <c r="B3" s="36">
        <v>1</v>
      </c>
      <c r="C3" s="23" t="s">
        <v>26</v>
      </c>
      <c r="D3" s="23" t="s">
        <v>51</v>
      </c>
      <c r="E3" s="32"/>
      <c r="F3" s="32"/>
      <c r="G3" s="32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7" t="s">
        <v>17</v>
      </c>
      <c r="B4" s="36">
        <v>1</v>
      </c>
      <c r="C4" s="23" t="s">
        <v>26</v>
      </c>
      <c r="D4" s="23" t="s">
        <v>77</v>
      </c>
      <c r="E4" s="32"/>
      <c r="F4" s="32"/>
      <c r="G4" s="32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7" t="s">
        <v>17</v>
      </c>
      <c r="B5" s="36">
        <v>1</v>
      </c>
      <c r="C5" s="23" t="s">
        <v>26</v>
      </c>
      <c r="D5" s="23" t="s">
        <v>78</v>
      </c>
      <c r="E5" s="32"/>
      <c r="F5" s="32"/>
      <c r="G5" s="32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1" t="s">
        <v>79</v>
      </c>
      <c r="B6" s="37">
        <v>1</v>
      </c>
      <c r="C6" s="29" t="s">
        <v>80</v>
      </c>
      <c r="D6" s="29" t="s">
        <v>81</v>
      </c>
      <c r="E6" s="38"/>
      <c r="F6" s="38"/>
      <c r="G6" s="38"/>
      <c r="H6" s="31" t="b">
        <v>0</v>
      </c>
      <c r="I6" s="31" t="b">
        <v>0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1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0</v>
      </c>
      <c r="U6" s="31" t="b">
        <v>0</v>
      </c>
      <c r="V6" s="31" t="b">
        <v>1</v>
      </c>
      <c r="W6" s="31" t="b">
        <v>1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7" t="s">
        <v>79</v>
      </c>
      <c r="B7" s="36">
        <v>2</v>
      </c>
      <c r="C7" s="23" t="s">
        <v>82</v>
      </c>
      <c r="D7" s="23" t="s">
        <v>83</v>
      </c>
      <c r="E7" s="32"/>
      <c r="F7" s="32"/>
      <c r="G7" s="3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1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1</v>
      </c>
      <c r="V7" s="27" t="b">
        <v>0</v>
      </c>
      <c r="W7" s="27" t="b">
        <v>1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7" t="s">
        <v>79</v>
      </c>
      <c r="B8" s="36">
        <v>3</v>
      </c>
      <c r="C8" s="23" t="s">
        <v>84</v>
      </c>
      <c r="D8" s="23" t="s">
        <v>85</v>
      </c>
      <c r="E8" s="32"/>
      <c r="F8" s="32"/>
      <c r="G8" s="32"/>
      <c r="H8" s="27" t="b">
        <v>1</v>
      </c>
      <c r="I8" s="27" t="b">
        <v>1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0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0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0</v>
      </c>
      <c r="AC8" s="27" t="b">
        <v>0</v>
      </c>
      <c r="AD8" s="27" t="b">
        <v>0</v>
      </c>
      <c r="AE8" s="23" t="b">
        <v>0</v>
      </c>
    </row>
    <row r="9" spans="1:31">
      <c r="A9" s="27" t="s">
        <v>79</v>
      </c>
      <c r="B9" s="36">
        <v>4</v>
      </c>
      <c r="C9" s="23" t="s">
        <v>86</v>
      </c>
      <c r="D9" s="23" t="s">
        <v>87</v>
      </c>
      <c r="E9" s="32"/>
      <c r="F9" s="32"/>
      <c r="G9" s="3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1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1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4" t="s">
        <v>79</v>
      </c>
      <c r="B10" s="35">
        <v>5</v>
      </c>
      <c r="C10" s="25" t="s">
        <v>84</v>
      </c>
      <c r="D10" s="25" t="s">
        <v>88</v>
      </c>
      <c r="E10" s="39"/>
      <c r="F10" s="39"/>
      <c r="G10" s="39"/>
      <c r="H10" s="24" t="b">
        <v>1</v>
      </c>
      <c r="I10" s="24" t="b">
        <v>1</v>
      </c>
      <c r="J10" s="24" t="b">
        <v>0</v>
      </c>
      <c r="K10" s="24" t="b">
        <v>0</v>
      </c>
      <c r="L10" s="24" t="b">
        <v>0</v>
      </c>
      <c r="M10" s="24" t="b">
        <v>0</v>
      </c>
      <c r="N10" s="24" t="b">
        <v>0</v>
      </c>
      <c r="O10" s="24" t="b">
        <v>0</v>
      </c>
      <c r="P10" s="24" t="b">
        <v>0</v>
      </c>
      <c r="Q10" s="24" t="b">
        <v>0</v>
      </c>
      <c r="R10" s="24" t="b">
        <v>0</v>
      </c>
      <c r="S10" s="24" t="b">
        <v>0</v>
      </c>
      <c r="T10" s="24" t="b">
        <v>0</v>
      </c>
      <c r="U10" s="24" t="b">
        <v>0</v>
      </c>
      <c r="V10" s="24" t="b">
        <v>0</v>
      </c>
      <c r="W10" s="24" t="b">
        <v>0</v>
      </c>
      <c r="X10" s="24" t="b">
        <v>0</v>
      </c>
      <c r="Y10" s="24" t="b">
        <v>0</v>
      </c>
      <c r="Z10" s="24" t="b">
        <v>0</v>
      </c>
      <c r="AA10" s="24" t="b">
        <v>0</v>
      </c>
      <c r="AB10" s="24" t="b">
        <v>0</v>
      </c>
      <c r="AC10" s="24" t="b">
        <v>0</v>
      </c>
      <c r="AD10" s="24" t="b">
        <v>0</v>
      </c>
      <c r="AE10" s="25" t="b">
        <v>0</v>
      </c>
    </row>
    <row r="11" spans="1:31">
      <c r="A11" s="27" t="s">
        <v>71</v>
      </c>
      <c r="B11" s="36">
        <v>1</v>
      </c>
      <c r="C11" s="23" t="s">
        <v>72</v>
      </c>
      <c r="D11" s="23" t="s">
        <v>89</v>
      </c>
      <c r="E11" s="32"/>
      <c r="F11" s="32"/>
      <c r="G11" s="3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1</v>
      </c>
      <c r="V11" s="27" t="b">
        <v>0</v>
      </c>
      <c r="W11" s="27" t="b">
        <v>1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0</v>
      </c>
    </row>
    <row r="12" spans="1:31">
      <c r="A12" s="27" t="s">
        <v>71</v>
      </c>
      <c r="B12" s="36">
        <v>2</v>
      </c>
      <c r="C12" s="23" t="s">
        <v>72</v>
      </c>
      <c r="D12" s="23" t="s">
        <v>90</v>
      </c>
      <c r="E12" s="32"/>
      <c r="F12" s="32"/>
      <c r="G12" s="3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1</v>
      </c>
      <c r="V12" s="27" t="b">
        <v>0</v>
      </c>
      <c r="W12" s="27" t="b">
        <v>1</v>
      </c>
      <c r="X12" s="27" t="b">
        <v>0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7" t="s">
        <v>71</v>
      </c>
      <c r="B13" s="36">
        <v>3</v>
      </c>
      <c r="C13" s="23" t="s">
        <v>64</v>
      </c>
      <c r="D13" s="23" t="s">
        <v>91</v>
      </c>
      <c r="E13" s="32"/>
      <c r="F13" s="32"/>
      <c r="G13" s="32"/>
      <c r="H13" s="27" t="b">
        <v>0</v>
      </c>
      <c r="I13" s="27" t="b">
        <v>1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0</v>
      </c>
      <c r="R13" s="27" t="b">
        <v>1</v>
      </c>
      <c r="S13" s="27" t="b">
        <v>0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7" t="s">
        <v>71</v>
      </c>
      <c r="B14" s="36">
        <v>4</v>
      </c>
      <c r="C14" s="23" t="s">
        <v>72</v>
      </c>
      <c r="D14" s="23" t="s">
        <v>92</v>
      </c>
      <c r="E14" s="32"/>
      <c r="F14" s="32"/>
      <c r="G14" s="3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1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1</v>
      </c>
      <c r="V14" s="27" t="b">
        <v>0</v>
      </c>
      <c r="W14" s="27" t="b">
        <v>1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4" t="s">
        <v>71</v>
      </c>
      <c r="B15" s="35">
        <v>5</v>
      </c>
      <c r="C15" s="25" t="s">
        <v>72</v>
      </c>
      <c r="D15" s="25" t="s">
        <v>93</v>
      </c>
      <c r="E15" s="40"/>
      <c r="F15" s="40"/>
      <c r="G15" s="40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1</v>
      </c>
      <c r="O15" s="24" t="b">
        <v>0</v>
      </c>
      <c r="P15" s="24" t="b">
        <v>0</v>
      </c>
      <c r="Q15" s="24" t="b">
        <v>0</v>
      </c>
      <c r="R15" s="24" t="b">
        <v>0</v>
      </c>
      <c r="S15" s="24" t="b">
        <v>0</v>
      </c>
      <c r="T15" s="24" t="b">
        <v>0</v>
      </c>
      <c r="U15" s="24" t="b">
        <v>1</v>
      </c>
      <c r="V15" s="24" t="b">
        <v>0</v>
      </c>
      <c r="W15" s="24" t="b">
        <v>1</v>
      </c>
      <c r="X15" s="24" t="b">
        <v>0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A16" s="27"/>
      <c r="B16" s="27"/>
      <c r="C16" s="27"/>
      <c r="D16" s="27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7"/>
      <c r="B17" s="27"/>
      <c r="C17" s="27"/>
      <c r="D17" s="27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7"/>
      <c r="B18" s="27"/>
      <c r="C18" s="27"/>
      <c r="D18" s="27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27"/>
      <c r="B19" s="27"/>
      <c r="C19" s="27"/>
      <c r="D19" s="27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</row>
    <row r="20" spans="1:31">
      <c r="A20" s="27"/>
      <c r="B20" s="27"/>
      <c r="C20" s="27"/>
      <c r="D20" s="27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</sheetData>
  <phoneticPr fontId="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22</v>
      </c>
      <c r="C2" s="5">
        <v>8</v>
      </c>
      <c r="D2" s="5">
        <f t="shared" ref="D2:E2" si="0">L2</f>
        <v>11</v>
      </c>
      <c r="E2" s="5">
        <f t="shared" si="0"/>
        <v>8</v>
      </c>
      <c r="F2" s="7">
        <f t="shared" ref="F2:F51" si="1">5%+($N2-5)/200</f>
        <v>6.0000000000000005E-2</v>
      </c>
      <c r="G2" s="8">
        <f t="shared" ref="G2:G51" si="2">90% + (O2-5)/1000</f>
        <v>0.90700000000000003</v>
      </c>
      <c r="H2" s="9">
        <f t="shared" ref="H2:I2" si="3">5% + (O2-5)/1000</f>
        <v>5.7000000000000002E-2</v>
      </c>
      <c r="I2" s="9">
        <f t="shared" si="3"/>
        <v>5.7000000000000002E-2</v>
      </c>
      <c r="J2" s="7">
        <f t="shared" ref="J2:J51" si="4">0% + L2/100</f>
        <v>0.11</v>
      </c>
      <c r="K2" s="10">
        <f t="shared" ref="K2:K51" si="5">0% + N2/100</f>
        <v>7.0000000000000007E-2</v>
      </c>
      <c r="L2" s="5">
        <v>11</v>
      </c>
      <c r="M2" s="5">
        <v>8</v>
      </c>
      <c r="N2" s="5">
        <v>7</v>
      </c>
      <c r="O2" s="5">
        <v>12</v>
      </c>
      <c r="P2" s="6">
        <v>12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IF(MOD($A3,6) = 0, B2+6, B2+5)</f>
        <v>27</v>
      </c>
      <c r="C3" s="11">
        <f t="shared" ref="C3:C51" si="7">IF(MOD($A3,6) = 0, C2+3, C2+4)</f>
        <v>12</v>
      </c>
      <c r="D3" s="5">
        <f t="shared" ref="D3:E3" si="8">L3</f>
        <v>12</v>
      </c>
      <c r="E3" s="5">
        <f t="shared" si="8"/>
        <v>9</v>
      </c>
      <c r="F3" s="7">
        <f t="shared" si="1"/>
        <v>6.5000000000000002E-2</v>
      </c>
      <c r="G3" s="8">
        <f t="shared" si="2"/>
        <v>0.90800000000000003</v>
      </c>
      <c r="H3" s="9">
        <f t="shared" ref="H3:I3" si="9">5% + (O3-5)/1000</f>
        <v>5.8000000000000003E-2</v>
      </c>
      <c r="I3" s="9">
        <f t="shared" si="9"/>
        <v>5.8000000000000003E-2</v>
      </c>
      <c r="J3" s="7">
        <f t="shared" si="4"/>
        <v>0.12</v>
      </c>
      <c r="K3" s="10">
        <f t="shared" si="5"/>
        <v>0.08</v>
      </c>
      <c r="L3" s="5">
        <f t="shared" ref="L3:L51" si="10">L2 + 1</f>
        <v>12</v>
      </c>
      <c r="M3" s="5">
        <f t="shared" ref="M3:M51" si="11">IF(MOD($A3,4) = 0,M2,M2 + 1)</f>
        <v>9</v>
      </c>
      <c r="N3" s="5">
        <f>IF(MOD($A3,2) = 0,N2 + 1,N2)</f>
        <v>8</v>
      </c>
      <c r="O3" s="5">
        <f t="shared" ref="O3:O51" si="12">IF(MOD(D3,2) = 0,O2 + 1,O2 + 2)</f>
        <v>13</v>
      </c>
      <c r="P3" s="6">
        <f t="shared" ref="P3:P51" si="13">IF(MOD($A3,4) = 0,P2 + 2,P2 + 1)</f>
        <v>13</v>
      </c>
      <c r="Q3" s="12">
        <f t="shared" ref="Q3:Q51" si="14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32</v>
      </c>
      <c r="C4" s="11">
        <f t="shared" si="7"/>
        <v>16</v>
      </c>
      <c r="D4" s="5">
        <f t="shared" ref="D4:E4" si="15">L4</f>
        <v>13</v>
      </c>
      <c r="E4" s="5">
        <f t="shared" si="15"/>
        <v>10</v>
      </c>
      <c r="F4" s="7">
        <f t="shared" si="1"/>
        <v>6.5000000000000002E-2</v>
      </c>
      <c r="G4" s="8">
        <f t="shared" si="2"/>
        <v>0.91</v>
      </c>
      <c r="H4" s="9">
        <f t="shared" ref="H4:I4" si="16">5% + (O4-5)/1000</f>
        <v>6.0000000000000005E-2</v>
      </c>
      <c r="I4" s="9">
        <f t="shared" si="16"/>
        <v>5.9000000000000004E-2</v>
      </c>
      <c r="J4" s="7">
        <f t="shared" si="4"/>
        <v>0.13</v>
      </c>
      <c r="K4" s="10">
        <f t="shared" si="5"/>
        <v>0.08</v>
      </c>
      <c r="L4" s="5">
        <f t="shared" si="10"/>
        <v>13</v>
      </c>
      <c r="M4" s="5">
        <f t="shared" si="11"/>
        <v>10</v>
      </c>
      <c r="N4" s="5">
        <f t="shared" ref="N4:N51" si="17">IF(MOD(A4,2) = 0,N3 + 1,N3)</f>
        <v>8</v>
      </c>
      <c r="O4" s="5">
        <f t="shared" si="12"/>
        <v>15</v>
      </c>
      <c r="P4" s="6">
        <f t="shared" si="13"/>
        <v>14</v>
      </c>
      <c r="Q4" s="12">
        <f t="shared" si="14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37</v>
      </c>
      <c r="C5" s="11">
        <f t="shared" si="7"/>
        <v>20</v>
      </c>
      <c r="D5" s="5">
        <f t="shared" ref="D5:E5" si="18">L5</f>
        <v>14</v>
      </c>
      <c r="E5" s="5">
        <f t="shared" si="18"/>
        <v>10</v>
      </c>
      <c r="F5" s="7">
        <f t="shared" si="1"/>
        <v>7.0000000000000007E-2</v>
      </c>
      <c r="G5" s="8">
        <f t="shared" si="2"/>
        <v>0.91100000000000003</v>
      </c>
      <c r="H5" s="9">
        <f t="shared" ref="H5:I5" si="19">5% + (O5-5)/1000</f>
        <v>6.0999999999999999E-2</v>
      </c>
      <c r="I5" s="9">
        <f t="shared" si="19"/>
        <v>6.0999999999999999E-2</v>
      </c>
      <c r="J5" s="7">
        <f t="shared" si="4"/>
        <v>0.14000000000000001</v>
      </c>
      <c r="K5" s="10">
        <f t="shared" si="5"/>
        <v>0.09</v>
      </c>
      <c r="L5" s="5">
        <f t="shared" si="10"/>
        <v>14</v>
      </c>
      <c r="M5" s="5">
        <f t="shared" si="11"/>
        <v>10</v>
      </c>
      <c r="N5" s="5">
        <f t="shared" si="17"/>
        <v>9</v>
      </c>
      <c r="O5" s="5">
        <f t="shared" si="12"/>
        <v>16</v>
      </c>
      <c r="P5" s="6">
        <f t="shared" si="13"/>
        <v>16</v>
      </c>
      <c r="Q5" s="12">
        <f t="shared" si="14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42</v>
      </c>
      <c r="C6" s="11">
        <f t="shared" si="7"/>
        <v>24</v>
      </c>
      <c r="D6" s="5">
        <f t="shared" ref="D6:E6" si="20">L6</f>
        <v>15</v>
      </c>
      <c r="E6" s="5">
        <f t="shared" si="20"/>
        <v>11</v>
      </c>
      <c r="F6" s="7">
        <f t="shared" si="1"/>
        <v>7.0000000000000007E-2</v>
      </c>
      <c r="G6" s="8">
        <f t="shared" si="2"/>
        <v>0.91300000000000003</v>
      </c>
      <c r="H6" s="9">
        <f t="shared" ref="H6:I6" si="21">5% + (O6-5)/1000</f>
        <v>6.3E-2</v>
      </c>
      <c r="I6" s="9">
        <f t="shared" si="21"/>
        <v>6.2E-2</v>
      </c>
      <c r="J6" s="7">
        <f t="shared" si="4"/>
        <v>0.15</v>
      </c>
      <c r="K6" s="10">
        <f t="shared" si="5"/>
        <v>0.09</v>
      </c>
      <c r="L6" s="5">
        <f t="shared" si="10"/>
        <v>15</v>
      </c>
      <c r="M6" s="5">
        <f t="shared" si="11"/>
        <v>11</v>
      </c>
      <c r="N6" s="5">
        <f t="shared" si="17"/>
        <v>9</v>
      </c>
      <c r="O6" s="5">
        <f t="shared" si="12"/>
        <v>18</v>
      </c>
      <c r="P6" s="6">
        <f t="shared" si="13"/>
        <v>17</v>
      </c>
      <c r="Q6" s="12">
        <f t="shared" si="14"/>
        <v>5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48</v>
      </c>
      <c r="C7" s="11">
        <f t="shared" si="7"/>
        <v>27</v>
      </c>
      <c r="D7" s="5">
        <f t="shared" ref="D7:E7" si="22">L7</f>
        <v>16</v>
      </c>
      <c r="E7" s="5">
        <f t="shared" si="22"/>
        <v>12</v>
      </c>
      <c r="F7" s="7">
        <f t="shared" si="1"/>
        <v>7.5000000000000011E-2</v>
      </c>
      <c r="G7" s="8">
        <f t="shared" si="2"/>
        <v>0.91400000000000003</v>
      </c>
      <c r="H7" s="9">
        <f t="shared" ref="H7:I7" si="23">5% + (O7-5)/1000</f>
        <v>6.4000000000000001E-2</v>
      </c>
      <c r="I7" s="9">
        <f t="shared" si="23"/>
        <v>6.3E-2</v>
      </c>
      <c r="J7" s="7">
        <f t="shared" si="4"/>
        <v>0.16</v>
      </c>
      <c r="K7" s="10">
        <f t="shared" si="5"/>
        <v>0.1</v>
      </c>
      <c r="L7" s="5">
        <f t="shared" si="10"/>
        <v>16</v>
      </c>
      <c r="M7" s="5">
        <f t="shared" si="11"/>
        <v>12</v>
      </c>
      <c r="N7" s="5">
        <f t="shared" si="17"/>
        <v>10</v>
      </c>
      <c r="O7" s="5">
        <f t="shared" si="12"/>
        <v>19</v>
      </c>
      <c r="P7" s="6">
        <f t="shared" si="13"/>
        <v>18</v>
      </c>
      <c r="Q7" s="12">
        <f t="shared" si="14"/>
        <v>5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53</v>
      </c>
      <c r="C8" s="11">
        <f t="shared" si="7"/>
        <v>31</v>
      </c>
      <c r="D8" s="5">
        <f t="shared" ref="D8:E8" si="24">L8</f>
        <v>17</v>
      </c>
      <c r="E8" s="5">
        <f t="shared" si="24"/>
        <v>13</v>
      </c>
      <c r="F8" s="7">
        <f t="shared" si="1"/>
        <v>7.5000000000000011E-2</v>
      </c>
      <c r="G8" s="8">
        <f t="shared" si="2"/>
        <v>0.91600000000000004</v>
      </c>
      <c r="H8" s="9">
        <f t="shared" ref="H8:I8" si="25">5% + (O8-5)/1000</f>
        <v>6.6000000000000003E-2</v>
      </c>
      <c r="I8" s="9">
        <f t="shared" si="25"/>
        <v>6.4000000000000001E-2</v>
      </c>
      <c r="J8" s="7">
        <f t="shared" si="4"/>
        <v>0.17</v>
      </c>
      <c r="K8" s="10">
        <f t="shared" si="5"/>
        <v>0.1</v>
      </c>
      <c r="L8" s="5">
        <f t="shared" si="10"/>
        <v>17</v>
      </c>
      <c r="M8" s="5">
        <f t="shared" si="11"/>
        <v>13</v>
      </c>
      <c r="N8" s="5">
        <f t="shared" si="17"/>
        <v>10</v>
      </c>
      <c r="O8" s="5">
        <f t="shared" si="12"/>
        <v>21</v>
      </c>
      <c r="P8" s="6">
        <f t="shared" si="13"/>
        <v>19</v>
      </c>
      <c r="Q8" s="12">
        <f t="shared" si="14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58</v>
      </c>
      <c r="C9" s="11">
        <f t="shared" si="7"/>
        <v>35</v>
      </c>
      <c r="D9" s="5">
        <f t="shared" ref="D9:E9" si="26">L9</f>
        <v>18</v>
      </c>
      <c r="E9" s="5">
        <f t="shared" si="26"/>
        <v>13</v>
      </c>
      <c r="F9" s="7">
        <f t="shared" si="1"/>
        <v>0.08</v>
      </c>
      <c r="G9" s="8">
        <f t="shared" si="2"/>
        <v>0.91700000000000004</v>
      </c>
      <c r="H9" s="9">
        <f t="shared" ref="H9:I9" si="27">5% + (O9-5)/1000</f>
        <v>6.7000000000000004E-2</v>
      </c>
      <c r="I9" s="9">
        <f t="shared" si="27"/>
        <v>6.6000000000000003E-2</v>
      </c>
      <c r="J9" s="7">
        <f t="shared" si="4"/>
        <v>0.18</v>
      </c>
      <c r="K9" s="10">
        <f t="shared" si="5"/>
        <v>0.11</v>
      </c>
      <c r="L9" s="5">
        <f t="shared" si="10"/>
        <v>18</v>
      </c>
      <c r="M9" s="5">
        <f t="shared" si="11"/>
        <v>13</v>
      </c>
      <c r="N9" s="5">
        <f t="shared" si="17"/>
        <v>11</v>
      </c>
      <c r="O9" s="5">
        <f t="shared" si="12"/>
        <v>22</v>
      </c>
      <c r="P9" s="6">
        <f t="shared" si="13"/>
        <v>21</v>
      </c>
      <c r="Q9" s="12">
        <f t="shared" si="14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63</v>
      </c>
      <c r="C10" s="11">
        <f t="shared" si="7"/>
        <v>39</v>
      </c>
      <c r="D10" s="5">
        <f t="shared" ref="D10:E10" si="28">L10</f>
        <v>19</v>
      </c>
      <c r="E10" s="5">
        <f t="shared" si="28"/>
        <v>14</v>
      </c>
      <c r="F10" s="7">
        <f t="shared" si="1"/>
        <v>0.08</v>
      </c>
      <c r="G10" s="8">
        <f t="shared" si="2"/>
        <v>0.91900000000000004</v>
      </c>
      <c r="H10" s="9">
        <f t="shared" ref="H10:I10" si="29">5% + (O10-5)/1000</f>
        <v>6.9000000000000006E-2</v>
      </c>
      <c r="I10" s="9">
        <f t="shared" si="29"/>
        <v>6.7000000000000004E-2</v>
      </c>
      <c r="J10" s="7">
        <f t="shared" si="4"/>
        <v>0.19</v>
      </c>
      <c r="K10" s="10">
        <f t="shared" si="5"/>
        <v>0.11</v>
      </c>
      <c r="L10" s="5">
        <f t="shared" si="10"/>
        <v>19</v>
      </c>
      <c r="M10" s="5">
        <f t="shared" si="11"/>
        <v>14</v>
      </c>
      <c r="N10" s="5">
        <f t="shared" si="17"/>
        <v>11</v>
      </c>
      <c r="O10" s="5">
        <f t="shared" si="12"/>
        <v>24</v>
      </c>
      <c r="P10" s="6">
        <f t="shared" si="13"/>
        <v>22</v>
      </c>
      <c r="Q10" s="12">
        <f t="shared" si="14"/>
        <v>5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68</v>
      </c>
      <c r="C11" s="11">
        <f t="shared" si="7"/>
        <v>43</v>
      </c>
      <c r="D11" s="5">
        <f t="shared" ref="D11:E11" si="30">L11</f>
        <v>20</v>
      </c>
      <c r="E11" s="5">
        <f t="shared" si="30"/>
        <v>15</v>
      </c>
      <c r="F11" s="7">
        <f t="shared" si="1"/>
        <v>8.5000000000000006E-2</v>
      </c>
      <c r="G11" s="8">
        <f t="shared" si="2"/>
        <v>0.92</v>
      </c>
      <c r="H11" s="9">
        <f t="shared" ref="H11:I11" si="31">5% + (O11-5)/1000</f>
        <v>7.0000000000000007E-2</v>
      </c>
      <c r="I11" s="9">
        <f t="shared" si="31"/>
        <v>6.8000000000000005E-2</v>
      </c>
      <c r="J11" s="7">
        <f t="shared" si="4"/>
        <v>0.2</v>
      </c>
      <c r="K11" s="10">
        <f t="shared" si="5"/>
        <v>0.12</v>
      </c>
      <c r="L11" s="5">
        <f t="shared" si="10"/>
        <v>20</v>
      </c>
      <c r="M11" s="5">
        <f t="shared" si="11"/>
        <v>15</v>
      </c>
      <c r="N11" s="5">
        <f t="shared" si="17"/>
        <v>12</v>
      </c>
      <c r="O11" s="5">
        <f t="shared" si="12"/>
        <v>25</v>
      </c>
      <c r="P11" s="6">
        <f t="shared" si="13"/>
        <v>23</v>
      </c>
      <c r="Q11" s="12">
        <f t="shared" si="14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73</v>
      </c>
      <c r="C12" s="11">
        <f t="shared" si="7"/>
        <v>47</v>
      </c>
      <c r="D12" s="5">
        <f t="shared" ref="D12:E12" si="32">L12</f>
        <v>21</v>
      </c>
      <c r="E12" s="5">
        <f t="shared" si="32"/>
        <v>16</v>
      </c>
      <c r="F12" s="7">
        <f t="shared" si="1"/>
        <v>8.5000000000000006E-2</v>
      </c>
      <c r="G12" s="8">
        <f t="shared" si="2"/>
        <v>0.92200000000000004</v>
      </c>
      <c r="H12" s="9">
        <f t="shared" ref="H12:I12" si="33">5% + (O12-5)/1000</f>
        <v>7.2000000000000008E-2</v>
      </c>
      <c r="I12" s="9">
        <f t="shared" si="33"/>
        <v>6.9000000000000006E-2</v>
      </c>
      <c r="J12" s="7">
        <f t="shared" si="4"/>
        <v>0.21</v>
      </c>
      <c r="K12" s="10">
        <f t="shared" si="5"/>
        <v>0.12</v>
      </c>
      <c r="L12" s="5">
        <f t="shared" si="10"/>
        <v>21</v>
      </c>
      <c r="M12" s="5">
        <f t="shared" si="11"/>
        <v>16</v>
      </c>
      <c r="N12" s="5">
        <f t="shared" si="17"/>
        <v>12</v>
      </c>
      <c r="O12" s="5">
        <f t="shared" si="12"/>
        <v>27</v>
      </c>
      <c r="P12" s="6">
        <f t="shared" si="13"/>
        <v>24</v>
      </c>
      <c r="Q12" s="12">
        <f t="shared" si="14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79</v>
      </c>
      <c r="C13" s="11">
        <f t="shared" si="7"/>
        <v>50</v>
      </c>
      <c r="D13" s="5">
        <f t="shared" ref="D13:E13" si="34">L13</f>
        <v>22</v>
      </c>
      <c r="E13" s="5">
        <f t="shared" si="34"/>
        <v>16</v>
      </c>
      <c r="F13" s="7">
        <f t="shared" si="1"/>
        <v>0.09</v>
      </c>
      <c r="G13" s="8">
        <f t="shared" si="2"/>
        <v>0.92300000000000004</v>
      </c>
      <c r="H13" s="9">
        <f t="shared" ref="H13:I13" si="35">5% + (O13-5)/1000</f>
        <v>7.3000000000000009E-2</v>
      </c>
      <c r="I13" s="9">
        <f t="shared" si="35"/>
        <v>7.1000000000000008E-2</v>
      </c>
      <c r="J13" s="7">
        <f t="shared" si="4"/>
        <v>0.22</v>
      </c>
      <c r="K13" s="10">
        <f t="shared" si="5"/>
        <v>0.13</v>
      </c>
      <c r="L13" s="5">
        <f t="shared" si="10"/>
        <v>22</v>
      </c>
      <c r="M13" s="5">
        <f t="shared" si="11"/>
        <v>16</v>
      </c>
      <c r="N13" s="5">
        <f t="shared" si="17"/>
        <v>13</v>
      </c>
      <c r="O13" s="5">
        <f t="shared" si="12"/>
        <v>28</v>
      </c>
      <c r="P13" s="6">
        <f t="shared" si="13"/>
        <v>26</v>
      </c>
      <c r="Q13" s="12">
        <f t="shared" si="14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84</v>
      </c>
      <c r="C14" s="11">
        <f t="shared" si="7"/>
        <v>54</v>
      </c>
      <c r="D14" s="5">
        <f t="shared" ref="D14:E14" si="36">L14</f>
        <v>23</v>
      </c>
      <c r="E14" s="5">
        <f t="shared" si="36"/>
        <v>17</v>
      </c>
      <c r="F14" s="7">
        <f t="shared" si="1"/>
        <v>0.09</v>
      </c>
      <c r="G14" s="8">
        <f t="shared" si="2"/>
        <v>0.92500000000000004</v>
      </c>
      <c r="H14" s="9">
        <f t="shared" ref="H14:I14" si="37">5% + (O14-5)/1000</f>
        <v>7.5000000000000011E-2</v>
      </c>
      <c r="I14" s="9">
        <f t="shared" si="37"/>
        <v>7.2000000000000008E-2</v>
      </c>
      <c r="J14" s="7">
        <f t="shared" si="4"/>
        <v>0.23</v>
      </c>
      <c r="K14" s="10">
        <f t="shared" si="5"/>
        <v>0.13</v>
      </c>
      <c r="L14" s="5">
        <f t="shared" si="10"/>
        <v>23</v>
      </c>
      <c r="M14" s="5">
        <f t="shared" si="11"/>
        <v>17</v>
      </c>
      <c r="N14" s="5">
        <f t="shared" si="17"/>
        <v>13</v>
      </c>
      <c r="O14" s="5">
        <f t="shared" si="12"/>
        <v>30</v>
      </c>
      <c r="P14" s="6">
        <f t="shared" si="13"/>
        <v>27</v>
      </c>
      <c r="Q14" s="12">
        <f t="shared" si="14"/>
        <v>5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89</v>
      </c>
      <c r="C15" s="11">
        <f t="shared" si="7"/>
        <v>58</v>
      </c>
      <c r="D15" s="5">
        <f t="shared" ref="D15:E15" si="38">L15</f>
        <v>24</v>
      </c>
      <c r="E15" s="5">
        <f t="shared" si="38"/>
        <v>18</v>
      </c>
      <c r="F15" s="7">
        <f t="shared" si="1"/>
        <v>9.5000000000000001E-2</v>
      </c>
      <c r="G15" s="8">
        <f t="shared" si="2"/>
        <v>0.92600000000000005</v>
      </c>
      <c r="H15" s="9">
        <f t="shared" ref="H15:I15" si="39">5% + (O15-5)/1000</f>
        <v>7.5999999999999998E-2</v>
      </c>
      <c r="I15" s="9">
        <f t="shared" si="39"/>
        <v>7.3000000000000009E-2</v>
      </c>
      <c r="J15" s="7">
        <f t="shared" si="4"/>
        <v>0.24</v>
      </c>
      <c r="K15" s="10">
        <f t="shared" si="5"/>
        <v>0.14000000000000001</v>
      </c>
      <c r="L15" s="5">
        <f t="shared" si="10"/>
        <v>24</v>
      </c>
      <c r="M15" s="5">
        <f t="shared" si="11"/>
        <v>18</v>
      </c>
      <c r="N15" s="5">
        <f t="shared" si="17"/>
        <v>14</v>
      </c>
      <c r="O15" s="5">
        <f t="shared" si="12"/>
        <v>31</v>
      </c>
      <c r="P15" s="6">
        <f t="shared" si="13"/>
        <v>28</v>
      </c>
      <c r="Q15" s="12">
        <f t="shared" si="14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94</v>
      </c>
      <c r="C16" s="11">
        <f t="shared" si="7"/>
        <v>62</v>
      </c>
      <c r="D16" s="5">
        <f t="shared" ref="D16:E16" si="40">L16</f>
        <v>25</v>
      </c>
      <c r="E16" s="5">
        <f t="shared" si="40"/>
        <v>19</v>
      </c>
      <c r="F16" s="7">
        <f t="shared" si="1"/>
        <v>9.5000000000000001E-2</v>
      </c>
      <c r="G16" s="8">
        <f t="shared" si="2"/>
        <v>0.92800000000000005</v>
      </c>
      <c r="H16" s="9">
        <f t="shared" ref="H16:I16" si="41">5% + (O16-5)/1000</f>
        <v>7.8E-2</v>
      </c>
      <c r="I16" s="9">
        <f t="shared" si="41"/>
        <v>7.400000000000001E-2</v>
      </c>
      <c r="J16" s="7">
        <f t="shared" si="4"/>
        <v>0.25</v>
      </c>
      <c r="K16" s="10">
        <f t="shared" si="5"/>
        <v>0.14000000000000001</v>
      </c>
      <c r="L16" s="5">
        <f t="shared" si="10"/>
        <v>25</v>
      </c>
      <c r="M16" s="5">
        <f t="shared" si="11"/>
        <v>19</v>
      </c>
      <c r="N16" s="5">
        <f t="shared" si="17"/>
        <v>14</v>
      </c>
      <c r="O16" s="5">
        <f t="shared" si="12"/>
        <v>33</v>
      </c>
      <c r="P16" s="6">
        <f t="shared" si="13"/>
        <v>29</v>
      </c>
      <c r="Q16" s="12">
        <f t="shared" si="14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99</v>
      </c>
      <c r="C17" s="11">
        <f t="shared" si="7"/>
        <v>66</v>
      </c>
      <c r="D17" s="5">
        <f t="shared" ref="D17:E17" si="42">L17</f>
        <v>26</v>
      </c>
      <c r="E17" s="5">
        <f t="shared" si="42"/>
        <v>19</v>
      </c>
      <c r="F17" s="7">
        <f t="shared" si="1"/>
        <v>0.1</v>
      </c>
      <c r="G17" s="8">
        <f t="shared" si="2"/>
        <v>0.92900000000000005</v>
      </c>
      <c r="H17" s="9">
        <f t="shared" ref="H17:I17" si="43">5% + (O17-5)/1000</f>
        <v>7.9000000000000001E-2</v>
      </c>
      <c r="I17" s="9">
        <f t="shared" si="43"/>
        <v>7.5999999999999998E-2</v>
      </c>
      <c r="J17" s="7">
        <f t="shared" si="4"/>
        <v>0.26</v>
      </c>
      <c r="K17" s="10">
        <f t="shared" si="5"/>
        <v>0.15</v>
      </c>
      <c r="L17" s="5">
        <f t="shared" si="10"/>
        <v>26</v>
      </c>
      <c r="M17" s="5">
        <f t="shared" si="11"/>
        <v>19</v>
      </c>
      <c r="N17" s="5">
        <f t="shared" si="17"/>
        <v>15</v>
      </c>
      <c r="O17" s="5">
        <f t="shared" si="12"/>
        <v>34</v>
      </c>
      <c r="P17" s="6">
        <f t="shared" si="13"/>
        <v>31</v>
      </c>
      <c r="Q17" s="12">
        <f t="shared" si="14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70</v>
      </c>
      <c r="D18" s="5">
        <f t="shared" ref="D18:E18" si="44">L18</f>
        <v>27</v>
      </c>
      <c r="E18" s="5">
        <f t="shared" si="44"/>
        <v>20</v>
      </c>
      <c r="F18" s="7">
        <f t="shared" si="1"/>
        <v>0.1</v>
      </c>
      <c r="G18" s="8">
        <f t="shared" si="2"/>
        <v>0.93100000000000005</v>
      </c>
      <c r="H18" s="9">
        <f t="shared" ref="H18:I18" si="45">5% + (O18-5)/1000</f>
        <v>8.1000000000000003E-2</v>
      </c>
      <c r="I18" s="9">
        <f t="shared" si="45"/>
        <v>7.6999999999999999E-2</v>
      </c>
      <c r="J18" s="7">
        <f t="shared" si="4"/>
        <v>0.27</v>
      </c>
      <c r="K18" s="10">
        <f t="shared" si="5"/>
        <v>0.15</v>
      </c>
      <c r="L18" s="5">
        <f t="shared" si="10"/>
        <v>27</v>
      </c>
      <c r="M18" s="5">
        <f t="shared" si="11"/>
        <v>20</v>
      </c>
      <c r="N18" s="5">
        <f t="shared" si="17"/>
        <v>15</v>
      </c>
      <c r="O18" s="5">
        <f t="shared" si="12"/>
        <v>36</v>
      </c>
      <c r="P18" s="6">
        <f t="shared" si="13"/>
        <v>32</v>
      </c>
      <c r="Q18" s="12">
        <f t="shared" si="14"/>
        <v>5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110</v>
      </c>
      <c r="C19" s="11">
        <f t="shared" si="7"/>
        <v>73</v>
      </c>
      <c r="D19" s="5">
        <f t="shared" ref="D19:E19" si="46">L19</f>
        <v>28</v>
      </c>
      <c r="E19" s="5">
        <f t="shared" si="46"/>
        <v>21</v>
      </c>
      <c r="F19" s="7">
        <f t="shared" si="1"/>
        <v>0.10500000000000001</v>
      </c>
      <c r="G19" s="8">
        <f t="shared" si="2"/>
        <v>0.93200000000000005</v>
      </c>
      <c r="H19" s="9">
        <f t="shared" ref="H19:I19" si="47">5% + (O19-5)/1000</f>
        <v>8.2000000000000003E-2</v>
      </c>
      <c r="I19" s="9">
        <f t="shared" si="47"/>
        <v>7.8E-2</v>
      </c>
      <c r="J19" s="7">
        <f t="shared" si="4"/>
        <v>0.28000000000000003</v>
      </c>
      <c r="K19" s="10">
        <f t="shared" si="5"/>
        <v>0.16</v>
      </c>
      <c r="L19" s="5">
        <f t="shared" si="10"/>
        <v>28</v>
      </c>
      <c r="M19" s="5">
        <f t="shared" si="11"/>
        <v>21</v>
      </c>
      <c r="N19" s="5">
        <f t="shared" si="17"/>
        <v>16</v>
      </c>
      <c r="O19" s="5">
        <f t="shared" si="12"/>
        <v>37</v>
      </c>
      <c r="P19" s="6">
        <f t="shared" si="13"/>
        <v>33</v>
      </c>
      <c r="Q19" s="12">
        <f t="shared" si="14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115</v>
      </c>
      <c r="C20" s="11">
        <f t="shared" si="7"/>
        <v>77</v>
      </c>
      <c r="D20" s="5">
        <f t="shared" ref="D20:E20" si="48">L20</f>
        <v>29</v>
      </c>
      <c r="E20" s="5">
        <f t="shared" si="48"/>
        <v>22</v>
      </c>
      <c r="F20" s="7">
        <f t="shared" si="1"/>
        <v>0.10500000000000001</v>
      </c>
      <c r="G20" s="8">
        <f t="shared" si="2"/>
        <v>0.93400000000000005</v>
      </c>
      <c r="H20" s="9">
        <f t="shared" ref="H20:I20" si="49">5% + (O20-5)/1000</f>
        <v>8.4000000000000005E-2</v>
      </c>
      <c r="I20" s="9">
        <f t="shared" si="49"/>
        <v>7.9000000000000001E-2</v>
      </c>
      <c r="J20" s="7">
        <f t="shared" si="4"/>
        <v>0.28999999999999998</v>
      </c>
      <c r="K20" s="10">
        <f t="shared" si="5"/>
        <v>0.16</v>
      </c>
      <c r="L20" s="5">
        <f t="shared" si="10"/>
        <v>29</v>
      </c>
      <c r="M20" s="5">
        <f t="shared" si="11"/>
        <v>22</v>
      </c>
      <c r="N20" s="5">
        <f t="shared" si="17"/>
        <v>16</v>
      </c>
      <c r="O20" s="5">
        <f t="shared" si="12"/>
        <v>39</v>
      </c>
      <c r="P20" s="6">
        <f t="shared" si="13"/>
        <v>34</v>
      </c>
      <c r="Q20" s="12">
        <f t="shared" si="14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120</v>
      </c>
      <c r="C21" s="11">
        <f t="shared" si="7"/>
        <v>81</v>
      </c>
      <c r="D21" s="5">
        <f t="shared" ref="D21:E21" si="50">L21</f>
        <v>30</v>
      </c>
      <c r="E21" s="5">
        <f t="shared" si="50"/>
        <v>22</v>
      </c>
      <c r="F21" s="7">
        <f t="shared" si="1"/>
        <v>0.11</v>
      </c>
      <c r="G21" s="8">
        <f t="shared" si="2"/>
        <v>0.93500000000000005</v>
      </c>
      <c r="H21" s="9">
        <f t="shared" ref="H21:I21" si="51">5% + (O21-5)/1000</f>
        <v>8.5000000000000006E-2</v>
      </c>
      <c r="I21" s="9">
        <f t="shared" si="51"/>
        <v>8.1000000000000003E-2</v>
      </c>
      <c r="J21" s="7">
        <f t="shared" si="4"/>
        <v>0.3</v>
      </c>
      <c r="K21" s="10">
        <f t="shared" si="5"/>
        <v>0.17</v>
      </c>
      <c r="L21" s="5">
        <f t="shared" si="10"/>
        <v>30</v>
      </c>
      <c r="M21" s="5">
        <f t="shared" si="11"/>
        <v>22</v>
      </c>
      <c r="N21" s="5">
        <f t="shared" si="17"/>
        <v>17</v>
      </c>
      <c r="O21" s="5">
        <f t="shared" si="12"/>
        <v>40</v>
      </c>
      <c r="P21" s="6">
        <f t="shared" si="13"/>
        <v>36</v>
      </c>
      <c r="Q21" s="12">
        <f t="shared" si="14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125</v>
      </c>
      <c r="C22" s="11">
        <f t="shared" si="7"/>
        <v>85</v>
      </c>
      <c r="D22" s="5">
        <f t="shared" ref="D22:E22" si="52">L22</f>
        <v>31</v>
      </c>
      <c r="E22" s="5">
        <f t="shared" si="52"/>
        <v>23</v>
      </c>
      <c r="F22" s="7">
        <f t="shared" si="1"/>
        <v>0.11</v>
      </c>
      <c r="G22" s="8">
        <f t="shared" si="2"/>
        <v>0.93700000000000006</v>
      </c>
      <c r="H22" s="9">
        <f t="shared" ref="H22:I22" si="53">5% + (O22-5)/1000</f>
        <v>8.6999999999999994E-2</v>
      </c>
      <c r="I22" s="9">
        <f t="shared" si="53"/>
        <v>8.2000000000000003E-2</v>
      </c>
      <c r="J22" s="7">
        <f t="shared" si="4"/>
        <v>0.31</v>
      </c>
      <c r="K22" s="10">
        <f t="shared" si="5"/>
        <v>0.17</v>
      </c>
      <c r="L22" s="5">
        <f t="shared" si="10"/>
        <v>31</v>
      </c>
      <c r="M22" s="5">
        <f t="shared" si="11"/>
        <v>23</v>
      </c>
      <c r="N22" s="5">
        <f t="shared" si="17"/>
        <v>17</v>
      </c>
      <c r="O22" s="5">
        <f t="shared" si="12"/>
        <v>42</v>
      </c>
      <c r="P22" s="6">
        <f t="shared" si="13"/>
        <v>37</v>
      </c>
      <c r="Q22" s="12">
        <f t="shared" si="14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130</v>
      </c>
      <c r="C23" s="11">
        <f t="shared" si="7"/>
        <v>89</v>
      </c>
      <c r="D23" s="5">
        <f t="shared" ref="D23:E23" si="54">L23</f>
        <v>32</v>
      </c>
      <c r="E23" s="5">
        <f t="shared" si="54"/>
        <v>24</v>
      </c>
      <c r="F23" s="7">
        <f t="shared" si="1"/>
        <v>0.115</v>
      </c>
      <c r="G23" s="8">
        <f t="shared" si="2"/>
        <v>0.93800000000000006</v>
      </c>
      <c r="H23" s="9">
        <f t="shared" ref="H23:I23" si="55">5% + (O23-5)/1000</f>
        <v>8.7999999999999995E-2</v>
      </c>
      <c r="I23" s="9">
        <f t="shared" si="55"/>
        <v>8.3000000000000004E-2</v>
      </c>
      <c r="J23" s="7">
        <f t="shared" si="4"/>
        <v>0.32</v>
      </c>
      <c r="K23" s="10">
        <f t="shared" si="5"/>
        <v>0.18</v>
      </c>
      <c r="L23" s="5">
        <f t="shared" si="10"/>
        <v>32</v>
      </c>
      <c r="M23" s="5">
        <f t="shared" si="11"/>
        <v>24</v>
      </c>
      <c r="N23" s="5">
        <f t="shared" si="17"/>
        <v>18</v>
      </c>
      <c r="O23" s="5">
        <f t="shared" si="12"/>
        <v>43</v>
      </c>
      <c r="P23" s="6">
        <f t="shared" si="13"/>
        <v>38</v>
      </c>
      <c r="Q23" s="12">
        <f t="shared" si="14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135</v>
      </c>
      <c r="C24" s="11">
        <f t="shared" si="7"/>
        <v>93</v>
      </c>
      <c r="D24" s="5">
        <f t="shared" ref="D24:E24" si="56">L24</f>
        <v>33</v>
      </c>
      <c r="E24" s="5">
        <f t="shared" si="56"/>
        <v>25</v>
      </c>
      <c r="F24" s="7">
        <f t="shared" si="1"/>
        <v>0.115</v>
      </c>
      <c r="G24" s="8">
        <f t="shared" si="2"/>
        <v>0.94000000000000006</v>
      </c>
      <c r="H24" s="9">
        <f t="shared" ref="H24:I24" si="57">5% + (O24-5)/1000</f>
        <v>0.09</v>
      </c>
      <c r="I24" s="9">
        <f t="shared" si="57"/>
        <v>8.4000000000000005E-2</v>
      </c>
      <c r="J24" s="7">
        <f t="shared" si="4"/>
        <v>0.33</v>
      </c>
      <c r="K24" s="10">
        <f t="shared" si="5"/>
        <v>0.18</v>
      </c>
      <c r="L24" s="5">
        <f t="shared" si="10"/>
        <v>33</v>
      </c>
      <c r="M24" s="5">
        <f t="shared" si="11"/>
        <v>25</v>
      </c>
      <c r="N24" s="5">
        <f t="shared" si="17"/>
        <v>18</v>
      </c>
      <c r="O24" s="5">
        <f t="shared" si="12"/>
        <v>45</v>
      </c>
      <c r="P24" s="6">
        <f t="shared" si="13"/>
        <v>39</v>
      </c>
      <c r="Q24" s="12">
        <f t="shared" si="14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141</v>
      </c>
      <c r="C25" s="11">
        <f t="shared" si="7"/>
        <v>96</v>
      </c>
      <c r="D25" s="5">
        <f t="shared" ref="D25:E25" si="58">L25</f>
        <v>34</v>
      </c>
      <c r="E25" s="5">
        <f t="shared" si="58"/>
        <v>25</v>
      </c>
      <c r="F25" s="7">
        <f t="shared" si="1"/>
        <v>0.12000000000000001</v>
      </c>
      <c r="G25" s="8">
        <f t="shared" si="2"/>
        <v>0.94100000000000006</v>
      </c>
      <c r="H25" s="9">
        <f t="shared" ref="H25:I25" si="59">5% + (O25-5)/1000</f>
        <v>9.0999999999999998E-2</v>
      </c>
      <c r="I25" s="9">
        <f t="shared" si="59"/>
        <v>8.5999999999999993E-2</v>
      </c>
      <c r="J25" s="7">
        <f t="shared" si="4"/>
        <v>0.34</v>
      </c>
      <c r="K25" s="10">
        <f t="shared" si="5"/>
        <v>0.19</v>
      </c>
      <c r="L25" s="5">
        <f t="shared" si="10"/>
        <v>34</v>
      </c>
      <c r="M25" s="5">
        <f t="shared" si="11"/>
        <v>25</v>
      </c>
      <c r="N25" s="5">
        <f t="shared" si="17"/>
        <v>19</v>
      </c>
      <c r="O25" s="5">
        <f t="shared" si="12"/>
        <v>46</v>
      </c>
      <c r="P25" s="6">
        <f t="shared" si="13"/>
        <v>41</v>
      </c>
      <c r="Q25" s="12">
        <f t="shared" si="14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146</v>
      </c>
      <c r="C26" s="11">
        <f t="shared" si="7"/>
        <v>100</v>
      </c>
      <c r="D26" s="5">
        <f t="shared" ref="D26:E26" si="60">L26</f>
        <v>35</v>
      </c>
      <c r="E26" s="5">
        <f t="shared" si="60"/>
        <v>26</v>
      </c>
      <c r="F26" s="7">
        <f t="shared" si="1"/>
        <v>0.12000000000000001</v>
      </c>
      <c r="G26" s="8">
        <f t="shared" si="2"/>
        <v>0.94300000000000006</v>
      </c>
      <c r="H26" s="9">
        <f t="shared" ref="H26:I26" si="61">5% + (O26-5)/1000</f>
        <v>9.2999999999999999E-2</v>
      </c>
      <c r="I26" s="9">
        <f t="shared" si="61"/>
        <v>8.6999999999999994E-2</v>
      </c>
      <c r="J26" s="7">
        <f t="shared" si="4"/>
        <v>0.35</v>
      </c>
      <c r="K26" s="10">
        <f t="shared" si="5"/>
        <v>0.19</v>
      </c>
      <c r="L26" s="5">
        <f t="shared" si="10"/>
        <v>35</v>
      </c>
      <c r="M26" s="5">
        <f t="shared" si="11"/>
        <v>26</v>
      </c>
      <c r="N26" s="5">
        <f t="shared" si="17"/>
        <v>19</v>
      </c>
      <c r="O26" s="5">
        <f t="shared" si="12"/>
        <v>48</v>
      </c>
      <c r="P26" s="6">
        <f t="shared" si="13"/>
        <v>42</v>
      </c>
      <c r="Q26" s="12">
        <f t="shared" si="14"/>
        <v>5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151</v>
      </c>
      <c r="C27" s="11">
        <f t="shared" si="7"/>
        <v>104</v>
      </c>
      <c r="D27" s="5">
        <f t="shared" ref="D27:E27" si="62">L27</f>
        <v>36</v>
      </c>
      <c r="E27" s="5">
        <f t="shared" si="62"/>
        <v>27</v>
      </c>
      <c r="F27" s="7">
        <f t="shared" si="1"/>
        <v>0.125</v>
      </c>
      <c r="G27" s="8">
        <f t="shared" si="2"/>
        <v>0.94400000000000006</v>
      </c>
      <c r="H27" s="9">
        <f t="shared" ref="H27:I27" si="63">5% + (O27-5)/1000</f>
        <v>9.4E-2</v>
      </c>
      <c r="I27" s="9">
        <f t="shared" si="63"/>
        <v>8.7999999999999995E-2</v>
      </c>
      <c r="J27" s="7">
        <f t="shared" si="4"/>
        <v>0.36</v>
      </c>
      <c r="K27" s="10">
        <f t="shared" si="5"/>
        <v>0.2</v>
      </c>
      <c r="L27" s="5">
        <f t="shared" si="10"/>
        <v>36</v>
      </c>
      <c r="M27" s="5">
        <f t="shared" si="11"/>
        <v>27</v>
      </c>
      <c r="N27" s="5">
        <f t="shared" si="17"/>
        <v>20</v>
      </c>
      <c r="O27" s="5">
        <f t="shared" si="12"/>
        <v>49</v>
      </c>
      <c r="P27" s="6">
        <f t="shared" si="13"/>
        <v>43</v>
      </c>
      <c r="Q27" s="12">
        <f t="shared" si="14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156</v>
      </c>
      <c r="C28" s="11">
        <f t="shared" si="7"/>
        <v>108</v>
      </c>
      <c r="D28" s="5">
        <f t="shared" ref="D28:E28" si="64">L28</f>
        <v>37</v>
      </c>
      <c r="E28" s="5">
        <f t="shared" si="64"/>
        <v>28</v>
      </c>
      <c r="F28" s="7">
        <f t="shared" si="1"/>
        <v>0.125</v>
      </c>
      <c r="G28" s="8">
        <f t="shared" si="2"/>
        <v>0.94600000000000006</v>
      </c>
      <c r="H28" s="9">
        <f t="shared" ref="H28:I28" si="65">5% + (O28-5)/1000</f>
        <v>9.6000000000000002E-2</v>
      </c>
      <c r="I28" s="9">
        <f t="shared" si="65"/>
        <v>8.8999999999999996E-2</v>
      </c>
      <c r="J28" s="7">
        <f t="shared" si="4"/>
        <v>0.37</v>
      </c>
      <c r="K28" s="10">
        <f t="shared" si="5"/>
        <v>0.2</v>
      </c>
      <c r="L28" s="5">
        <f t="shared" si="10"/>
        <v>37</v>
      </c>
      <c r="M28" s="5">
        <f t="shared" si="11"/>
        <v>28</v>
      </c>
      <c r="N28" s="5">
        <f t="shared" si="17"/>
        <v>20</v>
      </c>
      <c r="O28" s="5">
        <f t="shared" si="12"/>
        <v>51</v>
      </c>
      <c r="P28" s="6">
        <f t="shared" si="13"/>
        <v>44</v>
      </c>
      <c r="Q28" s="12">
        <f t="shared" si="14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161</v>
      </c>
      <c r="C29" s="11">
        <f t="shared" si="7"/>
        <v>112</v>
      </c>
      <c r="D29" s="5">
        <f t="shared" ref="D29:E29" si="66">L29</f>
        <v>38</v>
      </c>
      <c r="E29" s="5">
        <f t="shared" si="66"/>
        <v>28</v>
      </c>
      <c r="F29" s="7">
        <f t="shared" si="1"/>
        <v>0.13</v>
      </c>
      <c r="G29" s="8">
        <f t="shared" si="2"/>
        <v>0.94700000000000006</v>
      </c>
      <c r="H29" s="9">
        <f t="shared" ref="H29:I29" si="67">5% + (O29-5)/1000</f>
        <v>9.7000000000000003E-2</v>
      </c>
      <c r="I29" s="9">
        <f t="shared" si="67"/>
        <v>9.0999999999999998E-2</v>
      </c>
      <c r="J29" s="7">
        <f t="shared" si="4"/>
        <v>0.38</v>
      </c>
      <c r="K29" s="10">
        <f t="shared" si="5"/>
        <v>0.21</v>
      </c>
      <c r="L29" s="5">
        <f t="shared" si="10"/>
        <v>38</v>
      </c>
      <c r="M29" s="5">
        <f t="shared" si="11"/>
        <v>28</v>
      </c>
      <c r="N29" s="5">
        <f t="shared" si="17"/>
        <v>21</v>
      </c>
      <c r="O29" s="5">
        <f t="shared" si="12"/>
        <v>52</v>
      </c>
      <c r="P29" s="6">
        <f t="shared" si="13"/>
        <v>46</v>
      </c>
      <c r="Q29" s="12">
        <f t="shared" si="14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166</v>
      </c>
      <c r="C30" s="11">
        <f t="shared" si="7"/>
        <v>116</v>
      </c>
      <c r="D30" s="5">
        <f t="shared" ref="D30:E30" si="68">L30</f>
        <v>39</v>
      </c>
      <c r="E30" s="5">
        <f t="shared" si="68"/>
        <v>29</v>
      </c>
      <c r="F30" s="7">
        <f t="shared" si="1"/>
        <v>0.13</v>
      </c>
      <c r="G30" s="8">
        <f t="shared" si="2"/>
        <v>0.94900000000000007</v>
      </c>
      <c r="H30" s="9">
        <f t="shared" ref="H30:I30" si="69">5% + (O30-5)/1000</f>
        <v>9.9000000000000005E-2</v>
      </c>
      <c r="I30" s="9">
        <f t="shared" si="69"/>
        <v>9.1999999999999998E-2</v>
      </c>
      <c r="J30" s="7">
        <f t="shared" si="4"/>
        <v>0.39</v>
      </c>
      <c r="K30" s="10">
        <f t="shared" si="5"/>
        <v>0.21</v>
      </c>
      <c r="L30" s="5">
        <f t="shared" si="10"/>
        <v>39</v>
      </c>
      <c r="M30" s="5">
        <f t="shared" si="11"/>
        <v>29</v>
      </c>
      <c r="N30" s="5">
        <f t="shared" si="17"/>
        <v>21</v>
      </c>
      <c r="O30" s="5">
        <f t="shared" si="12"/>
        <v>54</v>
      </c>
      <c r="P30" s="6">
        <f t="shared" si="13"/>
        <v>47</v>
      </c>
      <c r="Q30" s="12">
        <f t="shared" si="14"/>
        <v>5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172</v>
      </c>
      <c r="C31" s="11">
        <f t="shared" si="7"/>
        <v>119</v>
      </c>
      <c r="D31" s="5">
        <f t="shared" ref="D31:E31" si="70">L31</f>
        <v>40</v>
      </c>
      <c r="E31" s="5">
        <f t="shared" si="70"/>
        <v>30</v>
      </c>
      <c r="F31" s="7">
        <f t="shared" si="1"/>
        <v>0.13500000000000001</v>
      </c>
      <c r="G31" s="8">
        <f t="shared" si="2"/>
        <v>0.95000000000000007</v>
      </c>
      <c r="H31" s="9">
        <f t="shared" ref="H31:I31" si="71">5% + (O31-5)/1000</f>
        <v>0.1</v>
      </c>
      <c r="I31" s="9">
        <f t="shared" si="71"/>
        <v>9.2999999999999999E-2</v>
      </c>
      <c r="J31" s="7">
        <f t="shared" si="4"/>
        <v>0.4</v>
      </c>
      <c r="K31" s="10">
        <f t="shared" si="5"/>
        <v>0.22</v>
      </c>
      <c r="L31" s="5">
        <f t="shared" si="10"/>
        <v>40</v>
      </c>
      <c r="M31" s="5">
        <f t="shared" si="11"/>
        <v>30</v>
      </c>
      <c r="N31" s="5">
        <f t="shared" si="17"/>
        <v>22</v>
      </c>
      <c r="O31" s="5">
        <f t="shared" si="12"/>
        <v>55</v>
      </c>
      <c r="P31" s="6">
        <f t="shared" si="13"/>
        <v>48</v>
      </c>
      <c r="Q31" s="12">
        <f t="shared" si="14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177</v>
      </c>
      <c r="C32" s="11">
        <f t="shared" si="7"/>
        <v>123</v>
      </c>
      <c r="D32" s="5">
        <f t="shared" ref="D32:E32" si="72">L32</f>
        <v>41</v>
      </c>
      <c r="E32" s="5">
        <f t="shared" si="72"/>
        <v>31</v>
      </c>
      <c r="F32" s="7">
        <f t="shared" si="1"/>
        <v>0.13500000000000001</v>
      </c>
      <c r="G32" s="8">
        <f t="shared" si="2"/>
        <v>0.95200000000000007</v>
      </c>
      <c r="H32" s="9">
        <f t="shared" ref="H32:I32" si="73">5% + (O32-5)/1000</f>
        <v>0.10200000000000001</v>
      </c>
      <c r="I32" s="9">
        <f t="shared" si="73"/>
        <v>9.4E-2</v>
      </c>
      <c r="J32" s="7">
        <f t="shared" si="4"/>
        <v>0.41</v>
      </c>
      <c r="K32" s="10">
        <f t="shared" si="5"/>
        <v>0.22</v>
      </c>
      <c r="L32" s="5">
        <f t="shared" si="10"/>
        <v>41</v>
      </c>
      <c r="M32" s="5">
        <f t="shared" si="11"/>
        <v>31</v>
      </c>
      <c r="N32" s="5">
        <f t="shared" si="17"/>
        <v>22</v>
      </c>
      <c r="O32" s="5">
        <f t="shared" si="12"/>
        <v>57</v>
      </c>
      <c r="P32" s="6">
        <f t="shared" si="13"/>
        <v>49</v>
      </c>
      <c r="Q32" s="12">
        <f t="shared" si="14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182</v>
      </c>
      <c r="C33" s="11">
        <f t="shared" si="7"/>
        <v>127</v>
      </c>
      <c r="D33" s="5">
        <f t="shared" ref="D33:E33" si="74">L33</f>
        <v>42</v>
      </c>
      <c r="E33" s="5">
        <f t="shared" si="74"/>
        <v>31</v>
      </c>
      <c r="F33" s="7">
        <f t="shared" si="1"/>
        <v>0.14000000000000001</v>
      </c>
      <c r="G33" s="8">
        <f t="shared" si="2"/>
        <v>0.95300000000000007</v>
      </c>
      <c r="H33" s="9">
        <f t="shared" ref="H33:I33" si="75">5% + (O33-5)/1000</f>
        <v>0.10300000000000001</v>
      </c>
      <c r="I33" s="9">
        <f t="shared" si="75"/>
        <v>9.6000000000000002E-2</v>
      </c>
      <c r="J33" s="7">
        <f t="shared" si="4"/>
        <v>0.42</v>
      </c>
      <c r="K33" s="10">
        <f t="shared" si="5"/>
        <v>0.23</v>
      </c>
      <c r="L33" s="5">
        <f t="shared" si="10"/>
        <v>42</v>
      </c>
      <c r="M33" s="5">
        <f t="shared" si="11"/>
        <v>31</v>
      </c>
      <c r="N33" s="5">
        <f t="shared" si="17"/>
        <v>23</v>
      </c>
      <c r="O33" s="5">
        <f t="shared" si="12"/>
        <v>58</v>
      </c>
      <c r="P33" s="6">
        <f t="shared" si="13"/>
        <v>51</v>
      </c>
      <c r="Q33" s="12">
        <f t="shared" si="14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187</v>
      </c>
      <c r="C34" s="11">
        <f t="shared" si="7"/>
        <v>131</v>
      </c>
      <c r="D34" s="5">
        <f t="shared" ref="D34:E34" si="76">L34</f>
        <v>43</v>
      </c>
      <c r="E34" s="5">
        <f t="shared" si="76"/>
        <v>32</v>
      </c>
      <c r="F34" s="7">
        <f t="shared" si="1"/>
        <v>0.14000000000000001</v>
      </c>
      <c r="G34" s="8">
        <f t="shared" si="2"/>
        <v>0.95500000000000007</v>
      </c>
      <c r="H34" s="9">
        <f t="shared" ref="H34:I34" si="77">5% + (O34-5)/1000</f>
        <v>0.10500000000000001</v>
      </c>
      <c r="I34" s="9">
        <f t="shared" si="77"/>
        <v>9.7000000000000003E-2</v>
      </c>
      <c r="J34" s="7">
        <f t="shared" si="4"/>
        <v>0.43</v>
      </c>
      <c r="K34" s="10">
        <f t="shared" si="5"/>
        <v>0.23</v>
      </c>
      <c r="L34" s="5">
        <f t="shared" si="10"/>
        <v>43</v>
      </c>
      <c r="M34" s="5">
        <f t="shared" si="11"/>
        <v>32</v>
      </c>
      <c r="N34" s="5">
        <f t="shared" si="17"/>
        <v>23</v>
      </c>
      <c r="O34" s="5">
        <f t="shared" si="12"/>
        <v>60</v>
      </c>
      <c r="P34" s="6">
        <f t="shared" si="13"/>
        <v>52</v>
      </c>
      <c r="Q34" s="12">
        <f t="shared" si="14"/>
        <v>5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192</v>
      </c>
      <c r="C35" s="11">
        <f t="shared" si="7"/>
        <v>135</v>
      </c>
      <c r="D35" s="5">
        <f t="shared" ref="D35:E35" si="78">L35</f>
        <v>44</v>
      </c>
      <c r="E35" s="5">
        <f t="shared" si="78"/>
        <v>33</v>
      </c>
      <c r="F35" s="7">
        <f t="shared" si="1"/>
        <v>0.14500000000000002</v>
      </c>
      <c r="G35" s="8">
        <f t="shared" si="2"/>
        <v>0.95600000000000007</v>
      </c>
      <c r="H35" s="9">
        <f t="shared" ref="H35:I35" si="79">5% + (O35-5)/1000</f>
        <v>0.10600000000000001</v>
      </c>
      <c r="I35" s="9">
        <f t="shared" si="79"/>
        <v>9.8000000000000004E-2</v>
      </c>
      <c r="J35" s="7">
        <f t="shared" si="4"/>
        <v>0.44</v>
      </c>
      <c r="K35" s="10">
        <f t="shared" si="5"/>
        <v>0.24</v>
      </c>
      <c r="L35" s="5">
        <f t="shared" si="10"/>
        <v>44</v>
      </c>
      <c r="M35" s="5">
        <f t="shared" si="11"/>
        <v>33</v>
      </c>
      <c r="N35" s="5">
        <f t="shared" si="17"/>
        <v>24</v>
      </c>
      <c r="O35" s="5">
        <f t="shared" si="12"/>
        <v>61</v>
      </c>
      <c r="P35" s="6">
        <f t="shared" si="13"/>
        <v>53</v>
      </c>
      <c r="Q35" s="12">
        <f t="shared" si="14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197</v>
      </c>
      <c r="C36" s="11">
        <f t="shared" si="7"/>
        <v>139</v>
      </c>
      <c r="D36" s="5">
        <f t="shared" ref="D36:E36" si="80">L36</f>
        <v>45</v>
      </c>
      <c r="E36" s="5">
        <f t="shared" si="80"/>
        <v>34</v>
      </c>
      <c r="F36" s="7">
        <f t="shared" si="1"/>
        <v>0.14500000000000002</v>
      </c>
      <c r="G36" s="8">
        <f t="shared" si="2"/>
        <v>0.95800000000000007</v>
      </c>
      <c r="H36" s="9">
        <f t="shared" ref="H36:I36" si="81">5% + (O36-5)/1000</f>
        <v>0.10800000000000001</v>
      </c>
      <c r="I36" s="9">
        <f t="shared" si="81"/>
        <v>9.9000000000000005E-2</v>
      </c>
      <c r="J36" s="7">
        <f t="shared" si="4"/>
        <v>0.45</v>
      </c>
      <c r="K36" s="10">
        <f t="shared" si="5"/>
        <v>0.24</v>
      </c>
      <c r="L36" s="5">
        <f t="shared" si="10"/>
        <v>45</v>
      </c>
      <c r="M36" s="5">
        <f t="shared" si="11"/>
        <v>34</v>
      </c>
      <c r="N36" s="5">
        <f t="shared" si="17"/>
        <v>24</v>
      </c>
      <c r="O36" s="5">
        <f t="shared" si="12"/>
        <v>63</v>
      </c>
      <c r="P36" s="6">
        <f t="shared" si="13"/>
        <v>54</v>
      </c>
      <c r="Q36" s="12">
        <f t="shared" si="14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203</v>
      </c>
      <c r="C37" s="11">
        <f t="shared" si="7"/>
        <v>142</v>
      </c>
      <c r="D37" s="5">
        <f t="shared" ref="D37:E37" si="82">L37</f>
        <v>46</v>
      </c>
      <c r="E37" s="5">
        <f t="shared" si="82"/>
        <v>34</v>
      </c>
      <c r="F37" s="7">
        <f t="shared" si="1"/>
        <v>0.15000000000000002</v>
      </c>
      <c r="G37" s="8">
        <f t="shared" si="2"/>
        <v>0.95900000000000007</v>
      </c>
      <c r="H37" s="9">
        <f t="shared" ref="H37:I37" si="83">5% + (O37-5)/1000</f>
        <v>0.109</v>
      </c>
      <c r="I37" s="9">
        <f t="shared" si="83"/>
        <v>0.10100000000000001</v>
      </c>
      <c r="J37" s="7">
        <f t="shared" si="4"/>
        <v>0.46</v>
      </c>
      <c r="K37" s="10">
        <f t="shared" si="5"/>
        <v>0.25</v>
      </c>
      <c r="L37" s="5">
        <f t="shared" si="10"/>
        <v>46</v>
      </c>
      <c r="M37" s="5">
        <f t="shared" si="11"/>
        <v>34</v>
      </c>
      <c r="N37" s="5">
        <f t="shared" si="17"/>
        <v>25</v>
      </c>
      <c r="O37" s="5">
        <f t="shared" si="12"/>
        <v>64</v>
      </c>
      <c r="P37" s="6">
        <f t="shared" si="13"/>
        <v>56</v>
      </c>
      <c r="Q37" s="12">
        <f t="shared" si="14"/>
        <v>5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208</v>
      </c>
      <c r="C38" s="11">
        <f t="shared" si="7"/>
        <v>146</v>
      </c>
      <c r="D38" s="5">
        <f t="shared" ref="D38:E38" si="84">L38</f>
        <v>47</v>
      </c>
      <c r="E38" s="5">
        <f t="shared" si="84"/>
        <v>35</v>
      </c>
      <c r="F38" s="7">
        <f t="shared" si="1"/>
        <v>0.15000000000000002</v>
      </c>
      <c r="G38" s="8">
        <f t="shared" si="2"/>
        <v>0.96100000000000008</v>
      </c>
      <c r="H38" s="9">
        <f t="shared" ref="H38:I38" si="85">5% + (O38-5)/1000</f>
        <v>0.111</v>
      </c>
      <c r="I38" s="9">
        <f t="shared" si="85"/>
        <v>0.10200000000000001</v>
      </c>
      <c r="J38" s="7">
        <f t="shared" si="4"/>
        <v>0.47</v>
      </c>
      <c r="K38" s="10">
        <f t="shared" si="5"/>
        <v>0.25</v>
      </c>
      <c r="L38" s="5">
        <f t="shared" si="10"/>
        <v>47</v>
      </c>
      <c r="M38" s="5">
        <f t="shared" si="11"/>
        <v>35</v>
      </c>
      <c r="N38" s="5">
        <f t="shared" si="17"/>
        <v>25</v>
      </c>
      <c r="O38" s="5">
        <f t="shared" si="12"/>
        <v>66</v>
      </c>
      <c r="P38" s="6">
        <f t="shared" si="13"/>
        <v>57</v>
      </c>
      <c r="Q38" s="12">
        <f t="shared" si="14"/>
        <v>5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213</v>
      </c>
      <c r="C39" s="11">
        <f t="shared" si="7"/>
        <v>150</v>
      </c>
      <c r="D39" s="5">
        <f t="shared" ref="D39:E39" si="86">L39</f>
        <v>48</v>
      </c>
      <c r="E39" s="5">
        <f t="shared" si="86"/>
        <v>36</v>
      </c>
      <c r="F39" s="7">
        <f t="shared" si="1"/>
        <v>0.155</v>
      </c>
      <c r="G39" s="8">
        <f t="shared" si="2"/>
        <v>0.96199999999999997</v>
      </c>
      <c r="H39" s="9">
        <f t="shared" ref="H39:I39" si="87">5% + (O39-5)/1000</f>
        <v>0.112</v>
      </c>
      <c r="I39" s="9">
        <f t="shared" si="87"/>
        <v>0.10300000000000001</v>
      </c>
      <c r="J39" s="7">
        <f t="shared" si="4"/>
        <v>0.48</v>
      </c>
      <c r="K39" s="10">
        <f t="shared" si="5"/>
        <v>0.26</v>
      </c>
      <c r="L39" s="5">
        <f t="shared" si="10"/>
        <v>48</v>
      </c>
      <c r="M39" s="5">
        <f t="shared" si="11"/>
        <v>36</v>
      </c>
      <c r="N39" s="5">
        <f t="shared" si="17"/>
        <v>26</v>
      </c>
      <c r="O39" s="5">
        <f t="shared" si="12"/>
        <v>67</v>
      </c>
      <c r="P39" s="6">
        <f t="shared" si="13"/>
        <v>58</v>
      </c>
      <c r="Q39" s="12">
        <f t="shared" si="14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218</v>
      </c>
      <c r="C40" s="11">
        <f t="shared" si="7"/>
        <v>154</v>
      </c>
      <c r="D40" s="5">
        <f t="shared" ref="D40:E40" si="88">L40</f>
        <v>49</v>
      </c>
      <c r="E40" s="5">
        <f t="shared" si="88"/>
        <v>37</v>
      </c>
      <c r="F40" s="7">
        <f t="shared" si="1"/>
        <v>0.155</v>
      </c>
      <c r="G40" s="8">
        <f t="shared" si="2"/>
        <v>0.96399999999999997</v>
      </c>
      <c r="H40" s="9">
        <f t="shared" ref="H40:I40" si="89">5% + (O40-5)/1000</f>
        <v>0.114</v>
      </c>
      <c r="I40" s="9">
        <f t="shared" si="89"/>
        <v>0.10400000000000001</v>
      </c>
      <c r="J40" s="7">
        <f t="shared" si="4"/>
        <v>0.49</v>
      </c>
      <c r="K40" s="10">
        <f t="shared" si="5"/>
        <v>0.26</v>
      </c>
      <c r="L40" s="5">
        <f t="shared" si="10"/>
        <v>49</v>
      </c>
      <c r="M40" s="5">
        <f t="shared" si="11"/>
        <v>37</v>
      </c>
      <c r="N40" s="5">
        <f t="shared" si="17"/>
        <v>26</v>
      </c>
      <c r="O40" s="5">
        <f t="shared" si="12"/>
        <v>69</v>
      </c>
      <c r="P40" s="6">
        <f t="shared" si="13"/>
        <v>59</v>
      </c>
      <c r="Q40" s="12">
        <f t="shared" si="14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223</v>
      </c>
      <c r="C41" s="11">
        <f t="shared" si="7"/>
        <v>158</v>
      </c>
      <c r="D41" s="5">
        <f t="shared" ref="D41:E41" si="90">L41</f>
        <v>50</v>
      </c>
      <c r="E41" s="5">
        <f t="shared" si="90"/>
        <v>37</v>
      </c>
      <c r="F41" s="7">
        <f t="shared" si="1"/>
        <v>0.16</v>
      </c>
      <c r="G41" s="8">
        <f t="shared" si="2"/>
        <v>0.96500000000000008</v>
      </c>
      <c r="H41" s="9">
        <f t="shared" ref="H41:I41" si="91">5% + (O41-5)/1000</f>
        <v>0.115</v>
      </c>
      <c r="I41" s="9">
        <f t="shared" si="91"/>
        <v>0.10600000000000001</v>
      </c>
      <c r="J41" s="7">
        <f t="shared" si="4"/>
        <v>0.5</v>
      </c>
      <c r="K41" s="10">
        <f t="shared" si="5"/>
        <v>0.27</v>
      </c>
      <c r="L41" s="5">
        <f t="shared" si="10"/>
        <v>50</v>
      </c>
      <c r="M41" s="5">
        <f t="shared" si="11"/>
        <v>37</v>
      </c>
      <c r="N41" s="5">
        <f t="shared" si="17"/>
        <v>27</v>
      </c>
      <c r="O41" s="5">
        <f t="shared" si="12"/>
        <v>70</v>
      </c>
      <c r="P41" s="6">
        <f t="shared" si="13"/>
        <v>61</v>
      </c>
      <c r="Q41" s="12">
        <f t="shared" si="14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228</v>
      </c>
      <c r="C42" s="11">
        <f t="shared" si="7"/>
        <v>162</v>
      </c>
      <c r="D42" s="5">
        <f t="shared" ref="D42:E42" si="92">L42</f>
        <v>51</v>
      </c>
      <c r="E42" s="5">
        <f t="shared" si="92"/>
        <v>38</v>
      </c>
      <c r="F42" s="7">
        <f t="shared" si="1"/>
        <v>0.16</v>
      </c>
      <c r="G42" s="8">
        <f t="shared" si="2"/>
        <v>0.96700000000000008</v>
      </c>
      <c r="H42" s="9">
        <f t="shared" ref="H42:I42" si="93">5% + (O42-5)/1000</f>
        <v>0.11700000000000001</v>
      </c>
      <c r="I42" s="9">
        <f t="shared" si="93"/>
        <v>0.10700000000000001</v>
      </c>
      <c r="J42" s="7">
        <f t="shared" si="4"/>
        <v>0.51</v>
      </c>
      <c r="K42" s="10">
        <f t="shared" si="5"/>
        <v>0.27</v>
      </c>
      <c r="L42" s="5">
        <f t="shared" si="10"/>
        <v>51</v>
      </c>
      <c r="M42" s="5">
        <f t="shared" si="11"/>
        <v>38</v>
      </c>
      <c r="N42" s="5">
        <f t="shared" si="17"/>
        <v>27</v>
      </c>
      <c r="O42" s="5">
        <f t="shared" si="12"/>
        <v>72</v>
      </c>
      <c r="P42" s="6">
        <f t="shared" si="13"/>
        <v>62</v>
      </c>
      <c r="Q42" s="12">
        <f t="shared" si="14"/>
        <v>5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234</v>
      </c>
      <c r="C43" s="11">
        <f t="shared" si="7"/>
        <v>165</v>
      </c>
      <c r="D43" s="5">
        <f t="shared" ref="D43:E43" si="94">L43</f>
        <v>52</v>
      </c>
      <c r="E43" s="5">
        <f t="shared" si="94"/>
        <v>39</v>
      </c>
      <c r="F43" s="7">
        <f t="shared" si="1"/>
        <v>0.16500000000000001</v>
      </c>
      <c r="G43" s="8">
        <f t="shared" si="2"/>
        <v>0.96799999999999997</v>
      </c>
      <c r="H43" s="9">
        <f t="shared" ref="H43:I43" si="95">5% + (O43-5)/1000</f>
        <v>0.11800000000000001</v>
      </c>
      <c r="I43" s="9">
        <f t="shared" si="95"/>
        <v>0.10800000000000001</v>
      </c>
      <c r="J43" s="7">
        <f t="shared" si="4"/>
        <v>0.52</v>
      </c>
      <c r="K43" s="10">
        <f t="shared" si="5"/>
        <v>0.28000000000000003</v>
      </c>
      <c r="L43" s="5">
        <f t="shared" si="10"/>
        <v>52</v>
      </c>
      <c r="M43" s="5">
        <f t="shared" si="11"/>
        <v>39</v>
      </c>
      <c r="N43" s="5">
        <f t="shared" si="17"/>
        <v>28</v>
      </c>
      <c r="O43" s="5">
        <f t="shared" si="12"/>
        <v>73</v>
      </c>
      <c r="P43" s="6">
        <f t="shared" si="13"/>
        <v>63</v>
      </c>
      <c r="Q43" s="12">
        <f t="shared" si="14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239</v>
      </c>
      <c r="C44" s="11">
        <f t="shared" si="7"/>
        <v>169</v>
      </c>
      <c r="D44" s="5">
        <f t="shared" ref="D44:E44" si="96">L44</f>
        <v>53</v>
      </c>
      <c r="E44" s="5">
        <f t="shared" si="96"/>
        <v>40</v>
      </c>
      <c r="F44" s="7">
        <f t="shared" si="1"/>
        <v>0.16500000000000001</v>
      </c>
      <c r="G44" s="8">
        <f t="shared" si="2"/>
        <v>0.97</v>
      </c>
      <c r="H44" s="9">
        <f t="shared" ref="H44:I44" si="97">5% + (O44-5)/1000</f>
        <v>0.12000000000000001</v>
      </c>
      <c r="I44" s="9">
        <f t="shared" si="97"/>
        <v>0.109</v>
      </c>
      <c r="J44" s="7">
        <f t="shared" si="4"/>
        <v>0.53</v>
      </c>
      <c r="K44" s="10">
        <f t="shared" si="5"/>
        <v>0.28000000000000003</v>
      </c>
      <c r="L44" s="5">
        <f t="shared" si="10"/>
        <v>53</v>
      </c>
      <c r="M44" s="5">
        <f t="shared" si="11"/>
        <v>40</v>
      </c>
      <c r="N44" s="5">
        <f t="shared" si="17"/>
        <v>28</v>
      </c>
      <c r="O44" s="5">
        <f t="shared" si="12"/>
        <v>75</v>
      </c>
      <c r="P44" s="6">
        <f t="shared" si="13"/>
        <v>64</v>
      </c>
      <c r="Q44" s="12">
        <f t="shared" si="14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244</v>
      </c>
      <c r="C45" s="11">
        <f t="shared" si="7"/>
        <v>173</v>
      </c>
      <c r="D45" s="5">
        <f t="shared" ref="D45:E45" si="98">L45</f>
        <v>54</v>
      </c>
      <c r="E45" s="5">
        <f t="shared" si="98"/>
        <v>40</v>
      </c>
      <c r="F45" s="7">
        <f t="shared" si="1"/>
        <v>0.16999999999999998</v>
      </c>
      <c r="G45" s="8">
        <f t="shared" si="2"/>
        <v>0.97099999999999997</v>
      </c>
      <c r="H45" s="9">
        <f t="shared" ref="H45:I45" si="99">5% + (O45-5)/1000</f>
        <v>0.121</v>
      </c>
      <c r="I45" s="9">
        <f t="shared" si="99"/>
        <v>0.111</v>
      </c>
      <c r="J45" s="7">
        <f t="shared" si="4"/>
        <v>0.54</v>
      </c>
      <c r="K45" s="10">
        <f t="shared" si="5"/>
        <v>0.28999999999999998</v>
      </c>
      <c r="L45" s="5">
        <f t="shared" si="10"/>
        <v>54</v>
      </c>
      <c r="M45" s="5">
        <f t="shared" si="11"/>
        <v>40</v>
      </c>
      <c r="N45" s="5">
        <f t="shared" si="17"/>
        <v>29</v>
      </c>
      <c r="O45" s="5">
        <f t="shared" si="12"/>
        <v>76</v>
      </c>
      <c r="P45" s="6">
        <f t="shared" si="13"/>
        <v>66</v>
      </c>
      <c r="Q45" s="12">
        <f t="shared" si="14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249</v>
      </c>
      <c r="C46" s="11">
        <f t="shared" si="7"/>
        <v>177</v>
      </c>
      <c r="D46" s="5">
        <f t="shared" ref="D46:E46" si="100">L46</f>
        <v>55</v>
      </c>
      <c r="E46" s="5">
        <f t="shared" si="100"/>
        <v>41</v>
      </c>
      <c r="F46" s="7">
        <f t="shared" si="1"/>
        <v>0.16999999999999998</v>
      </c>
      <c r="G46" s="8">
        <f t="shared" si="2"/>
        <v>0.97299999999999998</v>
      </c>
      <c r="H46" s="9">
        <f t="shared" ref="H46:I46" si="101">5% + (O46-5)/1000</f>
        <v>0.123</v>
      </c>
      <c r="I46" s="9">
        <f t="shared" si="101"/>
        <v>0.112</v>
      </c>
      <c r="J46" s="7">
        <f t="shared" si="4"/>
        <v>0.55000000000000004</v>
      </c>
      <c r="K46" s="10">
        <f t="shared" si="5"/>
        <v>0.28999999999999998</v>
      </c>
      <c r="L46" s="5">
        <f t="shared" si="10"/>
        <v>55</v>
      </c>
      <c r="M46" s="5">
        <f t="shared" si="11"/>
        <v>41</v>
      </c>
      <c r="N46" s="5">
        <f t="shared" si="17"/>
        <v>29</v>
      </c>
      <c r="O46" s="5">
        <f t="shared" si="12"/>
        <v>78</v>
      </c>
      <c r="P46" s="6">
        <f t="shared" si="13"/>
        <v>67</v>
      </c>
      <c r="Q46" s="12">
        <f t="shared" si="14"/>
        <v>5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254</v>
      </c>
      <c r="C47" s="11">
        <f t="shared" si="7"/>
        <v>181</v>
      </c>
      <c r="D47" s="5">
        <f t="shared" ref="D47:E47" si="102">L47</f>
        <v>56</v>
      </c>
      <c r="E47" s="5">
        <f t="shared" si="102"/>
        <v>42</v>
      </c>
      <c r="F47" s="7">
        <f t="shared" si="1"/>
        <v>0.17499999999999999</v>
      </c>
      <c r="G47" s="8">
        <f t="shared" si="2"/>
        <v>0.97399999999999998</v>
      </c>
      <c r="H47" s="9">
        <f t="shared" ref="H47:I47" si="103">5% + (O47-5)/1000</f>
        <v>0.124</v>
      </c>
      <c r="I47" s="9">
        <f t="shared" si="103"/>
        <v>0.113</v>
      </c>
      <c r="J47" s="7">
        <f t="shared" si="4"/>
        <v>0.56000000000000005</v>
      </c>
      <c r="K47" s="10">
        <f t="shared" si="5"/>
        <v>0.3</v>
      </c>
      <c r="L47" s="5">
        <f t="shared" si="10"/>
        <v>56</v>
      </c>
      <c r="M47" s="5">
        <f t="shared" si="11"/>
        <v>42</v>
      </c>
      <c r="N47" s="5">
        <f t="shared" si="17"/>
        <v>30</v>
      </c>
      <c r="O47" s="5">
        <f t="shared" si="12"/>
        <v>79</v>
      </c>
      <c r="P47" s="6">
        <f t="shared" si="13"/>
        <v>68</v>
      </c>
      <c r="Q47" s="12">
        <f t="shared" si="14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259</v>
      </c>
      <c r="C48" s="11">
        <f t="shared" si="7"/>
        <v>185</v>
      </c>
      <c r="D48" s="5">
        <f t="shared" ref="D48:E48" si="104">L48</f>
        <v>57</v>
      </c>
      <c r="E48" s="5">
        <f t="shared" si="104"/>
        <v>43</v>
      </c>
      <c r="F48" s="7">
        <f t="shared" si="1"/>
        <v>0.17499999999999999</v>
      </c>
      <c r="G48" s="8">
        <f t="shared" si="2"/>
        <v>0.97599999999999998</v>
      </c>
      <c r="H48" s="9">
        <f t="shared" ref="H48:I48" si="105">5% + (O48-5)/1000</f>
        <v>0.126</v>
      </c>
      <c r="I48" s="9">
        <f t="shared" si="105"/>
        <v>0.114</v>
      </c>
      <c r="J48" s="7">
        <f t="shared" si="4"/>
        <v>0.56999999999999995</v>
      </c>
      <c r="K48" s="10">
        <f t="shared" si="5"/>
        <v>0.3</v>
      </c>
      <c r="L48" s="5">
        <f t="shared" si="10"/>
        <v>57</v>
      </c>
      <c r="M48" s="5">
        <f t="shared" si="11"/>
        <v>43</v>
      </c>
      <c r="N48" s="5">
        <f t="shared" si="17"/>
        <v>30</v>
      </c>
      <c r="O48" s="5">
        <f t="shared" si="12"/>
        <v>81</v>
      </c>
      <c r="P48" s="6">
        <f t="shared" si="13"/>
        <v>69</v>
      </c>
      <c r="Q48" s="12">
        <f t="shared" si="14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265</v>
      </c>
      <c r="C49" s="11">
        <f t="shared" si="7"/>
        <v>188</v>
      </c>
      <c r="D49" s="5">
        <f t="shared" ref="D49:E49" si="106">L49</f>
        <v>58</v>
      </c>
      <c r="E49" s="5">
        <f t="shared" si="106"/>
        <v>43</v>
      </c>
      <c r="F49" s="7">
        <f t="shared" si="1"/>
        <v>0.18</v>
      </c>
      <c r="G49" s="8">
        <f t="shared" si="2"/>
        <v>0.97699999999999998</v>
      </c>
      <c r="H49" s="9">
        <f t="shared" ref="H49:I49" si="107">5% + (O49-5)/1000</f>
        <v>0.127</v>
      </c>
      <c r="I49" s="9">
        <f t="shared" si="107"/>
        <v>0.11600000000000001</v>
      </c>
      <c r="J49" s="7">
        <f t="shared" si="4"/>
        <v>0.57999999999999996</v>
      </c>
      <c r="K49" s="10">
        <f t="shared" si="5"/>
        <v>0.31</v>
      </c>
      <c r="L49" s="5">
        <f t="shared" si="10"/>
        <v>58</v>
      </c>
      <c r="M49" s="5">
        <f t="shared" si="11"/>
        <v>43</v>
      </c>
      <c r="N49" s="5">
        <f t="shared" si="17"/>
        <v>31</v>
      </c>
      <c r="O49" s="5">
        <f t="shared" si="12"/>
        <v>82</v>
      </c>
      <c r="P49" s="6">
        <f t="shared" si="13"/>
        <v>71</v>
      </c>
      <c r="Q49" s="12">
        <f t="shared" si="14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270</v>
      </c>
      <c r="C50" s="11">
        <f t="shared" si="7"/>
        <v>192</v>
      </c>
      <c r="D50" s="5">
        <f t="shared" ref="D50:E50" si="108">L50</f>
        <v>59</v>
      </c>
      <c r="E50" s="5">
        <f t="shared" si="108"/>
        <v>44</v>
      </c>
      <c r="F50" s="7">
        <f t="shared" si="1"/>
        <v>0.18</v>
      </c>
      <c r="G50" s="8">
        <f t="shared" si="2"/>
        <v>0.97899999999999998</v>
      </c>
      <c r="H50" s="9">
        <f t="shared" ref="H50:I50" si="109">5% + (O50-5)/1000</f>
        <v>0.129</v>
      </c>
      <c r="I50" s="9">
        <f t="shared" si="109"/>
        <v>0.11700000000000001</v>
      </c>
      <c r="J50" s="7">
        <f t="shared" si="4"/>
        <v>0.59</v>
      </c>
      <c r="K50" s="10">
        <f t="shared" si="5"/>
        <v>0.31</v>
      </c>
      <c r="L50" s="5">
        <f t="shared" si="10"/>
        <v>59</v>
      </c>
      <c r="M50" s="5">
        <f t="shared" si="11"/>
        <v>44</v>
      </c>
      <c r="N50" s="5">
        <f t="shared" si="17"/>
        <v>31</v>
      </c>
      <c r="O50" s="5">
        <f t="shared" si="12"/>
        <v>84</v>
      </c>
      <c r="P50" s="6">
        <f t="shared" si="13"/>
        <v>72</v>
      </c>
      <c r="Q50" s="12">
        <f t="shared" si="14"/>
        <v>5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11">
        <f t="shared" si="6"/>
        <v>275</v>
      </c>
      <c r="C51" s="15">
        <f t="shared" si="7"/>
        <v>196</v>
      </c>
      <c r="D51" s="2">
        <f t="shared" ref="D51:E51" si="110">L51</f>
        <v>60</v>
      </c>
      <c r="E51" s="2">
        <f t="shared" si="110"/>
        <v>45</v>
      </c>
      <c r="F51" s="16">
        <f t="shared" si="1"/>
        <v>0.185</v>
      </c>
      <c r="G51" s="17">
        <f t="shared" si="2"/>
        <v>0.98</v>
      </c>
      <c r="H51" s="18">
        <f t="shared" ref="H51:I51" si="111">5% + (O51-5)/1000</f>
        <v>0.13</v>
      </c>
      <c r="I51" s="18">
        <f t="shared" si="111"/>
        <v>0.11800000000000001</v>
      </c>
      <c r="J51" s="16">
        <f t="shared" si="4"/>
        <v>0.6</v>
      </c>
      <c r="K51" s="19">
        <f t="shared" si="5"/>
        <v>0.32</v>
      </c>
      <c r="L51" s="2">
        <f t="shared" si="10"/>
        <v>60</v>
      </c>
      <c r="M51" s="2">
        <f t="shared" si="11"/>
        <v>45</v>
      </c>
      <c r="N51" s="2">
        <f t="shared" si="17"/>
        <v>32</v>
      </c>
      <c r="O51" s="2">
        <f t="shared" si="12"/>
        <v>85</v>
      </c>
      <c r="P51" s="1">
        <f t="shared" si="13"/>
        <v>73</v>
      </c>
      <c r="Q51" s="20">
        <f t="shared" si="14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33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33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33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33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33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33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33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33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33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33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33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33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33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33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33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33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33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33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33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33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33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33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33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33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33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33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33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33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33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33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33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33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33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33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33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33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33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33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33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33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33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33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33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33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33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33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33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33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33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33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33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33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33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33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33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33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33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33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33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33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33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33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33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33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33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33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33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33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33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33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33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33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33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33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33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33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33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33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33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33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33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33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33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33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33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33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33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33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33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33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33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33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33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33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33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33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33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33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33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33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33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33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33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33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33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33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33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33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33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33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33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33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33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33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33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33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33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33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33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33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33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33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33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33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33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33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33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33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33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33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33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33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33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33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33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33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33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33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33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33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33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33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33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33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33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33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33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33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33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33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33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33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33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33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33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33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33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33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33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33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33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33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33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33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33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33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33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33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33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33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33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33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33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33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33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33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33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33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33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33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33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33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33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33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33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33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33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33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33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33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33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33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33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33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33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33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33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33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33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33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33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33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33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33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33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33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33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33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33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33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33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33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33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33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33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33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33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33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33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33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33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33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33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33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33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33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33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33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33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33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33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33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33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33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33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33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33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33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33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33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33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33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33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33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33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33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33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33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33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33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33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33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33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33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33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33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33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33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33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33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33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33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33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33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33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33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33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33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33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33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33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33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33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33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33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33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33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33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33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33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33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33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33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33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33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33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33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33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33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33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33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33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33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33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33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33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33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33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33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33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33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33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33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33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33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33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33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33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33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33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33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33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33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33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33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33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33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33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33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33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33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33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33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33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33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33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33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33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33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33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33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33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33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33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33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33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33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33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33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33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33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33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33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33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33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33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33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33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33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33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33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33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33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33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33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33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33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33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33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33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33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33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33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33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33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33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33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33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33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33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33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33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33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33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33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33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33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33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33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33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33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33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33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33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33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33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33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33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33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33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33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33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33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33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33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33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33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33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33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33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33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33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33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33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33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33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33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33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33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33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33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33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33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33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33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33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33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33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33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33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33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33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33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33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33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33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33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33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33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33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33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33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33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33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33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33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33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33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33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33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33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33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33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33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33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33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33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33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33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33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33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33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33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33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33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33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33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33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33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33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33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33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33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33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33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33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33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33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33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33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33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33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33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33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33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33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33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33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33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33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33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33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33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33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33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33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33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33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33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33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33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33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33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33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33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33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33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33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33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33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33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33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33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33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33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33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33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33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33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33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33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33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33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33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33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33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33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33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33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33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33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33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33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33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33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33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33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33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33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33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33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33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33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33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33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33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33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33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33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33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33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33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33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33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33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33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33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33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33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33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33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33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33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33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33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33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33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33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33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33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33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33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33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33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33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33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33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33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33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33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33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33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33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33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33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33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33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33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33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33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33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33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33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33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33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33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33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33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33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33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33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33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33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33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33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33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33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33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33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33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33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33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33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33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33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33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33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33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33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33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33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33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33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33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33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33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33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33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33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33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33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33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33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33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33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33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33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33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33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33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33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33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33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33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33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33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33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33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33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33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33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33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33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33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33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33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33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33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33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33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33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33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33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33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33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33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33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33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33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33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33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33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33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33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33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33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33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33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33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33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33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33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33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33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33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33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33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33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33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33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33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33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33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33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33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33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33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33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33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33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33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33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33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33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33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33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33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33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33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33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33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33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33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33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33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33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33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33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33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33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33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33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33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33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33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33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33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33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33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33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33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33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33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33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33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33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33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33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33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33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33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33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33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33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33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33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33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33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33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33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33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33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33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33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33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33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33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33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33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33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33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33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33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33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33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33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33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33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33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33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33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33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33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33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33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33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33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33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33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33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33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33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33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33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33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33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33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33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33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33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33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33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33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33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33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33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33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33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33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33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33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33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33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33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33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33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33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33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33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33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33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33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33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33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33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33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33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33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33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33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33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33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33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33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33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33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33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33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33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33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33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33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33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33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33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33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33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33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33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33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33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33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33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33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33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33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33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33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33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33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33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33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33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33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33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33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33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33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33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33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33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33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33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33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33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33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33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33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33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33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33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33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33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33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33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33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33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33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33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33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33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33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33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33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33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33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33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33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33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33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33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33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33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33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33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33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33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33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33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33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33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33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33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33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33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33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33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33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33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33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33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33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33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33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33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33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33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33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33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33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33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33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33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33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33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33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33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33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33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33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33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33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33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33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33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33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33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33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33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33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33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33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33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33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33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33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33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33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33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33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33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33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33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33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33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33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33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33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33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28</v>
      </c>
      <c r="C2" s="5">
        <v>13</v>
      </c>
      <c r="D2" s="5">
        <f t="shared" ref="D2:E2" si="0">L2</f>
        <v>10</v>
      </c>
      <c r="E2" s="5">
        <f t="shared" si="0"/>
        <v>10</v>
      </c>
      <c r="F2" s="7">
        <f t="shared" ref="F2:F51" si="1">5%+($N2-5)/200</f>
        <v>8.5000000000000006E-2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5.3000000000000005E-2</v>
      </c>
      <c r="J2" s="7">
        <f t="shared" ref="J2:J51" si="4">0% + L2/100</f>
        <v>0.1</v>
      </c>
      <c r="K2" s="10">
        <f t="shared" ref="K2:K51" si="5">0% + N2/100</f>
        <v>0.12</v>
      </c>
      <c r="L2" s="5">
        <v>10</v>
      </c>
      <c r="M2" s="5">
        <v>10</v>
      </c>
      <c r="N2" s="5">
        <v>12</v>
      </c>
      <c r="O2" s="5">
        <v>10</v>
      </c>
      <c r="P2" s="6">
        <v>8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2, B2+4, B2+5)</f>
        <v>32</v>
      </c>
      <c r="C3" s="11">
        <f t="shared" ref="C3:C51" si="7">IF(MOD($A3,5) = 0, C2+5, C2+4)</f>
        <v>17</v>
      </c>
      <c r="D3" s="5">
        <f t="shared" ref="D3:E3" si="8">L3</f>
        <v>11</v>
      </c>
      <c r="E3" s="5">
        <f t="shared" si="8"/>
        <v>11</v>
      </c>
      <c r="F3" s="7">
        <f t="shared" si="1"/>
        <v>0.09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5.4000000000000006E-2</v>
      </c>
      <c r="J3" s="7">
        <f t="shared" si="4"/>
        <v>0.11</v>
      </c>
      <c r="K3" s="10">
        <f t="shared" si="5"/>
        <v>0.13</v>
      </c>
      <c r="L3" s="5">
        <f t="shared" ref="L3:L51" si="10">IF(MOD($A3,4) = 1,L2, L2 + 1)</f>
        <v>11</v>
      </c>
      <c r="M3" s="5">
        <f t="shared" ref="M3:M51" si="11">M2 + 1</f>
        <v>11</v>
      </c>
      <c r="N3" s="5">
        <f t="shared" ref="N3:N51" si="12">IF(MOD($A3,3) = 0,N2 + 2,N2 + 1)</f>
        <v>13</v>
      </c>
      <c r="O3" s="5">
        <f t="shared" ref="O3:O51" si="13">O2 + 1</f>
        <v>11</v>
      </c>
      <c r="P3" s="6">
        <f t="shared" ref="P3:P51" si="14">IF(OR(MOD(A3,3) = 1, MOD(A3,3) = 2, MOD(A3,5) = 1),P2+1,P2)</f>
        <v>9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37</v>
      </c>
      <c r="C4" s="11">
        <f t="shared" si="7"/>
        <v>21</v>
      </c>
      <c r="D4" s="5">
        <f t="shared" ref="D4:E4" si="16">L4</f>
        <v>12</v>
      </c>
      <c r="E4" s="5">
        <f t="shared" si="16"/>
        <v>12</v>
      </c>
      <c r="F4" s="7">
        <f t="shared" si="1"/>
        <v>0.1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5.4000000000000006E-2</v>
      </c>
      <c r="J4" s="7">
        <f t="shared" si="4"/>
        <v>0.12</v>
      </c>
      <c r="K4" s="10">
        <f t="shared" si="5"/>
        <v>0.15</v>
      </c>
      <c r="L4" s="5">
        <f t="shared" si="10"/>
        <v>12</v>
      </c>
      <c r="M4" s="5">
        <f t="shared" si="11"/>
        <v>12</v>
      </c>
      <c r="N4" s="5">
        <f t="shared" si="12"/>
        <v>15</v>
      </c>
      <c r="O4" s="5">
        <f t="shared" si="13"/>
        <v>12</v>
      </c>
      <c r="P4" s="6">
        <f t="shared" si="14"/>
        <v>9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42</v>
      </c>
      <c r="C5" s="11">
        <f t="shared" si="7"/>
        <v>25</v>
      </c>
      <c r="D5" s="5">
        <f t="shared" ref="D5:E5" si="18">L5</f>
        <v>13</v>
      </c>
      <c r="E5" s="5">
        <f t="shared" si="18"/>
        <v>13</v>
      </c>
      <c r="F5" s="7">
        <f t="shared" si="1"/>
        <v>0.10500000000000001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5.5E-2</v>
      </c>
      <c r="J5" s="7">
        <f t="shared" si="4"/>
        <v>0.13</v>
      </c>
      <c r="K5" s="10">
        <f t="shared" si="5"/>
        <v>0.16</v>
      </c>
      <c r="L5" s="5">
        <f t="shared" si="10"/>
        <v>13</v>
      </c>
      <c r="M5" s="5">
        <f t="shared" si="11"/>
        <v>13</v>
      </c>
      <c r="N5" s="5">
        <f t="shared" si="12"/>
        <v>16</v>
      </c>
      <c r="O5" s="5">
        <f t="shared" si="13"/>
        <v>13</v>
      </c>
      <c r="P5" s="6">
        <f t="shared" si="14"/>
        <v>10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47</v>
      </c>
      <c r="C6" s="11">
        <f t="shared" si="7"/>
        <v>30</v>
      </c>
      <c r="D6" s="5">
        <f t="shared" ref="D6:E6" si="20">L6</f>
        <v>13</v>
      </c>
      <c r="E6" s="5">
        <f t="shared" si="20"/>
        <v>14</v>
      </c>
      <c r="F6" s="7">
        <f t="shared" si="1"/>
        <v>0.11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5.6000000000000001E-2</v>
      </c>
      <c r="J6" s="7">
        <f t="shared" si="4"/>
        <v>0.13</v>
      </c>
      <c r="K6" s="10">
        <f t="shared" si="5"/>
        <v>0.17</v>
      </c>
      <c r="L6" s="5">
        <f t="shared" si="10"/>
        <v>13</v>
      </c>
      <c r="M6" s="5">
        <f t="shared" si="11"/>
        <v>14</v>
      </c>
      <c r="N6" s="5">
        <f t="shared" si="12"/>
        <v>17</v>
      </c>
      <c r="O6" s="5">
        <f t="shared" si="13"/>
        <v>14</v>
      </c>
      <c r="P6" s="6">
        <f t="shared" si="14"/>
        <v>11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52</v>
      </c>
      <c r="C7" s="11">
        <f t="shared" si="7"/>
        <v>34</v>
      </c>
      <c r="D7" s="5">
        <f t="shared" ref="D7:E7" si="22">L7</f>
        <v>14</v>
      </c>
      <c r="E7" s="5">
        <f t="shared" si="22"/>
        <v>15</v>
      </c>
      <c r="F7" s="7">
        <f t="shared" si="1"/>
        <v>0.12000000000000001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5.7000000000000002E-2</v>
      </c>
      <c r="J7" s="7">
        <f t="shared" si="4"/>
        <v>0.14000000000000001</v>
      </c>
      <c r="K7" s="10">
        <f t="shared" si="5"/>
        <v>0.19</v>
      </c>
      <c r="L7" s="5">
        <f t="shared" si="10"/>
        <v>14</v>
      </c>
      <c r="M7" s="5">
        <f t="shared" si="11"/>
        <v>15</v>
      </c>
      <c r="N7" s="5">
        <f t="shared" si="12"/>
        <v>19</v>
      </c>
      <c r="O7" s="5">
        <f t="shared" si="13"/>
        <v>15</v>
      </c>
      <c r="P7" s="6">
        <f t="shared" si="14"/>
        <v>12</v>
      </c>
      <c r="Q7" s="12">
        <f t="shared" si="15"/>
        <v>6</v>
      </c>
      <c r="R7" s="5"/>
      <c r="S7" s="5"/>
      <c r="T7" s="6">
        <f>IF(OR(MOD(E7,3) = 1, MOD(E7,3) = 2, MOD(E7,5) = 1),T6+1,T6)</f>
        <v>0</v>
      </c>
      <c r="U7" s="5"/>
      <c r="V7" s="5"/>
      <c r="W7" s="5"/>
    </row>
    <row r="8" spans="1:23" ht="16.5" customHeight="1">
      <c r="A8" s="6">
        <v>7</v>
      </c>
      <c r="B8" s="11">
        <f t="shared" si="6"/>
        <v>56</v>
      </c>
      <c r="C8" s="11">
        <f t="shared" si="7"/>
        <v>38</v>
      </c>
      <c r="D8" s="5">
        <f t="shared" ref="D8:E8" si="24">L8</f>
        <v>15</v>
      </c>
      <c r="E8" s="5">
        <f t="shared" si="24"/>
        <v>16</v>
      </c>
      <c r="F8" s="7">
        <f t="shared" si="1"/>
        <v>0.125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5.8000000000000003E-2</v>
      </c>
      <c r="J8" s="7">
        <f t="shared" si="4"/>
        <v>0.15</v>
      </c>
      <c r="K8" s="10">
        <f t="shared" si="5"/>
        <v>0.2</v>
      </c>
      <c r="L8" s="5">
        <f t="shared" si="10"/>
        <v>15</v>
      </c>
      <c r="M8" s="5">
        <f t="shared" si="11"/>
        <v>16</v>
      </c>
      <c r="N8" s="5">
        <f t="shared" si="12"/>
        <v>20</v>
      </c>
      <c r="O8" s="5">
        <f t="shared" si="13"/>
        <v>16</v>
      </c>
      <c r="P8" s="6">
        <f t="shared" si="14"/>
        <v>13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61</v>
      </c>
      <c r="C9" s="11">
        <f t="shared" si="7"/>
        <v>42</v>
      </c>
      <c r="D9" s="5">
        <f t="shared" ref="D9:E9" si="26">L9</f>
        <v>16</v>
      </c>
      <c r="E9" s="5">
        <f t="shared" si="26"/>
        <v>17</v>
      </c>
      <c r="F9" s="7">
        <f t="shared" si="1"/>
        <v>0.13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5.9000000000000004E-2</v>
      </c>
      <c r="J9" s="7">
        <f t="shared" si="4"/>
        <v>0.16</v>
      </c>
      <c r="K9" s="10">
        <f t="shared" si="5"/>
        <v>0.21</v>
      </c>
      <c r="L9" s="5">
        <f t="shared" si="10"/>
        <v>16</v>
      </c>
      <c r="M9" s="5">
        <f t="shared" si="11"/>
        <v>17</v>
      </c>
      <c r="N9" s="5">
        <f t="shared" si="12"/>
        <v>21</v>
      </c>
      <c r="O9" s="5">
        <f t="shared" si="13"/>
        <v>17</v>
      </c>
      <c r="P9" s="6">
        <f t="shared" si="14"/>
        <v>14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66</v>
      </c>
      <c r="C10" s="11">
        <f t="shared" si="7"/>
        <v>46</v>
      </c>
      <c r="D10" s="5">
        <f t="shared" ref="D10:E10" si="28">L10</f>
        <v>16</v>
      </c>
      <c r="E10" s="5">
        <f t="shared" si="28"/>
        <v>18</v>
      </c>
      <c r="F10" s="7">
        <f t="shared" si="1"/>
        <v>0.14000000000000001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5.9000000000000004E-2</v>
      </c>
      <c r="J10" s="7">
        <f t="shared" si="4"/>
        <v>0.16</v>
      </c>
      <c r="K10" s="10">
        <f t="shared" si="5"/>
        <v>0.23</v>
      </c>
      <c r="L10" s="5">
        <f t="shared" si="10"/>
        <v>16</v>
      </c>
      <c r="M10" s="5">
        <f t="shared" si="11"/>
        <v>18</v>
      </c>
      <c r="N10" s="5">
        <f t="shared" si="12"/>
        <v>23</v>
      </c>
      <c r="O10" s="5">
        <f t="shared" si="13"/>
        <v>18</v>
      </c>
      <c r="P10" s="6">
        <f t="shared" si="14"/>
        <v>14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71</v>
      </c>
      <c r="C11" s="11">
        <f t="shared" si="7"/>
        <v>51</v>
      </c>
      <c r="D11" s="5">
        <f t="shared" ref="D11:E11" si="30">L11</f>
        <v>17</v>
      </c>
      <c r="E11" s="5">
        <f t="shared" si="30"/>
        <v>19</v>
      </c>
      <c r="F11" s="7">
        <f t="shared" si="1"/>
        <v>0.14500000000000002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6.0000000000000005E-2</v>
      </c>
      <c r="J11" s="7">
        <f t="shared" si="4"/>
        <v>0.17</v>
      </c>
      <c r="K11" s="10">
        <f t="shared" si="5"/>
        <v>0.24</v>
      </c>
      <c r="L11" s="5">
        <f t="shared" si="10"/>
        <v>17</v>
      </c>
      <c r="M11" s="5">
        <f t="shared" si="11"/>
        <v>19</v>
      </c>
      <c r="N11" s="5">
        <f t="shared" si="12"/>
        <v>24</v>
      </c>
      <c r="O11" s="5">
        <f t="shared" si="13"/>
        <v>19</v>
      </c>
      <c r="P11" s="6">
        <f t="shared" si="14"/>
        <v>15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76</v>
      </c>
      <c r="C12" s="11">
        <f t="shared" si="7"/>
        <v>55</v>
      </c>
      <c r="D12" s="5">
        <f t="shared" ref="D12:E12" si="32">L12</f>
        <v>18</v>
      </c>
      <c r="E12" s="5">
        <f t="shared" si="32"/>
        <v>20</v>
      </c>
      <c r="F12" s="7">
        <f t="shared" si="1"/>
        <v>0.15000000000000002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6.0999999999999999E-2</v>
      </c>
      <c r="J12" s="7">
        <f t="shared" si="4"/>
        <v>0.18</v>
      </c>
      <c r="K12" s="10">
        <f t="shared" si="5"/>
        <v>0.25</v>
      </c>
      <c r="L12" s="5">
        <f t="shared" si="10"/>
        <v>18</v>
      </c>
      <c r="M12" s="5">
        <f t="shared" si="11"/>
        <v>20</v>
      </c>
      <c r="N12" s="5">
        <f t="shared" si="12"/>
        <v>25</v>
      </c>
      <c r="O12" s="5">
        <f t="shared" si="13"/>
        <v>20</v>
      </c>
      <c r="P12" s="6">
        <f t="shared" si="14"/>
        <v>16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80</v>
      </c>
      <c r="C13" s="11">
        <f t="shared" si="7"/>
        <v>59</v>
      </c>
      <c r="D13" s="5">
        <f t="shared" ref="D13:E13" si="34">L13</f>
        <v>19</v>
      </c>
      <c r="E13" s="5">
        <f t="shared" si="34"/>
        <v>21</v>
      </c>
      <c r="F13" s="7">
        <f t="shared" si="1"/>
        <v>0.16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6.0999999999999999E-2</v>
      </c>
      <c r="J13" s="7">
        <f t="shared" si="4"/>
        <v>0.19</v>
      </c>
      <c r="K13" s="10">
        <f t="shared" si="5"/>
        <v>0.27</v>
      </c>
      <c r="L13" s="5">
        <f t="shared" si="10"/>
        <v>19</v>
      </c>
      <c r="M13" s="5">
        <f t="shared" si="11"/>
        <v>21</v>
      </c>
      <c r="N13" s="5">
        <f t="shared" si="12"/>
        <v>27</v>
      </c>
      <c r="O13" s="5">
        <f t="shared" si="13"/>
        <v>21</v>
      </c>
      <c r="P13" s="6">
        <f t="shared" si="14"/>
        <v>16</v>
      </c>
      <c r="Q13" s="12">
        <f t="shared" si="15"/>
        <v>5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85</v>
      </c>
      <c r="C14" s="11">
        <f t="shared" si="7"/>
        <v>63</v>
      </c>
      <c r="D14" s="5">
        <f t="shared" ref="D14:E14" si="36">L14</f>
        <v>19</v>
      </c>
      <c r="E14" s="5">
        <f t="shared" si="36"/>
        <v>22</v>
      </c>
      <c r="F14" s="7">
        <f t="shared" si="1"/>
        <v>0.16500000000000001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6.2E-2</v>
      </c>
      <c r="J14" s="7">
        <f t="shared" si="4"/>
        <v>0.19</v>
      </c>
      <c r="K14" s="10">
        <f t="shared" si="5"/>
        <v>0.28000000000000003</v>
      </c>
      <c r="L14" s="5">
        <f t="shared" si="10"/>
        <v>19</v>
      </c>
      <c r="M14" s="5">
        <f t="shared" si="11"/>
        <v>22</v>
      </c>
      <c r="N14" s="5">
        <f t="shared" si="12"/>
        <v>28</v>
      </c>
      <c r="O14" s="5">
        <f t="shared" si="13"/>
        <v>22</v>
      </c>
      <c r="P14" s="6">
        <f t="shared" si="14"/>
        <v>17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90</v>
      </c>
      <c r="C15" s="11">
        <f t="shared" si="7"/>
        <v>67</v>
      </c>
      <c r="D15" s="5">
        <f t="shared" ref="D15:E15" si="38">L15</f>
        <v>20</v>
      </c>
      <c r="E15" s="5">
        <f t="shared" si="38"/>
        <v>23</v>
      </c>
      <c r="F15" s="7">
        <f t="shared" si="1"/>
        <v>0.16999999999999998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6.3E-2</v>
      </c>
      <c r="J15" s="7">
        <f t="shared" si="4"/>
        <v>0.2</v>
      </c>
      <c r="K15" s="10">
        <f t="shared" si="5"/>
        <v>0.28999999999999998</v>
      </c>
      <c r="L15" s="5">
        <f t="shared" si="10"/>
        <v>20</v>
      </c>
      <c r="M15" s="5">
        <f t="shared" si="11"/>
        <v>23</v>
      </c>
      <c r="N15" s="5">
        <f t="shared" si="12"/>
        <v>29</v>
      </c>
      <c r="O15" s="5">
        <f t="shared" si="13"/>
        <v>23</v>
      </c>
      <c r="P15" s="6">
        <f t="shared" si="14"/>
        <v>18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95</v>
      </c>
      <c r="C16" s="11">
        <f t="shared" si="7"/>
        <v>72</v>
      </c>
      <c r="D16" s="5">
        <f t="shared" ref="D16:E16" si="40">L16</f>
        <v>21</v>
      </c>
      <c r="E16" s="5">
        <f t="shared" si="40"/>
        <v>24</v>
      </c>
      <c r="F16" s="7">
        <f t="shared" si="1"/>
        <v>0.18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6.3E-2</v>
      </c>
      <c r="J16" s="7">
        <f t="shared" si="4"/>
        <v>0.21</v>
      </c>
      <c r="K16" s="10">
        <f t="shared" si="5"/>
        <v>0.31</v>
      </c>
      <c r="L16" s="5">
        <f t="shared" si="10"/>
        <v>21</v>
      </c>
      <c r="M16" s="5">
        <f t="shared" si="11"/>
        <v>24</v>
      </c>
      <c r="N16" s="5">
        <f t="shared" si="12"/>
        <v>31</v>
      </c>
      <c r="O16" s="5">
        <f t="shared" si="13"/>
        <v>24</v>
      </c>
      <c r="P16" s="6">
        <f t="shared" si="14"/>
        <v>18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100</v>
      </c>
      <c r="C17" s="11">
        <f t="shared" si="7"/>
        <v>76</v>
      </c>
      <c r="D17" s="5">
        <f t="shared" ref="D17:E17" si="42">L17</f>
        <v>22</v>
      </c>
      <c r="E17" s="5">
        <f t="shared" si="42"/>
        <v>25</v>
      </c>
      <c r="F17" s="7">
        <f t="shared" si="1"/>
        <v>0.185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6.4000000000000001E-2</v>
      </c>
      <c r="J17" s="7">
        <f t="shared" si="4"/>
        <v>0.22</v>
      </c>
      <c r="K17" s="10">
        <f t="shared" si="5"/>
        <v>0.32</v>
      </c>
      <c r="L17" s="5">
        <f t="shared" si="10"/>
        <v>22</v>
      </c>
      <c r="M17" s="5">
        <f t="shared" si="11"/>
        <v>25</v>
      </c>
      <c r="N17" s="5">
        <f t="shared" si="12"/>
        <v>32</v>
      </c>
      <c r="O17" s="5">
        <f t="shared" si="13"/>
        <v>25</v>
      </c>
      <c r="P17" s="6">
        <f t="shared" si="14"/>
        <v>19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104</v>
      </c>
      <c r="C18" s="11">
        <f t="shared" si="7"/>
        <v>80</v>
      </c>
      <c r="D18" s="5">
        <f t="shared" ref="D18:E18" si="44">L18</f>
        <v>22</v>
      </c>
      <c r="E18" s="5">
        <f t="shared" si="44"/>
        <v>26</v>
      </c>
      <c r="F18" s="7">
        <f t="shared" si="1"/>
        <v>0.19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6.5000000000000002E-2</v>
      </c>
      <c r="J18" s="7">
        <f t="shared" si="4"/>
        <v>0.22</v>
      </c>
      <c r="K18" s="10">
        <f t="shared" si="5"/>
        <v>0.33</v>
      </c>
      <c r="L18" s="5">
        <f t="shared" si="10"/>
        <v>22</v>
      </c>
      <c r="M18" s="5">
        <f t="shared" si="11"/>
        <v>26</v>
      </c>
      <c r="N18" s="5">
        <f t="shared" si="12"/>
        <v>33</v>
      </c>
      <c r="O18" s="5">
        <f t="shared" si="13"/>
        <v>26</v>
      </c>
      <c r="P18" s="6">
        <f t="shared" si="14"/>
        <v>20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109</v>
      </c>
      <c r="C19" s="11">
        <f t="shared" si="7"/>
        <v>84</v>
      </c>
      <c r="D19" s="5">
        <f t="shared" ref="D19:E19" si="46">L19</f>
        <v>23</v>
      </c>
      <c r="E19" s="5">
        <f t="shared" si="46"/>
        <v>27</v>
      </c>
      <c r="F19" s="7">
        <f t="shared" si="1"/>
        <v>0.2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6.5000000000000002E-2</v>
      </c>
      <c r="J19" s="7">
        <f t="shared" si="4"/>
        <v>0.23</v>
      </c>
      <c r="K19" s="10">
        <f t="shared" si="5"/>
        <v>0.35</v>
      </c>
      <c r="L19" s="5">
        <f t="shared" si="10"/>
        <v>23</v>
      </c>
      <c r="M19" s="5">
        <f t="shared" si="11"/>
        <v>27</v>
      </c>
      <c r="N19" s="5">
        <f t="shared" si="12"/>
        <v>35</v>
      </c>
      <c r="O19" s="5">
        <f t="shared" si="13"/>
        <v>27</v>
      </c>
      <c r="P19" s="6">
        <f t="shared" si="14"/>
        <v>20</v>
      </c>
      <c r="Q19" s="12">
        <f t="shared" si="15"/>
        <v>5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114</v>
      </c>
      <c r="C20" s="11">
        <f t="shared" si="7"/>
        <v>88</v>
      </c>
      <c r="D20" s="5">
        <f t="shared" ref="D20:E20" si="48">L20</f>
        <v>24</v>
      </c>
      <c r="E20" s="5">
        <f t="shared" si="48"/>
        <v>28</v>
      </c>
      <c r="F20" s="7">
        <f t="shared" si="1"/>
        <v>0.20500000000000002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6.6000000000000003E-2</v>
      </c>
      <c r="J20" s="7">
        <f t="shared" si="4"/>
        <v>0.24</v>
      </c>
      <c r="K20" s="10">
        <f t="shared" si="5"/>
        <v>0.36</v>
      </c>
      <c r="L20" s="5">
        <f t="shared" si="10"/>
        <v>24</v>
      </c>
      <c r="M20" s="5">
        <f t="shared" si="11"/>
        <v>28</v>
      </c>
      <c r="N20" s="5">
        <f t="shared" si="12"/>
        <v>36</v>
      </c>
      <c r="O20" s="5">
        <f t="shared" si="13"/>
        <v>28</v>
      </c>
      <c r="P20" s="6">
        <f t="shared" si="14"/>
        <v>21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119</v>
      </c>
      <c r="C21" s="11">
        <f t="shared" si="7"/>
        <v>93</v>
      </c>
      <c r="D21" s="5">
        <f t="shared" ref="D21:E21" si="50">L21</f>
        <v>25</v>
      </c>
      <c r="E21" s="5">
        <f t="shared" si="50"/>
        <v>29</v>
      </c>
      <c r="F21" s="7">
        <f t="shared" si="1"/>
        <v>0.21000000000000002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6.7000000000000004E-2</v>
      </c>
      <c r="J21" s="7">
        <f t="shared" si="4"/>
        <v>0.25</v>
      </c>
      <c r="K21" s="10">
        <f t="shared" si="5"/>
        <v>0.37</v>
      </c>
      <c r="L21" s="5">
        <f t="shared" si="10"/>
        <v>25</v>
      </c>
      <c r="M21" s="5">
        <f t="shared" si="11"/>
        <v>29</v>
      </c>
      <c r="N21" s="5">
        <f t="shared" si="12"/>
        <v>37</v>
      </c>
      <c r="O21" s="5">
        <f t="shared" si="13"/>
        <v>29</v>
      </c>
      <c r="P21" s="6">
        <f t="shared" si="14"/>
        <v>22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124</v>
      </c>
      <c r="C22" s="11">
        <f t="shared" si="7"/>
        <v>97</v>
      </c>
      <c r="D22" s="5">
        <f t="shared" ref="D22:E22" si="52">L22</f>
        <v>25</v>
      </c>
      <c r="E22" s="5">
        <f t="shared" si="52"/>
        <v>30</v>
      </c>
      <c r="F22" s="7">
        <f t="shared" si="1"/>
        <v>0.22000000000000003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6.8000000000000005E-2</v>
      </c>
      <c r="J22" s="7">
        <f t="shared" si="4"/>
        <v>0.25</v>
      </c>
      <c r="K22" s="10">
        <f t="shared" si="5"/>
        <v>0.39</v>
      </c>
      <c r="L22" s="5">
        <f t="shared" si="10"/>
        <v>25</v>
      </c>
      <c r="M22" s="5">
        <f t="shared" si="11"/>
        <v>30</v>
      </c>
      <c r="N22" s="5">
        <f t="shared" si="12"/>
        <v>39</v>
      </c>
      <c r="O22" s="5">
        <f t="shared" si="13"/>
        <v>30</v>
      </c>
      <c r="P22" s="6">
        <f t="shared" si="14"/>
        <v>23</v>
      </c>
      <c r="Q22" s="12">
        <f t="shared" si="15"/>
        <v>5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128</v>
      </c>
      <c r="C23" s="11">
        <f t="shared" si="7"/>
        <v>101</v>
      </c>
      <c r="D23" s="5">
        <f t="shared" ref="D23:E23" si="54">L23</f>
        <v>26</v>
      </c>
      <c r="E23" s="5">
        <f t="shared" si="54"/>
        <v>31</v>
      </c>
      <c r="F23" s="7">
        <f t="shared" si="1"/>
        <v>0.22499999999999998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6.9000000000000006E-2</v>
      </c>
      <c r="J23" s="7">
        <f t="shared" si="4"/>
        <v>0.26</v>
      </c>
      <c r="K23" s="10">
        <f t="shared" si="5"/>
        <v>0.4</v>
      </c>
      <c r="L23" s="5">
        <f t="shared" si="10"/>
        <v>26</v>
      </c>
      <c r="M23" s="5">
        <f t="shared" si="11"/>
        <v>31</v>
      </c>
      <c r="N23" s="5">
        <f t="shared" si="12"/>
        <v>40</v>
      </c>
      <c r="O23" s="5">
        <f t="shared" si="13"/>
        <v>31</v>
      </c>
      <c r="P23" s="6">
        <f t="shared" si="14"/>
        <v>24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133</v>
      </c>
      <c r="C24" s="11">
        <f t="shared" si="7"/>
        <v>105</v>
      </c>
      <c r="D24" s="5">
        <f t="shared" ref="D24:E24" si="56">L24</f>
        <v>27</v>
      </c>
      <c r="E24" s="5">
        <f t="shared" si="56"/>
        <v>32</v>
      </c>
      <c r="F24" s="7">
        <f t="shared" si="1"/>
        <v>0.22999999999999998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7.0000000000000007E-2</v>
      </c>
      <c r="J24" s="7">
        <f t="shared" si="4"/>
        <v>0.27</v>
      </c>
      <c r="K24" s="10">
        <f t="shared" si="5"/>
        <v>0.41</v>
      </c>
      <c r="L24" s="5">
        <f t="shared" si="10"/>
        <v>27</v>
      </c>
      <c r="M24" s="5">
        <f t="shared" si="11"/>
        <v>32</v>
      </c>
      <c r="N24" s="5">
        <f t="shared" si="12"/>
        <v>41</v>
      </c>
      <c r="O24" s="5">
        <f t="shared" si="13"/>
        <v>32</v>
      </c>
      <c r="P24" s="6">
        <f t="shared" si="14"/>
        <v>25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138</v>
      </c>
      <c r="C25" s="11">
        <f t="shared" si="7"/>
        <v>109</v>
      </c>
      <c r="D25" s="5">
        <f t="shared" ref="D25:E25" si="58">L25</f>
        <v>28</v>
      </c>
      <c r="E25" s="5">
        <f t="shared" si="58"/>
        <v>33</v>
      </c>
      <c r="F25" s="7">
        <f t="shared" si="1"/>
        <v>0.24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7.0000000000000007E-2</v>
      </c>
      <c r="J25" s="7">
        <f t="shared" si="4"/>
        <v>0.28000000000000003</v>
      </c>
      <c r="K25" s="10">
        <f t="shared" si="5"/>
        <v>0.43</v>
      </c>
      <c r="L25" s="5">
        <f t="shared" si="10"/>
        <v>28</v>
      </c>
      <c r="M25" s="5">
        <f t="shared" si="11"/>
        <v>33</v>
      </c>
      <c r="N25" s="5">
        <f t="shared" si="12"/>
        <v>43</v>
      </c>
      <c r="O25" s="5">
        <f t="shared" si="13"/>
        <v>33</v>
      </c>
      <c r="P25" s="6">
        <f t="shared" si="14"/>
        <v>25</v>
      </c>
      <c r="Q25" s="12">
        <f t="shared" si="15"/>
        <v>5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143</v>
      </c>
      <c r="C26" s="11">
        <f t="shared" si="7"/>
        <v>114</v>
      </c>
      <c r="D26" s="5">
        <f t="shared" ref="D26:E26" si="60">L26</f>
        <v>28</v>
      </c>
      <c r="E26" s="5">
        <f t="shared" si="60"/>
        <v>34</v>
      </c>
      <c r="F26" s="7">
        <f t="shared" si="1"/>
        <v>0.245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7.1000000000000008E-2</v>
      </c>
      <c r="J26" s="7">
        <f t="shared" si="4"/>
        <v>0.28000000000000003</v>
      </c>
      <c r="K26" s="10">
        <f t="shared" si="5"/>
        <v>0.44</v>
      </c>
      <c r="L26" s="5">
        <f t="shared" si="10"/>
        <v>28</v>
      </c>
      <c r="M26" s="5">
        <f t="shared" si="11"/>
        <v>34</v>
      </c>
      <c r="N26" s="5">
        <f t="shared" si="12"/>
        <v>44</v>
      </c>
      <c r="O26" s="5">
        <f t="shared" si="13"/>
        <v>34</v>
      </c>
      <c r="P26" s="6">
        <f t="shared" si="14"/>
        <v>26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148</v>
      </c>
      <c r="C27" s="11">
        <f t="shared" si="7"/>
        <v>118</v>
      </c>
      <c r="D27" s="5">
        <f t="shared" ref="D27:E27" si="62">L27</f>
        <v>29</v>
      </c>
      <c r="E27" s="5">
        <f t="shared" si="62"/>
        <v>35</v>
      </c>
      <c r="F27" s="7">
        <f t="shared" si="1"/>
        <v>0.25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7.2000000000000008E-2</v>
      </c>
      <c r="J27" s="7">
        <f t="shared" si="4"/>
        <v>0.28999999999999998</v>
      </c>
      <c r="K27" s="10">
        <f t="shared" si="5"/>
        <v>0.45</v>
      </c>
      <c r="L27" s="5">
        <f t="shared" si="10"/>
        <v>29</v>
      </c>
      <c r="M27" s="5">
        <f t="shared" si="11"/>
        <v>35</v>
      </c>
      <c r="N27" s="5">
        <f t="shared" si="12"/>
        <v>45</v>
      </c>
      <c r="O27" s="5">
        <f t="shared" si="13"/>
        <v>35</v>
      </c>
      <c r="P27" s="6">
        <f t="shared" si="14"/>
        <v>27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152</v>
      </c>
      <c r="C28" s="11">
        <f t="shared" si="7"/>
        <v>122</v>
      </c>
      <c r="D28" s="5">
        <f t="shared" ref="D28:E28" si="64">L28</f>
        <v>30</v>
      </c>
      <c r="E28" s="5">
        <f t="shared" si="64"/>
        <v>36</v>
      </c>
      <c r="F28" s="7">
        <f t="shared" si="1"/>
        <v>0.26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7.2000000000000008E-2</v>
      </c>
      <c r="J28" s="7">
        <f t="shared" si="4"/>
        <v>0.3</v>
      </c>
      <c r="K28" s="10">
        <f t="shared" si="5"/>
        <v>0.47</v>
      </c>
      <c r="L28" s="5">
        <f t="shared" si="10"/>
        <v>30</v>
      </c>
      <c r="M28" s="5">
        <f t="shared" si="11"/>
        <v>36</v>
      </c>
      <c r="N28" s="5">
        <f t="shared" si="12"/>
        <v>47</v>
      </c>
      <c r="O28" s="5">
        <f t="shared" si="13"/>
        <v>36</v>
      </c>
      <c r="P28" s="6">
        <f t="shared" si="14"/>
        <v>27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157</v>
      </c>
      <c r="C29" s="11">
        <f t="shared" si="7"/>
        <v>126</v>
      </c>
      <c r="D29" s="5">
        <f t="shared" ref="D29:E29" si="66">L29</f>
        <v>31</v>
      </c>
      <c r="E29" s="5">
        <f t="shared" si="66"/>
        <v>37</v>
      </c>
      <c r="F29" s="7">
        <f t="shared" si="1"/>
        <v>0.26500000000000001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7.3000000000000009E-2</v>
      </c>
      <c r="J29" s="7">
        <f t="shared" si="4"/>
        <v>0.31</v>
      </c>
      <c r="K29" s="10">
        <f t="shared" si="5"/>
        <v>0.48</v>
      </c>
      <c r="L29" s="5">
        <f t="shared" si="10"/>
        <v>31</v>
      </c>
      <c r="M29" s="5">
        <f t="shared" si="11"/>
        <v>37</v>
      </c>
      <c r="N29" s="5">
        <f t="shared" si="12"/>
        <v>48</v>
      </c>
      <c r="O29" s="5">
        <f t="shared" si="13"/>
        <v>37</v>
      </c>
      <c r="P29" s="6">
        <f t="shared" si="14"/>
        <v>28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162</v>
      </c>
      <c r="C30" s="11">
        <f t="shared" si="7"/>
        <v>130</v>
      </c>
      <c r="D30" s="5">
        <f t="shared" ref="D30:E30" si="68">L30</f>
        <v>31</v>
      </c>
      <c r="E30" s="5">
        <f t="shared" si="68"/>
        <v>38</v>
      </c>
      <c r="F30" s="7">
        <f t="shared" si="1"/>
        <v>0.27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7.400000000000001E-2</v>
      </c>
      <c r="J30" s="7">
        <f t="shared" si="4"/>
        <v>0.31</v>
      </c>
      <c r="K30" s="10">
        <f t="shared" si="5"/>
        <v>0.49</v>
      </c>
      <c r="L30" s="5">
        <f t="shared" si="10"/>
        <v>31</v>
      </c>
      <c r="M30" s="5">
        <f t="shared" si="11"/>
        <v>38</v>
      </c>
      <c r="N30" s="5">
        <f t="shared" si="12"/>
        <v>49</v>
      </c>
      <c r="O30" s="5">
        <f t="shared" si="13"/>
        <v>38</v>
      </c>
      <c r="P30" s="6">
        <f t="shared" si="14"/>
        <v>29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167</v>
      </c>
      <c r="C31" s="11">
        <f t="shared" si="7"/>
        <v>135</v>
      </c>
      <c r="D31" s="5">
        <f t="shared" ref="D31:E31" si="70">L31</f>
        <v>32</v>
      </c>
      <c r="E31" s="5">
        <f t="shared" si="70"/>
        <v>39</v>
      </c>
      <c r="F31" s="7">
        <f t="shared" si="1"/>
        <v>0.28000000000000003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7.400000000000001E-2</v>
      </c>
      <c r="J31" s="7">
        <f t="shared" si="4"/>
        <v>0.32</v>
      </c>
      <c r="K31" s="10">
        <f t="shared" si="5"/>
        <v>0.51</v>
      </c>
      <c r="L31" s="5">
        <f t="shared" si="10"/>
        <v>32</v>
      </c>
      <c r="M31" s="5">
        <f t="shared" si="11"/>
        <v>39</v>
      </c>
      <c r="N31" s="5">
        <f t="shared" si="12"/>
        <v>51</v>
      </c>
      <c r="O31" s="5">
        <f t="shared" si="13"/>
        <v>39</v>
      </c>
      <c r="P31" s="6">
        <f t="shared" si="14"/>
        <v>29</v>
      </c>
      <c r="Q31" s="12">
        <f t="shared" si="15"/>
        <v>5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172</v>
      </c>
      <c r="C32" s="11">
        <f t="shared" si="7"/>
        <v>139</v>
      </c>
      <c r="D32" s="5">
        <f t="shared" ref="D32:E32" si="72">L32</f>
        <v>33</v>
      </c>
      <c r="E32" s="5">
        <f t="shared" si="72"/>
        <v>40</v>
      </c>
      <c r="F32" s="7">
        <f t="shared" si="1"/>
        <v>0.28499999999999998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7.5000000000000011E-2</v>
      </c>
      <c r="J32" s="7">
        <f t="shared" si="4"/>
        <v>0.33</v>
      </c>
      <c r="K32" s="10">
        <f t="shared" si="5"/>
        <v>0.52</v>
      </c>
      <c r="L32" s="5">
        <f t="shared" si="10"/>
        <v>33</v>
      </c>
      <c r="M32" s="5">
        <f t="shared" si="11"/>
        <v>40</v>
      </c>
      <c r="N32" s="5">
        <f t="shared" si="12"/>
        <v>52</v>
      </c>
      <c r="O32" s="5">
        <f t="shared" si="13"/>
        <v>40</v>
      </c>
      <c r="P32" s="6">
        <f t="shared" si="14"/>
        <v>30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176</v>
      </c>
      <c r="C33" s="11">
        <f t="shared" si="7"/>
        <v>143</v>
      </c>
      <c r="D33" s="5">
        <f t="shared" ref="D33:E33" si="74">L33</f>
        <v>34</v>
      </c>
      <c r="E33" s="5">
        <f t="shared" si="74"/>
        <v>41</v>
      </c>
      <c r="F33" s="7">
        <f t="shared" si="1"/>
        <v>0.28999999999999998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7.5999999999999998E-2</v>
      </c>
      <c r="J33" s="7">
        <f t="shared" si="4"/>
        <v>0.34</v>
      </c>
      <c r="K33" s="10">
        <f t="shared" si="5"/>
        <v>0.53</v>
      </c>
      <c r="L33" s="5">
        <f t="shared" si="10"/>
        <v>34</v>
      </c>
      <c r="M33" s="5">
        <f t="shared" si="11"/>
        <v>41</v>
      </c>
      <c r="N33" s="5">
        <f t="shared" si="12"/>
        <v>53</v>
      </c>
      <c r="O33" s="5">
        <f t="shared" si="13"/>
        <v>41</v>
      </c>
      <c r="P33" s="6">
        <f t="shared" si="14"/>
        <v>31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181</v>
      </c>
      <c r="C34" s="11">
        <f t="shared" si="7"/>
        <v>147</v>
      </c>
      <c r="D34" s="5">
        <f t="shared" ref="D34:E34" si="76">L34</f>
        <v>34</v>
      </c>
      <c r="E34" s="5">
        <f t="shared" si="76"/>
        <v>42</v>
      </c>
      <c r="F34" s="7">
        <f t="shared" si="1"/>
        <v>0.3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7.5999999999999998E-2</v>
      </c>
      <c r="J34" s="7">
        <f t="shared" si="4"/>
        <v>0.34</v>
      </c>
      <c r="K34" s="10">
        <f t="shared" si="5"/>
        <v>0.55000000000000004</v>
      </c>
      <c r="L34" s="5">
        <f t="shared" si="10"/>
        <v>34</v>
      </c>
      <c r="M34" s="5">
        <f t="shared" si="11"/>
        <v>42</v>
      </c>
      <c r="N34" s="5">
        <f t="shared" si="12"/>
        <v>55</v>
      </c>
      <c r="O34" s="5">
        <f t="shared" si="13"/>
        <v>42</v>
      </c>
      <c r="P34" s="6">
        <f t="shared" si="14"/>
        <v>31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186</v>
      </c>
      <c r="C35" s="11">
        <f t="shared" si="7"/>
        <v>151</v>
      </c>
      <c r="D35" s="5">
        <f t="shared" ref="D35:E35" si="78">L35</f>
        <v>35</v>
      </c>
      <c r="E35" s="5">
        <f t="shared" si="78"/>
        <v>43</v>
      </c>
      <c r="F35" s="7">
        <f t="shared" si="1"/>
        <v>0.30499999999999999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7.6999999999999999E-2</v>
      </c>
      <c r="J35" s="7">
        <f t="shared" si="4"/>
        <v>0.35</v>
      </c>
      <c r="K35" s="10">
        <f t="shared" si="5"/>
        <v>0.56000000000000005</v>
      </c>
      <c r="L35" s="5">
        <f t="shared" si="10"/>
        <v>35</v>
      </c>
      <c r="M35" s="5">
        <f t="shared" si="11"/>
        <v>43</v>
      </c>
      <c r="N35" s="5">
        <f t="shared" si="12"/>
        <v>56</v>
      </c>
      <c r="O35" s="5">
        <f t="shared" si="13"/>
        <v>43</v>
      </c>
      <c r="P35" s="6">
        <f t="shared" si="14"/>
        <v>32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191</v>
      </c>
      <c r="C36" s="11">
        <f t="shared" si="7"/>
        <v>156</v>
      </c>
      <c r="D36" s="5">
        <f t="shared" ref="D36:E36" si="80">L36</f>
        <v>36</v>
      </c>
      <c r="E36" s="5">
        <f t="shared" si="80"/>
        <v>44</v>
      </c>
      <c r="F36" s="7">
        <f t="shared" si="1"/>
        <v>0.31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7.8E-2</v>
      </c>
      <c r="J36" s="7">
        <f t="shared" si="4"/>
        <v>0.36</v>
      </c>
      <c r="K36" s="10">
        <f t="shared" si="5"/>
        <v>0.56999999999999995</v>
      </c>
      <c r="L36" s="5">
        <f t="shared" si="10"/>
        <v>36</v>
      </c>
      <c r="M36" s="5">
        <f t="shared" si="11"/>
        <v>44</v>
      </c>
      <c r="N36" s="5">
        <f t="shared" si="12"/>
        <v>57</v>
      </c>
      <c r="O36" s="5">
        <f t="shared" si="13"/>
        <v>44</v>
      </c>
      <c r="P36" s="6">
        <f t="shared" si="14"/>
        <v>33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196</v>
      </c>
      <c r="C37" s="11">
        <f t="shared" si="7"/>
        <v>160</v>
      </c>
      <c r="D37" s="5">
        <f t="shared" ref="D37:E37" si="82">L37</f>
        <v>37</v>
      </c>
      <c r="E37" s="5">
        <f t="shared" si="82"/>
        <v>45</v>
      </c>
      <c r="F37" s="7">
        <f t="shared" si="1"/>
        <v>0.32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7.9000000000000001E-2</v>
      </c>
      <c r="J37" s="7">
        <f t="shared" si="4"/>
        <v>0.37</v>
      </c>
      <c r="K37" s="10">
        <f t="shared" si="5"/>
        <v>0.59</v>
      </c>
      <c r="L37" s="5">
        <f t="shared" si="10"/>
        <v>37</v>
      </c>
      <c r="M37" s="5">
        <f t="shared" si="11"/>
        <v>45</v>
      </c>
      <c r="N37" s="5">
        <f t="shared" si="12"/>
        <v>59</v>
      </c>
      <c r="O37" s="5">
        <f t="shared" si="13"/>
        <v>45</v>
      </c>
      <c r="P37" s="6">
        <f t="shared" si="14"/>
        <v>34</v>
      </c>
      <c r="Q37" s="12">
        <f t="shared" si="15"/>
        <v>6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200</v>
      </c>
      <c r="C38" s="11">
        <f t="shared" si="7"/>
        <v>164</v>
      </c>
      <c r="D38" s="5">
        <f t="shared" ref="D38:E38" si="84">L38</f>
        <v>37</v>
      </c>
      <c r="E38" s="5">
        <f t="shared" si="84"/>
        <v>46</v>
      </c>
      <c r="F38" s="7">
        <f t="shared" si="1"/>
        <v>0.32500000000000001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0.37</v>
      </c>
      <c r="K38" s="10">
        <f t="shared" si="5"/>
        <v>0.6</v>
      </c>
      <c r="L38" s="5">
        <f t="shared" si="10"/>
        <v>37</v>
      </c>
      <c r="M38" s="5">
        <f t="shared" si="11"/>
        <v>46</v>
      </c>
      <c r="N38" s="5">
        <f t="shared" si="12"/>
        <v>60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205</v>
      </c>
      <c r="C39" s="11">
        <f t="shared" si="7"/>
        <v>168</v>
      </c>
      <c r="D39" s="5">
        <f t="shared" ref="D39:E39" si="86">L39</f>
        <v>38</v>
      </c>
      <c r="E39" s="5">
        <f t="shared" si="86"/>
        <v>47</v>
      </c>
      <c r="F39" s="7">
        <f t="shared" si="1"/>
        <v>0.33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0.38</v>
      </c>
      <c r="K39" s="10">
        <f t="shared" si="5"/>
        <v>0.61</v>
      </c>
      <c r="L39" s="5">
        <f t="shared" si="10"/>
        <v>38</v>
      </c>
      <c r="M39" s="5">
        <f t="shared" si="11"/>
        <v>47</v>
      </c>
      <c r="N39" s="5">
        <f t="shared" si="12"/>
        <v>61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210</v>
      </c>
      <c r="C40" s="11">
        <f t="shared" si="7"/>
        <v>172</v>
      </c>
      <c r="D40" s="5">
        <f t="shared" ref="D40:E40" si="88">L40</f>
        <v>39</v>
      </c>
      <c r="E40" s="5">
        <f t="shared" si="88"/>
        <v>48</v>
      </c>
      <c r="F40" s="7">
        <f t="shared" si="1"/>
        <v>0.33999999999999997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8.1000000000000003E-2</v>
      </c>
      <c r="J40" s="7">
        <f t="shared" si="4"/>
        <v>0.39</v>
      </c>
      <c r="K40" s="10">
        <f t="shared" si="5"/>
        <v>0.63</v>
      </c>
      <c r="L40" s="5">
        <f t="shared" si="10"/>
        <v>39</v>
      </c>
      <c r="M40" s="5">
        <f t="shared" si="11"/>
        <v>48</v>
      </c>
      <c r="N40" s="5">
        <f t="shared" si="12"/>
        <v>63</v>
      </c>
      <c r="O40" s="5">
        <f t="shared" si="13"/>
        <v>48</v>
      </c>
      <c r="P40" s="6">
        <f t="shared" si="14"/>
        <v>36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215</v>
      </c>
      <c r="C41" s="11">
        <f t="shared" si="7"/>
        <v>177</v>
      </c>
      <c r="D41" s="5">
        <f t="shared" ref="D41:E41" si="90">L41</f>
        <v>40</v>
      </c>
      <c r="E41" s="5">
        <f t="shared" si="90"/>
        <v>49</v>
      </c>
      <c r="F41" s="7">
        <f t="shared" si="1"/>
        <v>0.34499999999999997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8.2000000000000003E-2</v>
      </c>
      <c r="J41" s="7">
        <f t="shared" si="4"/>
        <v>0.4</v>
      </c>
      <c r="K41" s="10">
        <f t="shared" si="5"/>
        <v>0.64</v>
      </c>
      <c r="L41" s="5">
        <f t="shared" si="10"/>
        <v>40</v>
      </c>
      <c r="M41" s="5">
        <f t="shared" si="11"/>
        <v>49</v>
      </c>
      <c r="N41" s="5">
        <f t="shared" si="12"/>
        <v>64</v>
      </c>
      <c r="O41" s="5">
        <f t="shared" si="13"/>
        <v>49</v>
      </c>
      <c r="P41" s="6">
        <f t="shared" si="14"/>
        <v>37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220</v>
      </c>
      <c r="C42" s="11">
        <f t="shared" si="7"/>
        <v>181</v>
      </c>
      <c r="D42" s="5">
        <f t="shared" ref="D42:E42" si="92">L42</f>
        <v>40</v>
      </c>
      <c r="E42" s="5">
        <f t="shared" si="92"/>
        <v>50</v>
      </c>
      <c r="F42" s="7">
        <f t="shared" si="1"/>
        <v>0.35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0.4</v>
      </c>
      <c r="K42" s="10">
        <f t="shared" si="5"/>
        <v>0.65</v>
      </c>
      <c r="L42" s="5">
        <f t="shared" si="10"/>
        <v>40</v>
      </c>
      <c r="M42" s="5">
        <f t="shared" si="11"/>
        <v>50</v>
      </c>
      <c r="N42" s="5">
        <f t="shared" si="12"/>
        <v>65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224</v>
      </c>
      <c r="C43" s="11">
        <f t="shared" si="7"/>
        <v>185</v>
      </c>
      <c r="D43" s="5">
        <f t="shared" ref="D43:E43" si="94">L43</f>
        <v>41</v>
      </c>
      <c r="E43" s="5">
        <f t="shared" si="94"/>
        <v>51</v>
      </c>
      <c r="F43" s="7">
        <f t="shared" si="1"/>
        <v>0.36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8.3000000000000004E-2</v>
      </c>
      <c r="J43" s="7">
        <f t="shared" si="4"/>
        <v>0.41</v>
      </c>
      <c r="K43" s="10">
        <f t="shared" si="5"/>
        <v>0.67</v>
      </c>
      <c r="L43" s="5">
        <f t="shared" si="10"/>
        <v>41</v>
      </c>
      <c r="M43" s="5">
        <f t="shared" si="11"/>
        <v>51</v>
      </c>
      <c r="N43" s="5">
        <f t="shared" si="12"/>
        <v>67</v>
      </c>
      <c r="O43" s="5">
        <f t="shared" si="13"/>
        <v>51</v>
      </c>
      <c r="P43" s="6">
        <f t="shared" si="14"/>
        <v>38</v>
      </c>
      <c r="Q43" s="12">
        <f t="shared" si="15"/>
        <v>5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229</v>
      </c>
      <c r="C44" s="11">
        <f t="shared" si="7"/>
        <v>189</v>
      </c>
      <c r="D44" s="5">
        <f t="shared" ref="D44:E44" si="96">L44</f>
        <v>42</v>
      </c>
      <c r="E44" s="5">
        <f t="shared" si="96"/>
        <v>52</v>
      </c>
      <c r="F44" s="7">
        <f t="shared" si="1"/>
        <v>0.36499999999999999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0.42</v>
      </c>
      <c r="K44" s="10">
        <f t="shared" si="5"/>
        <v>0.68</v>
      </c>
      <c r="L44" s="5">
        <f t="shared" si="10"/>
        <v>42</v>
      </c>
      <c r="M44" s="5">
        <f t="shared" si="11"/>
        <v>52</v>
      </c>
      <c r="N44" s="5">
        <f t="shared" si="12"/>
        <v>68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234</v>
      </c>
      <c r="C45" s="11">
        <f t="shared" si="7"/>
        <v>193</v>
      </c>
      <c r="D45" s="5">
        <f t="shared" ref="D45:E45" si="98">L45</f>
        <v>43</v>
      </c>
      <c r="E45" s="5">
        <f t="shared" si="98"/>
        <v>53</v>
      </c>
      <c r="F45" s="7">
        <f t="shared" si="1"/>
        <v>0.37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0.43</v>
      </c>
      <c r="K45" s="10">
        <f t="shared" si="5"/>
        <v>0.69</v>
      </c>
      <c r="L45" s="5">
        <f t="shared" si="10"/>
        <v>43</v>
      </c>
      <c r="M45" s="5">
        <f t="shared" si="11"/>
        <v>53</v>
      </c>
      <c r="N45" s="5">
        <f t="shared" si="12"/>
        <v>69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239</v>
      </c>
      <c r="C46" s="11">
        <f t="shared" si="7"/>
        <v>198</v>
      </c>
      <c r="D46" s="5">
        <f t="shared" ref="D46:E46" si="100">L46</f>
        <v>43</v>
      </c>
      <c r="E46" s="5">
        <f t="shared" si="100"/>
        <v>54</v>
      </c>
      <c r="F46" s="7">
        <f t="shared" si="1"/>
        <v>0.38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8.5000000000000006E-2</v>
      </c>
      <c r="J46" s="7">
        <f t="shared" si="4"/>
        <v>0.43</v>
      </c>
      <c r="K46" s="10">
        <f t="shared" si="5"/>
        <v>0.71</v>
      </c>
      <c r="L46" s="5">
        <f t="shared" si="10"/>
        <v>43</v>
      </c>
      <c r="M46" s="5">
        <f t="shared" si="11"/>
        <v>54</v>
      </c>
      <c r="N46" s="5">
        <f t="shared" si="12"/>
        <v>71</v>
      </c>
      <c r="O46" s="5">
        <f t="shared" si="13"/>
        <v>54</v>
      </c>
      <c r="P46" s="6">
        <f t="shared" si="14"/>
        <v>40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244</v>
      </c>
      <c r="C47" s="11">
        <f t="shared" si="7"/>
        <v>202</v>
      </c>
      <c r="D47" s="5">
        <f t="shared" ref="D47:E47" si="102">L47</f>
        <v>44</v>
      </c>
      <c r="E47" s="5">
        <f t="shared" si="102"/>
        <v>55</v>
      </c>
      <c r="F47" s="7">
        <f t="shared" si="1"/>
        <v>0.38500000000000001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8.5999999999999993E-2</v>
      </c>
      <c r="J47" s="7">
        <f t="shared" si="4"/>
        <v>0.44</v>
      </c>
      <c r="K47" s="10">
        <f t="shared" si="5"/>
        <v>0.72</v>
      </c>
      <c r="L47" s="5">
        <f t="shared" si="10"/>
        <v>44</v>
      </c>
      <c r="M47" s="5">
        <f t="shared" si="11"/>
        <v>55</v>
      </c>
      <c r="N47" s="5">
        <f t="shared" si="12"/>
        <v>72</v>
      </c>
      <c r="O47" s="5">
        <f t="shared" si="13"/>
        <v>55</v>
      </c>
      <c r="P47" s="6">
        <f t="shared" si="14"/>
        <v>41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248</v>
      </c>
      <c r="C48" s="11">
        <f t="shared" si="7"/>
        <v>206</v>
      </c>
      <c r="D48" s="5">
        <f t="shared" ref="D48:E48" si="104">L48</f>
        <v>45</v>
      </c>
      <c r="E48" s="5">
        <f t="shared" si="104"/>
        <v>56</v>
      </c>
      <c r="F48" s="7">
        <f t="shared" si="1"/>
        <v>0.39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0.45</v>
      </c>
      <c r="K48" s="10">
        <f t="shared" si="5"/>
        <v>0.73</v>
      </c>
      <c r="L48" s="5">
        <f t="shared" si="10"/>
        <v>45</v>
      </c>
      <c r="M48" s="5">
        <f t="shared" si="11"/>
        <v>56</v>
      </c>
      <c r="N48" s="5">
        <f t="shared" si="12"/>
        <v>73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253</v>
      </c>
      <c r="C49" s="11">
        <f t="shared" si="7"/>
        <v>210</v>
      </c>
      <c r="D49" s="5">
        <f t="shared" ref="D49:E49" si="106">L49</f>
        <v>46</v>
      </c>
      <c r="E49" s="5">
        <f t="shared" si="106"/>
        <v>57</v>
      </c>
      <c r="F49" s="7">
        <f t="shared" si="1"/>
        <v>0.39999999999999997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8.6999999999999994E-2</v>
      </c>
      <c r="J49" s="7">
        <f t="shared" si="4"/>
        <v>0.46</v>
      </c>
      <c r="K49" s="10">
        <f t="shared" si="5"/>
        <v>0.75</v>
      </c>
      <c r="L49" s="5">
        <f t="shared" si="10"/>
        <v>46</v>
      </c>
      <c r="M49" s="5">
        <f t="shared" si="11"/>
        <v>57</v>
      </c>
      <c r="N49" s="5">
        <f t="shared" si="12"/>
        <v>75</v>
      </c>
      <c r="O49" s="5">
        <f t="shared" si="13"/>
        <v>57</v>
      </c>
      <c r="P49" s="6">
        <f t="shared" si="14"/>
        <v>42</v>
      </c>
      <c r="Q49" s="12">
        <f t="shared" si="15"/>
        <v>5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258</v>
      </c>
      <c r="C50" s="11">
        <f t="shared" si="7"/>
        <v>214</v>
      </c>
      <c r="D50" s="5">
        <f t="shared" ref="D50:E50" si="108">L50</f>
        <v>46</v>
      </c>
      <c r="E50" s="5">
        <f t="shared" si="108"/>
        <v>58</v>
      </c>
      <c r="F50" s="7">
        <f t="shared" si="1"/>
        <v>0.40499999999999997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0.46</v>
      </c>
      <c r="K50" s="10">
        <f t="shared" si="5"/>
        <v>0.76</v>
      </c>
      <c r="L50" s="5">
        <f t="shared" si="10"/>
        <v>46</v>
      </c>
      <c r="M50" s="5">
        <f t="shared" si="11"/>
        <v>58</v>
      </c>
      <c r="N50" s="5">
        <f t="shared" si="12"/>
        <v>76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2">
        <v>50</v>
      </c>
      <c r="B51" s="44">
        <f t="shared" si="6"/>
        <v>263</v>
      </c>
      <c r="C51" s="15">
        <f t="shared" si="7"/>
        <v>219</v>
      </c>
      <c r="D51" s="2">
        <f t="shared" ref="D51:E51" si="110">L51</f>
        <v>47</v>
      </c>
      <c r="E51" s="2">
        <f t="shared" si="110"/>
        <v>59</v>
      </c>
      <c r="F51" s="16">
        <f t="shared" si="1"/>
        <v>0.41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0.47</v>
      </c>
      <c r="K51" s="19">
        <f t="shared" si="5"/>
        <v>0.77</v>
      </c>
      <c r="L51" s="5">
        <f t="shared" si="10"/>
        <v>47</v>
      </c>
      <c r="M51" s="2">
        <f t="shared" si="11"/>
        <v>59</v>
      </c>
      <c r="N51" s="2">
        <f t="shared" si="12"/>
        <v>77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E10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9.33203125" customWidth="1"/>
    <col min="8" max="31" width="7.5546875" customWidth="1"/>
  </cols>
  <sheetData>
    <row r="1" spans="1:31">
      <c r="A1" s="25" t="s">
        <v>76</v>
      </c>
      <c r="B1" s="25" t="s">
        <v>20</v>
      </c>
      <c r="C1" s="24" t="s">
        <v>21</v>
      </c>
      <c r="D1" s="3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>
      <c r="A2" s="23" t="s">
        <v>17</v>
      </c>
      <c r="B2" s="23">
        <v>1</v>
      </c>
      <c r="C2" s="27" t="s">
        <v>26</v>
      </c>
      <c r="D2" s="36" t="s">
        <v>50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>
      <c r="A3" s="23" t="s">
        <v>17</v>
      </c>
      <c r="B3" s="23">
        <v>1</v>
      </c>
      <c r="C3" s="27" t="s">
        <v>26</v>
      </c>
      <c r="D3" s="36" t="s">
        <v>51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>
      <c r="A4" s="23" t="s">
        <v>17</v>
      </c>
      <c r="B4" s="23">
        <v>1</v>
      </c>
      <c r="C4" s="27" t="s">
        <v>26</v>
      </c>
      <c r="D4" s="36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>
      <c r="A5" s="23" t="s">
        <v>17</v>
      </c>
      <c r="B5" s="23">
        <v>1</v>
      </c>
      <c r="C5" s="27" t="s">
        <v>26</v>
      </c>
      <c r="D5" s="36" t="s">
        <v>94</v>
      </c>
      <c r="E5" s="22"/>
      <c r="F5" s="22"/>
      <c r="G5" s="23"/>
      <c r="H5" s="27" t="b">
        <v>1</v>
      </c>
      <c r="I5" s="27" t="b">
        <v>0</v>
      </c>
      <c r="J5" s="27" t="b">
        <v>0</v>
      </c>
      <c r="K5" s="27" t="b">
        <v>0</v>
      </c>
      <c r="L5" s="27" t="b">
        <v>0</v>
      </c>
      <c r="M5" s="27" t="b">
        <v>0</v>
      </c>
      <c r="N5" s="27" t="b">
        <v>0</v>
      </c>
      <c r="O5" s="27" t="b">
        <v>0</v>
      </c>
      <c r="P5" s="27" t="b">
        <v>0</v>
      </c>
      <c r="Q5" s="27" t="b">
        <v>0</v>
      </c>
      <c r="R5" s="27" t="b">
        <v>0</v>
      </c>
      <c r="S5" s="27" t="b">
        <v>0</v>
      </c>
      <c r="T5" s="27" t="b">
        <v>0</v>
      </c>
      <c r="U5" s="27" t="b">
        <v>0</v>
      </c>
      <c r="V5" s="27" t="b">
        <v>0</v>
      </c>
      <c r="W5" s="27" t="b">
        <v>0</v>
      </c>
      <c r="X5" s="27" t="b">
        <v>0</v>
      </c>
      <c r="Y5" s="27" t="b">
        <v>0</v>
      </c>
      <c r="Z5" s="27" t="b">
        <v>0</v>
      </c>
      <c r="AA5" s="27" t="b">
        <v>0</v>
      </c>
      <c r="AB5" s="27" t="b">
        <v>0</v>
      </c>
      <c r="AC5" s="27" t="b">
        <v>0</v>
      </c>
      <c r="AD5" s="27" t="b">
        <v>0</v>
      </c>
      <c r="AE5" s="23" t="b">
        <v>0</v>
      </c>
    </row>
    <row r="6" spans="1:31">
      <c r="A6" s="30" t="s">
        <v>17</v>
      </c>
      <c r="B6" s="29">
        <v>2</v>
      </c>
      <c r="C6" s="31" t="s">
        <v>95</v>
      </c>
      <c r="D6" s="37" t="s">
        <v>96</v>
      </c>
      <c r="E6" s="30"/>
      <c r="F6" s="30"/>
      <c r="G6" s="30"/>
      <c r="H6" s="31" t="b">
        <v>0</v>
      </c>
      <c r="I6" s="31" t="b">
        <v>1</v>
      </c>
      <c r="J6" s="31" t="b">
        <v>0</v>
      </c>
      <c r="K6" s="31" t="b">
        <v>0</v>
      </c>
      <c r="L6" s="31" t="b">
        <v>0</v>
      </c>
      <c r="M6" s="31" t="b">
        <v>0</v>
      </c>
      <c r="N6" s="31" t="b">
        <v>0</v>
      </c>
      <c r="O6" s="31" t="b">
        <v>0</v>
      </c>
      <c r="P6" s="31" t="b">
        <v>0</v>
      </c>
      <c r="Q6" s="31" t="b">
        <v>0</v>
      </c>
      <c r="R6" s="31" t="b">
        <v>0</v>
      </c>
      <c r="S6" s="31" t="b">
        <v>0</v>
      </c>
      <c r="T6" s="31" t="b">
        <v>1</v>
      </c>
      <c r="U6" s="31" t="b">
        <v>0</v>
      </c>
      <c r="V6" s="31" t="b">
        <v>0</v>
      </c>
      <c r="W6" s="31" t="b">
        <v>0</v>
      </c>
      <c r="X6" s="31" t="b">
        <v>0</v>
      </c>
      <c r="Y6" s="31" t="b">
        <v>0</v>
      </c>
      <c r="Z6" s="31" t="b">
        <v>0</v>
      </c>
      <c r="AA6" s="31" t="b">
        <v>0</v>
      </c>
      <c r="AB6" s="31" t="b">
        <v>0</v>
      </c>
      <c r="AC6" s="31" t="b">
        <v>0</v>
      </c>
      <c r="AD6" s="31" t="b">
        <v>0</v>
      </c>
      <c r="AE6" s="29" t="b">
        <v>0</v>
      </c>
    </row>
    <row r="7" spans="1:31">
      <c r="A7" s="23" t="s">
        <v>17</v>
      </c>
      <c r="B7" s="23">
        <v>2</v>
      </c>
      <c r="C7" s="27" t="s">
        <v>97</v>
      </c>
      <c r="D7" s="36" t="s">
        <v>98</v>
      </c>
      <c r="E7" s="41"/>
      <c r="F7" s="41"/>
      <c r="G7" s="41"/>
      <c r="H7" s="27" t="b">
        <v>0</v>
      </c>
      <c r="I7" s="27" t="b">
        <v>1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0</v>
      </c>
      <c r="O7" s="27" t="b">
        <v>0</v>
      </c>
      <c r="P7" s="27" t="b">
        <v>0</v>
      </c>
      <c r="Q7" s="27" t="b">
        <v>0</v>
      </c>
      <c r="R7" s="27" t="b">
        <v>1</v>
      </c>
      <c r="S7" s="27" t="b">
        <v>0</v>
      </c>
      <c r="T7" s="27" t="b">
        <v>0</v>
      </c>
      <c r="U7" s="27" t="b">
        <v>0</v>
      </c>
      <c r="V7" s="27" t="b">
        <v>0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0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>
      <c r="A8" s="29" t="s">
        <v>99</v>
      </c>
      <c r="B8" s="29">
        <v>1</v>
      </c>
      <c r="C8" s="31" t="s">
        <v>100</v>
      </c>
      <c r="D8" s="37" t="s">
        <v>101</v>
      </c>
      <c r="E8" s="42"/>
      <c r="F8" s="42"/>
      <c r="G8" s="29"/>
      <c r="H8" s="31" t="b">
        <v>0</v>
      </c>
      <c r="I8" s="31" t="b">
        <v>0</v>
      </c>
      <c r="J8" s="31" t="b">
        <v>0</v>
      </c>
      <c r="K8" s="31" t="b">
        <v>0</v>
      </c>
      <c r="L8" s="31" t="b">
        <v>0</v>
      </c>
      <c r="M8" s="31" t="b">
        <v>0</v>
      </c>
      <c r="N8" s="31" t="b">
        <v>1</v>
      </c>
      <c r="O8" s="31" t="b">
        <v>0</v>
      </c>
      <c r="P8" s="31" t="b">
        <v>0</v>
      </c>
      <c r="Q8" s="31" t="b">
        <v>0</v>
      </c>
      <c r="R8" s="31" t="b">
        <v>0</v>
      </c>
      <c r="S8" s="31" t="b">
        <v>0</v>
      </c>
      <c r="T8" s="31" t="b">
        <v>0</v>
      </c>
      <c r="U8" s="31" t="b">
        <v>0</v>
      </c>
      <c r="V8" s="31" t="b">
        <v>1</v>
      </c>
      <c r="W8" s="31" t="b">
        <v>0</v>
      </c>
      <c r="X8" s="31" t="b">
        <v>1</v>
      </c>
      <c r="Y8" s="31" t="b">
        <v>0</v>
      </c>
      <c r="Z8" s="31" t="b">
        <v>0</v>
      </c>
      <c r="AA8" s="31" t="b">
        <v>0</v>
      </c>
      <c r="AB8" s="31" t="b">
        <v>0</v>
      </c>
      <c r="AC8" s="31" t="b">
        <v>0</v>
      </c>
      <c r="AD8" s="31" t="b">
        <v>0</v>
      </c>
      <c r="AE8" s="29" t="b">
        <v>0</v>
      </c>
    </row>
    <row r="9" spans="1:31">
      <c r="A9" s="23" t="s">
        <v>99</v>
      </c>
      <c r="B9" s="23">
        <v>3</v>
      </c>
      <c r="C9" s="27" t="s">
        <v>26</v>
      </c>
      <c r="D9" s="36" t="s">
        <v>102</v>
      </c>
      <c r="E9" s="22"/>
      <c r="F9" s="22"/>
      <c r="G9" s="22"/>
      <c r="H9" s="27" t="b">
        <v>1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0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0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0</v>
      </c>
      <c r="AD9" s="27" t="b">
        <v>0</v>
      </c>
      <c r="AE9" s="23" t="b">
        <v>0</v>
      </c>
    </row>
    <row r="10" spans="1:31">
      <c r="A10" s="23" t="s">
        <v>99</v>
      </c>
      <c r="B10" s="23">
        <v>4</v>
      </c>
      <c r="C10" s="27" t="s">
        <v>103</v>
      </c>
      <c r="D10" s="36" t="s">
        <v>104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0</v>
      </c>
      <c r="O10" s="27" t="b">
        <v>1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1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0</v>
      </c>
      <c r="AE10" s="23" t="b">
        <v>0</v>
      </c>
    </row>
    <row r="11" spans="1:31">
      <c r="A11" s="25" t="s">
        <v>99</v>
      </c>
      <c r="B11" s="25">
        <v>5</v>
      </c>
      <c r="C11" s="24" t="s">
        <v>100</v>
      </c>
      <c r="D11" s="35" t="s">
        <v>105</v>
      </c>
      <c r="E11" s="34"/>
      <c r="F11" s="34"/>
      <c r="G11" s="34"/>
      <c r="H11" s="24" t="b">
        <v>0</v>
      </c>
      <c r="I11" s="24" t="b">
        <v>0</v>
      </c>
      <c r="J11" s="24" t="b">
        <v>0</v>
      </c>
      <c r="K11" s="24" t="b">
        <v>0</v>
      </c>
      <c r="L11" s="24" t="b">
        <v>0</v>
      </c>
      <c r="M11" s="24" t="b">
        <v>0</v>
      </c>
      <c r="N11" s="24" t="b">
        <v>1</v>
      </c>
      <c r="O11" s="24" t="b">
        <v>0</v>
      </c>
      <c r="P11" s="24" t="b">
        <v>0</v>
      </c>
      <c r="Q11" s="24" t="b">
        <v>0</v>
      </c>
      <c r="R11" s="24" t="b">
        <v>0</v>
      </c>
      <c r="S11" s="24" t="b">
        <v>0</v>
      </c>
      <c r="T11" s="24" t="b">
        <v>0</v>
      </c>
      <c r="U11" s="24" t="b">
        <v>0</v>
      </c>
      <c r="V11" s="24" t="b">
        <v>1</v>
      </c>
      <c r="W11" s="24" t="b">
        <v>0</v>
      </c>
      <c r="X11" s="24" t="b">
        <v>1</v>
      </c>
      <c r="Y11" s="24" t="b">
        <v>0</v>
      </c>
      <c r="Z11" s="24" t="b">
        <v>0</v>
      </c>
      <c r="AA11" s="24" t="b">
        <v>0</v>
      </c>
      <c r="AB11" s="24" t="b">
        <v>0</v>
      </c>
      <c r="AC11" s="24" t="b">
        <v>0</v>
      </c>
      <c r="AD11" s="24" t="b">
        <v>0</v>
      </c>
      <c r="AE11" s="25" t="b">
        <v>0</v>
      </c>
    </row>
    <row r="12" spans="1:31">
      <c r="A12" s="23" t="s">
        <v>106</v>
      </c>
      <c r="B12" s="23">
        <v>1</v>
      </c>
      <c r="C12" s="27" t="s">
        <v>107</v>
      </c>
      <c r="D12" s="36" t="s">
        <v>108</v>
      </c>
      <c r="E12" s="22"/>
      <c r="F12" s="22"/>
      <c r="G12" s="22"/>
      <c r="H12" s="27" t="b">
        <v>0</v>
      </c>
      <c r="I12" s="27" t="b">
        <v>0</v>
      </c>
      <c r="J12" s="27" t="b">
        <v>0</v>
      </c>
      <c r="K12" s="27" t="b">
        <v>0</v>
      </c>
      <c r="L12" s="27" t="b">
        <v>0</v>
      </c>
      <c r="M12" s="27" t="b">
        <v>0</v>
      </c>
      <c r="N12" s="27" t="b">
        <v>1</v>
      </c>
      <c r="O12" s="27" t="b">
        <v>0</v>
      </c>
      <c r="P12" s="27" t="b">
        <v>0</v>
      </c>
      <c r="Q12" s="27" t="b">
        <v>0</v>
      </c>
      <c r="R12" s="27" t="b">
        <v>0</v>
      </c>
      <c r="S12" s="27" t="b">
        <v>0</v>
      </c>
      <c r="T12" s="27" t="b">
        <v>0</v>
      </c>
      <c r="U12" s="27" t="b">
        <v>0</v>
      </c>
      <c r="V12" s="27" t="b">
        <v>0</v>
      </c>
      <c r="W12" s="27" t="b">
        <v>1</v>
      </c>
      <c r="X12" s="27" t="b">
        <v>1</v>
      </c>
      <c r="Y12" s="27" t="b">
        <v>0</v>
      </c>
      <c r="Z12" s="27" t="b">
        <v>0</v>
      </c>
      <c r="AA12" s="27" t="b">
        <v>0</v>
      </c>
      <c r="AB12" s="27" t="b">
        <v>0</v>
      </c>
      <c r="AC12" s="27" t="b">
        <v>0</v>
      </c>
      <c r="AD12" s="27" t="b">
        <v>0</v>
      </c>
      <c r="AE12" s="23" t="b">
        <v>0</v>
      </c>
    </row>
    <row r="13" spans="1:31">
      <c r="A13" s="23" t="s">
        <v>106</v>
      </c>
      <c r="B13" s="23">
        <v>2</v>
      </c>
      <c r="C13" s="27" t="s">
        <v>109</v>
      </c>
      <c r="D13" s="36" t="s">
        <v>110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1</v>
      </c>
      <c r="T13" s="27" t="b">
        <v>0</v>
      </c>
      <c r="U13" s="27" t="b">
        <v>0</v>
      </c>
      <c r="V13" s="27" t="b">
        <v>0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>
      <c r="A14" s="23" t="s">
        <v>106</v>
      </c>
      <c r="B14" s="23">
        <v>3</v>
      </c>
      <c r="C14" s="27" t="s">
        <v>72</v>
      </c>
      <c r="D14" s="36" t="s">
        <v>111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0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0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>
      <c r="A15" s="25" t="s">
        <v>106</v>
      </c>
      <c r="B15" s="25">
        <v>5</v>
      </c>
      <c r="C15" s="24" t="s">
        <v>112</v>
      </c>
      <c r="D15" s="35" t="s">
        <v>113</v>
      </c>
      <c r="E15" s="34"/>
      <c r="F15" s="34"/>
      <c r="G15" s="34"/>
      <c r="H15" s="24" t="b">
        <v>0</v>
      </c>
      <c r="I15" s="24" t="b">
        <v>0</v>
      </c>
      <c r="J15" s="24" t="b">
        <v>0</v>
      </c>
      <c r="K15" s="24" t="b">
        <v>0</v>
      </c>
      <c r="L15" s="24" t="b">
        <v>0</v>
      </c>
      <c r="M15" s="24" t="b">
        <v>0</v>
      </c>
      <c r="N15" s="24" t="b">
        <v>0</v>
      </c>
      <c r="O15" s="24" t="b">
        <v>0</v>
      </c>
      <c r="P15" s="24" t="b">
        <v>0</v>
      </c>
      <c r="Q15" s="24" t="b">
        <v>1</v>
      </c>
      <c r="R15" s="24" t="b">
        <v>0</v>
      </c>
      <c r="S15" s="24" t="b">
        <v>0</v>
      </c>
      <c r="T15" s="24" t="b">
        <v>0</v>
      </c>
      <c r="U15" s="24" t="b">
        <v>0</v>
      </c>
      <c r="V15" s="24" t="b">
        <v>0</v>
      </c>
      <c r="W15" s="24" t="b">
        <v>0</v>
      </c>
      <c r="X15" s="24" t="b">
        <v>1</v>
      </c>
      <c r="Y15" s="24" t="b">
        <v>0</v>
      </c>
      <c r="Z15" s="24" t="b">
        <v>0</v>
      </c>
      <c r="AA15" s="24" t="b">
        <v>0</v>
      </c>
      <c r="AB15" s="24" t="b">
        <v>0</v>
      </c>
      <c r="AC15" s="24" t="b">
        <v>0</v>
      </c>
      <c r="AD15" s="24" t="b">
        <v>0</v>
      </c>
      <c r="AE15" s="25" t="b">
        <v>0</v>
      </c>
    </row>
    <row r="16" spans="1:31"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</row>
    <row r="17" spans="1:31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</row>
    <row r="18" spans="1:31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</row>
    <row r="19" spans="1:31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</row>
    <row r="20" spans="1:31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</row>
    <row r="21" spans="1:31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</row>
    <row r="22" spans="1:31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</row>
    <row r="23" spans="1:31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</row>
    <row r="24" spans="1:31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</row>
    <row r="25" spans="1:31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</row>
    <row r="26" spans="1:31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</row>
    <row r="27" spans="1:31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</row>
    <row r="28" spans="1:31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</row>
    <row r="30" spans="1:31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</row>
    <row r="31" spans="1:31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</row>
    <row r="32" spans="1:31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</row>
    <row r="33" spans="1:3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</row>
    <row r="34" spans="1:31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</row>
    <row r="35" spans="1:3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</row>
    <row r="36" spans="1:3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</row>
    <row r="37" spans="1:31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</row>
    <row r="38" spans="1:31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</row>
    <row r="39" spans="1:31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</row>
    <row r="40" spans="1:31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</row>
    <row r="41" spans="1:31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</row>
    <row r="42" spans="1:31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</row>
    <row r="43" spans="1:31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</row>
    <row r="44" spans="1:31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</row>
    <row r="45" spans="1:31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</row>
    <row r="46" spans="1:31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</row>
    <row r="47" spans="1:31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</row>
    <row r="48" spans="1:3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</row>
    <row r="49" spans="1:31">
      <c r="A49" s="26"/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</row>
    <row r="50" spans="1:31">
      <c r="A50" s="26"/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</row>
    <row r="51" spans="1:31">
      <c r="A51" s="26"/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</row>
    <row r="52" spans="1:31">
      <c r="A52" s="26"/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</row>
    <row r="53" spans="1:31">
      <c r="A53" s="26"/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</row>
    <row r="54" spans="1:31">
      <c r="A54" s="26"/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</row>
    <row r="55" spans="1:31">
      <c r="A55" s="26"/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</row>
    <row r="56" spans="1:31">
      <c r="A56" s="26"/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</row>
    <row r="57" spans="1:3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</sheetData>
  <phoneticPr fontId="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00"/>
  <sheetViews>
    <sheetView workbookViewId="0">
      <pane ySplit="1" topLeftCell="A2" activePane="bottomLeft" state="frozen"/>
      <selection pane="bottomLeft" activeCell="B3" sqref="B3"/>
    </sheetView>
  </sheetViews>
  <sheetFormatPr defaultColWidth="12.5546875" defaultRowHeight="15" customHeight="1"/>
  <cols>
    <col min="1" max="5" width="7.88671875" customWidth="1"/>
    <col min="6" max="6" width="9.109375" customWidth="1"/>
    <col min="7" max="16" width="7.88671875" customWidth="1"/>
    <col min="17" max="23" width="7.5546875" customWidth="1"/>
  </cols>
  <sheetData>
    <row r="1" spans="1:23" ht="16.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4" t="s">
        <v>13</v>
      </c>
      <c r="O1" s="2" t="s">
        <v>14</v>
      </c>
      <c r="P1" s="1" t="s">
        <v>15</v>
      </c>
      <c r="Q1" s="1" t="s">
        <v>16</v>
      </c>
      <c r="R1" s="5"/>
      <c r="S1" s="5"/>
      <c r="T1" s="5"/>
      <c r="U1" s="5"/>
      <c r="V1" s="5"/>
      <c r="W1" s="5"/>
    </row>
    <row r="2" spans="1:23" ht="16.5" customHeight="1">
      <c r="A2" s="6">
        <v>1</v>
      </c>
      <c r="B2" s="5">
        <v>21</v>
      </c>
      <c r="C2" s="5">
        <v>16</v>
      </c>
      <c r="D2" s="5">
        <f t="shared" ref="D2:E2" si="0">L2</f>
        <v>7</v>
      </c>
      <c r="E2" s="5">
        <f t="shared" si="0"/>
        <v>8</v>
      </c>
      <c r="F2" s="7">
        <f t="shared" ref="F2:F51" si="1">5%+($N2-5)/200</f>
        <v>9.5000000000000001E-2</v>
      </c>
      <c r="G2" s="8">
        <f t="shared" ref="G2:G51" si="2">90% + (O2-5)/1000</f>
        <v>0.90500000000000003</v>
      </c>
      <c r="H2" s="9">
        <f t="shared" ref="H2:I2" si="3">5% + (O2-5)/1000</f>
        <v>5.5E-2</v>
      </c>
      <c r="I2" s="9">
        <f t="shared" si="3"/>
        <v>5.6000000000000001E-2</v>
      </c>
      <c r="J2" s="7">
        <f t="shared" ref="J2:J51" si="4">0% + L2/100</f>
        <v>7.0000000000000007E-2</v>
      </c>
      <c r="K2" s="10">
        <f t="shared" ref="K2:K51" si="5">0% + N2/100</f>
        <v>0.14000000000000001</v>
      </c>
      <c r="L2" s="5">
        <v>7</v>
      </c>
      <c r="M2" s="5">
        <v>8</v>
      </c>
      <c r="N2" s="5">
        <v>14</v>
      </c>
      <c r="O2" s="5">
        <v>10</v>
      </c>
      <c r="P2" s="6">
        <v>11</v>
      </c>
      <c r="Q2" s="6" t="s">
        <v>17</v>
      </c>
      <c r="R2" s="5"/>
      <c r="S2" s="5"/>
      <c r="T2" s="5"/>
      <c r="U2" s="5"/>
      <c r="V2" s="5"/>
      <c r="W2" s="5"/>
    </row>
    <row r="3" spans="1:23" ht="16.5" customHeight="1">
      <c r="A3" s="6">
        <v>2</v>
      </c>
      <c r="B3" s="11">
        <f t="shared" ref="B3:B51" si="6">IF(MOD($A3,5) = 0, B2+5, B2+4)</f>
        <v>25</v>
      </c>
      <c r="C3" s="11">
        <f t="shared" ref="C3:C51" si="7">IF(MOD($A3,4) = 0, C2+4, C2+5)</f>
        <v>21</v>
      </c>
      <c r="D3" s="5">
        <f t="shared" ref="D3:E3" si="8">L3</f>
        <v>8</v>
      </c>
      <c r="E3" s="5">
        <f t="shared" si="8"/>
        <v>9</v>
      </c>
      <c r="F3" s="7">
        <f t="shared" si="1"/>
        <v>0.1</v>
      </c>
      <c r="G3" s="8">
        <f t="shared" si="2"/>
        <v>0.90600000000000003</v>
      </c>
      <c r="H3" s="9">
        <f t="shared" ref="H3:I3" si="9">5% + (O3-5)/1000</f>
        <v>5.6000000000000001E-2</v>
      </c>
      <c r="I3" s="9">
        <f t="shared" si="9"/>
        <v>5.7000000000000002E-2</v>
      </c>
      <c r="J3" s="7">
        <f t="shared" si="4"/>
        <v>0.08</v>
      </c>
      <c r="K3" s="10">
        <f t="shared" si="5"/>
        <v>0.15</v>
      </c>
      <c r="L3" s="5">
        <f t="shared" ref="L3:L51" si="10">IF(MOD($A3,3) = 0,L2,L2+1)</f>
        <v>8</v>
      </c>
      <c r="M3" s="5">
        <f t="shared" ref="M3:M51" si="11">IF(MOD($A2,4) = 0,M2,M2 + 1)</f>
        <v>9</v>
      </c>
      <c r="N3" s="5">
        <f t="shared" ref="N3:N51" si="12">IF(MOD(A3,2) = 0,N2 + 1,N2 + 2)</f>
        <v>15</v>
      </c>
      <c r="O3" s="5">
        <f t="shared" ref="O3:O51" si="13">O2 + 1</f>
        <v>11</v>
      </c>
      <c r="P3" s="6">
        <f t="shared" ref="P3:P51" si="14">IF(OR(MOD(A3,2) = 0, MOD(A3,3) = 0),P2 + 1,P2)</f>
        <v>12</v>
      </c>
      <c r="Q3" s="12">
        <f t="shared" ref="Q3:Q51" si="15">(L3 - L2) + (M3 - M2) + (N3 - N2) + (O3 - O2) + (P3 - P2)</f>
        <v>5</v>
      </c>
      <c r="R3" s="5"/>
      <c r="S3" s="5"/>
      <c r="T3" s="5"/>
      <c r="U3" s="5"/>
      <c r="V3" s="5"/>
      <c r="W3" s="5"/>
    </row>
    <row r="4" spans="1:23" ht="16.5" customHeight="1">
      <c r="A4" s="6">
        <v>3</v>
      </c>
      <c r="B4" s="11">
        <f t="shared" si="6"/>
        <v>29</v>
      </c>
      <c r="C4" s="11">
        <f t="shared" si="7"/>
        <v>26</v>
      </c>
      <c r="D4" s="5">
        <f t="shared" ref="D4:E4" si="16">L4</f>
        <v>8</v>
      </c>
      <c r="E4" s="5">
        <f t="shared" si="16"/>
        <v>10</v>
      </c>
      <c r="F4" s="7">
        <f t="shared" si="1"/>
        <v>0.11</v>
      </c>
      <c r="G4" s="8">
        <f t="shared" si="2"/>
        <v>0.90700000000000003</v>
      </c>
      <c r="H4" s="9">
        <f t="shared" ref="H4:I4" si="17">5% + (O4-5)/1000</f>
        <v>5.7000000000000002E-2</v>
      </c>
      <c r="I4" s="9">
        <f t="shared" si="17"/>
        <v>5.8000000000000003E-2</v>
      </c>
      <c r="J4" s="7">
        <f t="shared" si="4"/>
        <v>0.08</v>
      </c>
      <c r="K4" s="10">
        <f t="shared" si="5"/>
        <v>0.17</v>
      </c>
      <c r="L4" s="5">
        <f t="shared" si="10"/>
        <v>8</v>
      </c>
      <c r="M4" s="5">
        <f t="shared" si="11"/>
        <v>10</v>
      </c>
      <c r="N4" s="5">
        <f t="shared" si="12"/>
        <v>17</v>
      </c>
      <c r="O4" s="5">
        <f t="shared" si="13"/>
        <v>12</v>
      </c>
      <c r="P4" s="6">
        <f t="shared" si="14"/>
        <v>13</v>
      </c>
      <c r="Q4" s="12">
        <f t="shared" si="15"/>
        <v>5</v>
      </c>
      <c r="R4" s="5"/>
      <c r="S4" s="5"/>
      <c r="T4" s="5"/>
      <c r="U4" s="5"/>
      <c r="V4" s="5"/>
      <c r="W4" s="5"/>
    </row>
    <row r="5" spans="1:23" ht="16.5" customHeight="1">
      <c r="A5" s="6">
        <v>4</v>
      </c>
      <c r="B5" s="11">
        <f t="shared" si="6"/>
        <v>33</v>
      </c>
      <c r="C5" s="11">
        <f t="shared" si="7"/>
        <v>30</v>
      </c>
      <c r="D5" s="5">
        <f t="shared" ref="D5:E5" si="18">L5</f>
        <v>9</v>
      </c>
      <c r="E5" s="5">
        <f t="shared" si="18"/>
        <v>11</v>
      </c>
      <c r="F5" s="7">
        <f t="shared" si="1"/>
        <v>0.115</v>
      </c>
      <c r="G5" s="8">
        <f t="shared" si="2"/>
        <v>0.90800000000000003</v>
      </c>
      <c r="H5" s="9">
        <f t="shared" ref="H5:I5" si="19">5% + (O5-5)/1000</f>
        <v>5.8000000000000003E-2</v>
      </c>
      <c r="I5" s="9">
        <f t="shared" si="19"/>
        <v>5.9000000000000004E-2</v>
      </c>
      <c r="J5" s="7">
        <f t="shared" si="4"/>
        <v>0.09</v>
      </c>
      <c r="K5" s="10">
        <f t="shared" si="5"/>
        <v>0.18</v>
      </c>
      <c r="L5" s="5">
        <f t="shared" si="10"/>
        <v>9</v>
      </c>
      <c r="M5" s="5">
        <f t="shared" si="11"/>
        <v>11</v>
      </c>
      <c r="N5" s="5">
        <f t="shared" si="12"/>
        <v>18</v>
      </c>
      <c r="O5" s="5">
        <f t="shared" si="13"/>
        <v>13</v>
      </c>
      <c r="P5" s="6">
        <f t="shared" si="14"/>
        <v>14</v>
      </c>
      <c r="Q5" s="12">
        <f t="shared" si="15"/>
        <v>5</v>
      </c>
      <c r="R5" s="5"/>
      <c r="S5" s="5"/>
      <c r="T5" s="5"/>
      <c r="U5" s="5"/>
      <c r="V5" s="5"/>
      <c r="W5" s="5"/>
    </row>
    <row r="6" spans="1:23" ht="16.5" customHeight="1">
      <c r="A6" s="6">
        <v>5</v>
      </c>
      <c r="B6" s="11">
        <f t="shared" si="6"/>
        <v>38</v>
      </c>
      <c r="C6" s="11">
        <f t="shared" si="7"/>
        <v>35</v>
      </c>
      <c r="D6" s="5">
        <f t="shared" ref="D6:E6" si="20">L6</f>
        <v>10</v>
      </c>
      <c r="E6" s="5">
        <f t="shared" si="20"/>
        <v>11</v>
      </c>
      <c r="F6" s="7">
        <f t="shared" si="1"/>
        <v>0.125</v>
      </c>
      <c r="G6" s="8">
        <f t="shared" si="2"/>
        <v>0.90900000000000003</v>
      </c>
      <c r="H6" s="9">
        <f t="shared" ref="H6:I6" si="21">5% + (O6-5)/1000</f>
        <v>5.9000000000000004E-2</v>
      </c>
      <c r="I6" s="9">
        <f t="shared" si="21"/>
        <v>5.9000000000000004E-2</v>
      </c>
      <c r="J6" s="7">
        <f t="shared" si="4"/>
        <v>0.1</v>
      </c>
      <c r="K6" s="10">
        <f t="shared" si="5"/>
        <v>0.2</v>
      </c>
      <c r="L6" s="5">
        <f t="shared" si="10"/>
        <v>10</v>
      </c>
      <c r="M6" s="5">
        <f t="shared" si="11"/>
        <v>11</v>
      </c>
      <c r="N6" s="5">
        <f t="shared" si="12"/>
        <v>20</v>
      </c>
      <c r="O6" s="5">
        <f t="shared" si="13"/>
        <v>14</v>
      </c>
      <c r="P6" s="6">
        <f t="shared" si="14"/>
        <v>14</v>
      </c>
      <c r="Q6" s="12">
        <f t="shared" si="15"/>
        <v>4</v>
      </c>
      <c r="R6" s="5"/>
      <c r="S6" s="5"/>
      <c r="T6" s="5"/>
      <c r="U6" s="5"/>
      <c r="V6" s="5"/>
      <c r="W6" s="5"/>
    </row>
    <row r="7" spans="1:23" ht="16.5" customHeight="1">
      <c r="A7" s="6">
        <v>6</v>
      </c>
      <c r="B7" s="11">
        <f t="shared" si="6"/>
        <v>42</v>
      </c>
      <c r="C7" s="11">
        <f t="shared" si="7"/>
        <v>40</v>
      </c>
      <c r="D7" s="5">
        <f t="shared" ref="D7:E7" si="22">L7</f>
        <v>10</v>
      </c>
      <c r="E7" s="5">
        <f t="shared" si="22"/>
        <v>12</v>
      </c>
      <c r="F7" s="7">
        <f t="shared" si="1"/>
        <v>0.13</v>
      </c>
      <c r="G7" s="8">
        <f t="shared" si="2"/>
        <v>0.91</v>
      </c>
      <c r="H7" s="9">
        <f t="shared" ref="H7:I7" si="23">5% + (O7-5)/1000</f>
        <v>6.0000000000000005E-2</v>
      </c>
      <c r="I7" s="9">
        <f t="shared" si="23"/>
        <v>6.0000000000000005E-2</v>
      </c>
      <c r="J7" s="7">
        <f t="shared" si="4"/>
        <v>0.1</v>
      </c>
      <c r="K7" s="10">
        <f t="shared" si="5"/>
        <v>0.21</v>
      </c>
      <c r="L7" s="5">
        <f t="shared" si="10"/>
        <v>10</v>
      </c>
      <c r="M7" s="5">
        <f t="shared" si="11"/>
        <v>12</v>
      </c>
      <c r="N7" s="5">
        <f t="shared" si="12"/>
        <v>21</v>
      </c>
      <c r="O7" s="5">
        <f t="shared" si="13"/>
        <v>15</v>
      </c>
      <c r="P7" s="6">
        <f t="shared" si="14"/>
        <v>15</v>
      </c>
      <c r="Q7" s="12">
        <f t="shared" si="15"/>
        <v>4</v>
      </c>
      <c r="R7" s="5"/>
      <c r="S7" s="5"/>
      <c r="T7" s="5"/>
      <c r="U7" s="5"/>
      <c r="V7" s="5"/>
      <c r="W7" s="5"/>
    </row>
    <row r="8" spans="1:23" ht="16.5" customHeight="1">
      <c r="A8" s="6">
        <v>7</v>
      </c>
      <c r="B8" s="11">
        <f t="shared" si="6"/>
        <v>46</v>
      </c>
      <c r="C8" s="11">
        <f t="shared" si="7"/>
        <v>45</v>
      </c>
      <c r="D8" s="5">
        <f t="shared" ref="D8:E8" si="24">L8</f>
        <v>11</v>
      </c>
      <c r="E8" s="5">
        <f t="shared" si="24"/>
        <v>13</v>
      </c>
      <c r="F8" s="7">
        <f t="shared" si="1"/>
        <v>0.14000000000000001</v>
      </c>
      <c r="G8" s="8">
        <f t="shared" si="2"/>
        <v>0.91100000000000003</v>
      </c>
      <c r="H8" s="9">
        <f t="shared" ref="H8:I8" si="25">5% + (O8-5)/1000</f>
        <v>6.0999999999999999E-2</v>
      </c>
      <c r="I8" s="9">
        <f t="shared" si="25"/>
        <v>6.0000000000000005E-2</v>
      </c>
      <c r="J8" s="7">
        <f t="shared" si="4"/>
        <v>0.11</v>
      </c>
      <c r="K8" s="10">
        <f t="shared" si="5"/>
        <v>0.23</v>
      </c>
      <c r="L8" s="5">
        <f t="shared" si="10"/>
        <v>11</v>
      </c>
      <c r="M8" s="5">
        <f t="shared" si="11"/>
        <v>13</v>
      </c>
      <c r="N8" s="5">
        <f t="shared" si="12"/>
        <v>23</v>
      </c>
      <c r="O8" s="5">
        <f t="shared" si="13"/>
        <v>16</v>
      </c>
      <c r="P8" s="6">
        <f t="shared" si="14"/>
        <v>15</v>
      </c>
      <c r="Q8" s="12">
        <f t="shared" si="15"/>
        <v>5</v>
      </c>
      <c r="R8" s="5"/>
      <c r="S8" s="5"/>
      <c r="T8" s="5"/>
      <c r="U8" s="5"/>
      <c r="V8" s="5"/>
      <c r="W8" s="5"/>
    </row>
    <row r="9" spans="1:23" ht="16.5" customHeight="1">
      <c r="A9" s="6">
        <v>8</v>
      </c>
      <c r="B9" s="11">
        <f t="shared" si="6"/>
        <v>50</v>
      </c>
      <c r="C9" s="11">
        <f t="shared" si="7"/>
        <v>49</v>
      </c>
      <c r="D9" s="5">
        <f t="shared" ref="D9:E9" si="26">L9</f>
        <v>12</v>
      </c>
      <c r="E9" s="5">
        <f t="shared" si="26"/>
        <v>14</v>
      </c>
      <c r="F9" s="7">
        <f t="shared" si="1"/>
        <v>0.14500000000000002</v>
      </c>
      <c r="G9" s="8">
        <f t="shared" si="2"/>
        <v>0.91200000000000003</v>
      </c>
      <c r="H9" s="9">
        <f t="shared" ref="H9:I9" si="27">5% + (O9-5)/1000</f>
        <v>6.2E-2</v>
      </c>
      <c r="I9" s="9">
        <f t="shared" si="27"/>
        <v>6.0999999999999999E-2</v>
      </c>
      <c r="J9" s="7">
        <f t="shared" si="4"/>
        <v>0.12</v>
      </c>
      <c r="K9" s="10">
        <f t="shared" si="5"/>
        <v>0.24</v>
      </c>
      <c r="L9" s="5">
        <f t="shared" si="10"/>
        <v>12</v>
      </c>
      <c r="M9" s="5">
        <f t="shared" si="11"/>
        <v>14</v>
      </c>
      <c r="N9" s="5">
        <f t="shared" si="12"/>
        <v>24</v>
      </c>
      <c r="O9" s="5">
        <f t="shared" si="13"/>
        <v>17</v>
      </c>
      <c r="P9" s="6">
        <f t="shared" si="14"/>
        <v>16</v>
      </c>
      <c r="Q9" s="12">
        <f t="shared" si="15"/>
        <v>5</v>
      </c>
      <c r="R9" s="5"/>
      <c r="S9" s="5"/>
      <c r="T9" s="5"/>
      <c r="U9" s="5"/>
      <c r="V9" s="5"/>
      <c r="W9" s="5"/>
    </row>
    <row r="10" spans="1:23" ht="16.5" customHeight="1">
      <c r="A10" s="6">
        <v>9</v>
      </c>
      <c r="B10" s="11">
        <f t="shared" si="6"/>
        <v>54</v>
      </c>
      <c r="C10" s="11">
        <f t="shared" si="7"/>
        <v>54</v>
      </c>
      <c r="D10" s="5">
        <f t="shared" ref="D10:E10" si="28">L10</f>
        <v>12</v>
      </c>
      <c r="E10" s="5">
        <f t="shared" si="28"/>
        <v>14</v>
      </c>
      <c r="F10" s="7">
        <f t="shared" si="1"/>
        <v>0.155</v>
      </c>
      <c r="G10" s="8">
        <f t="shared" si="2"/>
        <v>0.91300000000000003</v>
      </c>
      <c r="H10" s="9">
        <f t="shared" ref="H10:I10" si="29">5% + (O10-5)/1000</f>
        <v>6.3E-2</v>
      </c>
      <c r="I10" s="9">
        <f t="shared" si="29"/>
        <v>6.2E-2</v>
      </c>
      <c r="J10" s="7">
        <f t="shared" si="4"/>
        <v>0.12</v>
      </c>
      <c r="K10" s="10">
        <f t="shared" si="5"/>
        <v>0.26</v>
      </c>
      <c r="L10" s="5">
        <f t="shared" si="10"/>
        <v>12</v>
      </c>
      <c r="M10" s="5">
        <f t="shared" si="11"/>
        <v>14</v>
      </c>
      <c r="N10" s="5">
        <f t="shared" si="12"/>
        <v>26</v>
      </c>
      <c r="O10" s="5">
        <f t="shared" si="13"/>
        <v>18</v>
      </c>
      <c r="P10" s="6">
        <f t="shared" si="14"/>
        <v>17</v>
      </c>
      <c r="Q10" s="12">
        <f t="shared" si="15"/>
        <v>4</v>
      </c>
      <c r="R10" s="5"/>
      <c r="S10" s="5"/>
      <c r="T10" s="5"/>
      <c r="U10" s="5"/>
      <c r="V10" s="5"/>
      <c r="W10" s="5"/>
    </row>
    <row r="11" spans="1:23" ht="16.5" customHeight="1">
      <c r="A11" s="6">
        <v>10</v>
      </c>
      <c r="B11" s="11">
        <f t="shared" si="6"/>
        <v>59</v>
      </c>
      <c r="C11" s="11">
        <f t="shared" si="7"/>
        <v>59</v>
      </c>
      <c r="D11" s="5">
        <f t="shared" ref="D11:E11" si="30">L11</f>
        <v>13</v>
      </c>
      <c r="E11" s="5">
        <f t="shared" si="30"/>
        <v>15</v>
      </c>
      <c r="F11" s="7">
        <f t="shared" si="1"/>
        <v>0.16</v>
      </c>
      <c r="G11" s="8">
        <f t="shared" si="2"/>
        <v>0.91400000000000003</v>
      </c>
      <c r="H11" s="9">
        <f t="shared" ref="H11:I11" si="31">5% + (O11-5)/1000</f>
        <v>6.4000000000000001E-2</v>
      </c>
      <c r="I11" s="9">
        <f t="shared" si="31"/>
        <v>6.3E-2</v>
      </c>
      <c r="J11" s="7">
        <f t="shared" si="4"/>
        <v>0.13</v>
      </c>
      <c r="K11" s="10">
        <f t="shared" si="5"/>
        <v>0.27</v>
      </c>
      <c r="L11" s="5">
        <f t="shared" si="10"/>
        <v>13</v>
      </c>
      <c r="M11" s="5">
        <f t="shared" si="11"/>
        <v>15</v>
      </c>
      <c r="N11" s="5">
        <f t="shared" si="12"/>
        <v>27</v>
      </c>
      <c r="O11" s="5">
        <f t="shared" si="13"/>
        <v>19</v>
      </c>
      <c r="P11" s="6">
        <f t="shared" si="14"/>
        <v>18</v>
      </c>
      <c r="Q11" s="12">
        <f t="shared" si="15"/>
        <v>5</v>
      </c>
      <c r="R11" s="5"/>
      <c r="S11" s="5"/>
      <c r="T11" s="5"/>
      <c r="U11" s="5"/>
      <c r="V11" s="5"/>
      <c r="W11" s="5"/>
    </row>
    <row r="12" spans="1:23" ht="16.5" customHeight="1">
      <c r="A12" s="6">
        <v>11</v>
      </c>
      <c r="B12" s="11">
        <f t="shared" si="6"/>
        <v>63</v>
      </c>
      <c r="C12" s="11">
        <f t="shared" si="7"/>
        <v>64</v>
      </c>
      <c r="D12" s="5">
        <f t="shared" ref="D12:E12" si="32">L12</f>
        <v>14</v>
      </c>
      <c r="E12" s="5">
        <f t="shared" si="32"/>
        <v>16</v>
      </c>
      <c r="F12" s="7">
        <f t="shared" si="1"/>
        <v>0.16999999999999998</v>
      </c>
      <c r="G12" s="8">
        <f t="shared" si="2"/>
        <v>0.91500000000000004</v>
      </c>
      <c r="H12" s="9">
        <f t="shared" ref="H12:I12" si="33">5% + (O12-5)/1000</f>
        <v>6.5000000000000002E-2</v>
      </c>
      <c r="I12" s="9">
        <f t="shared" si="33"/>
        <v>6.3E-2</v>
      </c>
      <c r="J12" s="7">
        <f t="shared" si="4"/>
        <v>0.14000000000000001</v>
      </c>
      <c r="K12" s="10">
        <f t="shared" si="5"/>
        <v>0.28999999999999998</v>
      </c>
      <c r="L12" s="5">
        <f t="shared" si="10"/>
        <v>14</v>
      </c>
      <c r="M12" s="5">
        <f t="shared" si="11"/>
        <v>16</v>
      </c>
      <c r="N12" s="5">
        <f t="shared" si="12"/>
        <v>29</v>
      </c>
      <c r="O12" s="5">
        <f t="shared" si="13"/>
        <v>20</v>
      </c>
      <c r="P12" s="6">
        <f t="shared" si="14"/>
        <v>18</v>
      </c>
      <c r="Q12" s="12">
        <f t="shared" si="15"/>
        <v>5</v>
      </c>
      <c r="R12" s="5"/>
      <c r="S12" s="5"/>
      <c r="T12" s="5"/>
      <c r="U12" s="5"/>
      <c r="V12" s="5"/>
      <c r="W12" s="5"/>
    </row>
    <row r="13" spans="1:23" ht="16.5" customHeight="1">
      <c r="A13" s="6">
        <v>12</v>
      </c>
      <c r="B13" s="11">
        <f t="shared" si="6"/>
        <v>67</v>
      </c>
      <c r="C13" s="11">
        <f t="shared" si="7"/>
        <v>68</v>
      </c>
      <c r="D13" s="5">
        <f t="shared" ref="D13:E13" si="34">L13</f>
        <v>14</v>
      </c>
      <c r="E13" s="5">
        <f t="shared" si="34"/>
        <v>17</v>
      </c>
      <c r="F13" s="7">
        <f t="shared" si="1"/>
        <v>0.17499999999999999</v>
      </c>
      <c r="G13" s="8">
        <f t="shared" si="2"/>
        <v>0.91600000000000004</v>
      </c>
      <c r="H13" s="9">
        <f t="shared" ref="H13:I13" si="35">5% + (O13-5)/1000</f>
        <v>6.6000000000000003E-2</v>
      </c>
      <c r="I13" s="9">
        <f t="shared" si="35"/>
        <v>6.4000000000000001E-2</v>
      </c>
      <c r="J13" s="7">
        <f t="shared" si="4"/>
        <v>0.14000000000000001</v>
      </c>
      <c r="K13" s="10">
        <f t="shared" si="5"/>
        <v>0.3</v>
      </c>
      <c r="L13" s="5">
        <f t="shared" si="10"/>
        <v>14</v>
      </c>
      <c r="M13" s="5">
        <f t="shared" si="11"/>
        <v>17</v>
      </c>
      <c r="N13" s="5">
        <f t="shared" si="12"/>
        <v>30</v>
      </c>
      <c r="O13" s="5">
        <f t="shared" si="13"/>
        <v>21</v>
      </c>
      <c r="P13" s="6">
        <f t="shared" si="14"/>
        <v>19</v>
      </c>
      <c r="Q13" s="12">
        <f t="shared" si="15"/>
        <v>4</v>
      </c>
      <c r="R13" s="5"/>
      <c r="S13" s="5"/>
      <c r="T13" s="5"/>
      <c r="U13" s="5"/>
      <c r="V13" s="5"/>
      <c r="W13" s="5"/>
    </row>
    <row r="14" spans="1:23" ht="16.5" customHeight="1">
      <c r="A14" s="6">
        <v>13</v>
      </c>
      <c r="B14" s="11">
        <f t="shared" si="6"/>
        <v>71</v>
      </c>
      <c r="C14" s="11">
        <f t="shared" si="7"/>
        <v>73</v>
      </c>
      <c r="D14" s="5">
        <f t="shared" ref="D14:E14" si="36">L14</f>
        <v>15</v>
      </c>
      <c r="E14" s="5">
        <f t="shared" si="36"/>
        <v>17</v>
      </c>
      <c r="F14" s="7">
        <f t="shared" si="1"/>
        <v>0.185</v>
      </c>
      <c r="G14" s="8">
        <f t="shared" si="2"/>
        <v>0.91700000000000004</v>
      </c>
      <c r="H14" s="9">
        <f t="shared" ref="H14:I14" si="37">5% + (O14-5)/1000</f>
        <v>6.7000000000000004E-2</v>
      </c>
      <c r="I14" s="9">
        <f t="shared" si="37"/>
        <v>6.4000000000000001E-2</v>
      </c>
      <c r="J14" s="7">
        <f t="shared" si="4"/>
        <v>0.15</v>
      </c>
      <c r="K14" s="10">
        <f t="shared" si="5"/>
        <v>0.32</v>
      </c>
      <c r="L14" s="5">
        <f t="shared" si="10"/>
        <v>15</v>
      </c>
      <c r="M14" s="5">
        <f t="shared" si="11"/>
        <v>17</v>
      </c>
      <c r="N14" s="5">
        <f t="shared" si="12"/>
        <v>32</v>
      </c>
      <c r="O14" s="5">
        <f t="shared" si="13"/>
        <v>22</v>
      </c>
      <c r="P14" s="6">
        <f t="shared" si="14"/>
        <v>19</v>
      </c>
      <c r="Q14" s="12">
        <f t="shared" si="15"/>
        <v>4</v>
      </c>
      <c r="R14" s="5"/>
      <c r="S14" s="5"/>
      <c r="T14" s="5"/>
      <c r="U14" s="5"/>
      <c r="V14" s="5"/>
      <c r="W14" s="5"/>
    </row>
    <row r="15" spans="1:23" ht="16.5" customHeight="1">
      <c r="A15" s="6">
        <v>14</v>
      </c>
      <c r="B15" s="11">
        <f t="shared" si="6"/>
        <v>75</v>
      </c>
      <c r="C15" s="11">
        <f t="shared" si="7"/>
        <v>78</v>
      </c>
      <c r="D15" s="5">
        <f t="shared" ref="D15:E15" si="38">L15</f>
        <v>16</v>
      </c>
      <c r="E15" s="5">
        <f t="shared" si="38"/>
        <v>18</v>
      </c>
      <c r="F15" s="7">
        <f t="shared" si="1"/>
        <v>0.19</v>
      </c>
      <c r="G15" s="8">
        <f t="shared" si="2"/>
        <v>0.91800000000000004</v>
      </c>
      <c r="H15" s="9">
        <f t="shared" ref="H15:I15" si="39">5% + (O15-5)/1000</f>
        <v>6.8000000000000005E-2</v>
      </c>
      <c r="I15" s="9">
        <f t="shared" si="39"/>
        <v>6.5000000000000002E-2</v>
      </c>
      <c r="J15" s="7">
        <f t="shared" si="4"/>
        <v>0.16</v>
      </c>
      <c r="K15" s="10">
        <f t="shared" si="5"/>
        <v>0.33</v>
      </c>
      <c r="L15" s="5">
        <f t="shared" si="10"/>
        <v>16</v>
      </c>
      <c r="M15" s="5">
        <f t="shared" si="11"/>
        <v>18</v>
      </c>
      <c r="N15" s="5">
        <f t="shared" si="12"/>
        <v>33</v>
      </c>
      <c r="O15" s="5">
        <f t="shared" si="13"/>
        <v>23</v>
      </c>
      <c r="P15" s="6">
        <f t="shared" si="14"/>
        <v>20</v>
      </c>
      <c r="Q15" s="12">
        <f t="shared" si="15"/>
        <v>5</v>
      </c>
      <c r="R15" s="5"/>
      <c r="S15" s="5"/>
      <c r="T15" s="5"/>
      <c r="U15" s="5"/>
      <c r="V15" s="5"/>
      <c r="W15" s="5"/>
    </row>
    <row r="16" spans="1:23" ht="16.5" customHeight="1">
      <c r="A16" s="6">
        <v>15</v>
      </c>
      <c r="B16" s="11">
        <f t="shared" si="6"/>
        <v>80</v>
      </c>
      <c r="C16" s="11">
        <f t="shared" si="7"/>
        <v>83</v>
      </c>
      <c r="D16" s="5">
        <f t="shared" ref="D16:E16" si="40">L16</f>
        <v>16</v>
      </c>
      <c r="E16" s="5">
        <f t="shared" si="40"/>
        <v>19</v>
      </c>
      <c r="F16" s="7">
        <f t="shared" si="1"/>
        <v>0.2</v>
      </c>
      <c r="G16" s="8">
        <f t="shared" si="2"/>
        <v>0.91900000000000004</v>
      </c>
      <c r="H16" s="9">
        <f t="shared" ref="H16:I16" si="41">5% + (O16-5)/1000</f>
        <v>6.9000000000000006E-2</v>
      </c>
      <c r="I16" s="9">
        <f t="shared" si="41"/>
        <v>6.6000000000000003E-2</v>
      </c>
      <c r="J16" s="7">
        <f t="shared" si="4"/>
        <v>0.16</v>
      </c>
      <c r="K16" s="10">
        <f t="shared" si="5"/>
        <v>0.35</v>
      </c>
      <c r="L16" s="5">
        <f t="shared" si="10"/>
        <v>16</v>
      </c>
      <c r="M16" s="5">
        <f t="shared" si="11"/>
        <v>19</v>
      </c>
      <c r="N16" s="5">
        <f t="shared" si="12"/>
        <v>35</v>
      </c>
      <c r="O16" s="5">
        <f t="shared" si="13"/>
        <v>24</v>
      </c>
      <c r="P16" s="6">
        <f t="shared" si="14"/>
        <v>21</v>
      </c>
      <c r="Q16" s="12">
        <f t="shared" si="15"/>
        <v>5</v>
      </c>
      <c r="R16" s="5"/>
      <c r="S16" s="5"/>
      <c r="T16" s="5"/>
      <c r="U16" s="5"/>
      <c r="V16" s="5"/>
      <c r="W16" s="5"/>
    </row>
    <row r="17" spans="1:23" ht="16.5" customHeight="1">
      <c r="A17" s="6">
        <v>16</v>
      </c>
      <c r="B17" s="11">
        <f t="shared" si="6"/>
        <v>84</v>
      </c>
      <c r="C17" s="11">
        <f t="shared" si="7"/>
        <v>87</v>
      </c>
      <c r="D17" s="5">
        <f t="shared" ref="D17:E17" si="42">L17</f>
        <v>17</v>
      </c>
      <c r="E17" s="5">
        <f t="shared" si="42"/>
        <v>20</v>
      </c>
      <c r="F17" s="7">
        <f t="shared" si="1"/>
        <v>0.20500000000000002</v>
      </c>
      <c r="G17" s="8">
        <f t="shared" si="2"/>
        <v>0.92</v>
      </c>
      <c r="H17" s="9">
        <f t="shared" ref="H17:I17" si="43">5% + (O17-5)/1000</f>
        <v>7.0000000000000007E-2</v>
      </c>
      <c r="I17" s="9">
        <f t="shared" si="43"/>
        <v>6.7000000000000004E-2</v>
      </c>
      <c r="J17" s="7">
        <f t="shared" si="4"/>
        <v>0.17</v>
      </c>
      <c r="K17" s="10">
        <f t="shared" si="5"/>
        <v>0.36</v>
      </c>
      <c r="L17" s="5">
        <f t="shared" si="10"/>
        <v>17</v>
      </c>
      <c r="M17" s="5">
        <f t="shared" si="11"/>
        <v>20</v>
      </c>
      <c r="N17" s="5">
        <f t="shared" si="12"/>
        <v>36</v>
      </c>
      <c r="O17" s="5">
        <f t="shared" si="13"/>
        <v>25</v>
      </c>
      <c r="P17" s="6">
        <f t="shared" si="14"/>
        <v>22</v>
      </c>
      <c r="Q17" s="12">
        <f t="shared" si="15"/>
        <v>5</v>
      </c>
      <c r="R17" s="5"/>
      <c r="S17" s="5"/>
      <c r="T17" s="5"/>
      <c r="U17" s="5"/>
      <c r="V17" s="5"/>
      <c r="W17" s="5"/>
    </row>
    <row r="18" spans="1:23" ht="16.5" customHeight="1">
      <c r="A18" s="6">
        <v>17</v>
      </c>
      <c r="B18" s="11">
        <f t="shared" si="6"/>
        <v>88</v>
      </c>
      <c r="C18" s="11">
        <f t="shared" si="7"/>
        <v>92</v>
      </c>
      <c r="D18" s="5">
        <f t="shared" ref="D18:E18" si="44">L18</f>
        <v>18</v>
      </c>
      <c r="E18" s="5">
        <f t="shared" si="44"/>
        <v>20</v>
      </c>
      <c r="F18" s="7">
        <f t="shared" si="1"/>
        <v>0.21500000000000002</v>
      </c>
      <c r="G18" s="8">
        <f t="shared" si="2"/>
        <v>0.92100000000000004</v>
      </c>
      <c r="H18" s="9">
        <f t="shared" ref="H18:I18" si="45">5% + (O18-5)/1000</f>
        <v>7.1000000000000008E-2</v>
      </c>
      <c r="I18" s="9">
        <f t="shared" si="45"/>
        <v>6.7000000000000004E-2</v>
      </c>
      <c r="J18" s="7">
        <f t="shared" si="4"/>
        <v>0.18</v>
      </c>
      <c r="K18" s="10">
        <f t="shared" si="5"/>
        <v>0.38</v>
      </c>
      <c r="L18" s="5">
        <f t="shared" si="10"/>
        <v>18</v>
      </c>
      <c r="M18" s="5">
        <f t="shared" si="11"/>
        <v>20</v>
      </c>
      <c r="N18" s="5">
        <f t="shared" si="12"/>
        <v>38</v>
      </c>
      <c r="O18" s="5">
        <f t="shared" si="13"/>
        <v>26</v>
      </c>
      <c r="P18" s="6">
        <f t="shared" si="14"/>
        <v>22</v>
      </c>
      <c r="Q18" s="12">
        <f t="shared" si="15"/>
        <v>4</v>
      </c>
      <c r="R18" s="5"/>
      <c r="S18" s="5"/>
      <c r="T18" s="5"/>
      <c r="U18" s="5"/>
      <c r="V18" s="5"/>
      <c r="W18" s="5"/>
    </row>
    <row r="19" spans="1:23" ht="16.5" customHeight="1">
      <c r="A19" s="6">
        <v>18</v>
      </c>
      <c r="B19" s="11">
        <f t="shared" si="6"/>
        <v>92</v>
      </c>
      <c r="C19" s="11">
        <f t="shared" si="7"/>
        <v>97</v>
      </c>
      <c r="D19" s="5">
        <f t="shared" ref="D19:E19" si="46">L19</f>
        <v>18</v>
      </c>
      <c r="E19" s="5">
        <f t="shared" si="46"/>
        <v>21</v>
      </c>
      <c r="F19" s="7">
        <f t="shared" si="1"/>
        <v>0.22000000000000003</v>
      </c>
      <c r="G19" s="8">
        <f t="shared" si="2"/>
        <v>0.92200000000000004</v>
      </c>
      <c r="H19" s="9">
        <f t="shared" ref="H19:I19" si="47">5% + (O19-5)/1000</f>
        <v>7.2000000000000008E-2</v>
      </c>
      <c r="I19" s="9">
        <f t="shared" si="47"/>
        <v>6.8000000000000005E-2</v>
      </c>
      <c r="J19" s="7">
        <f t="shared" si="4"/>
        <v>0.18</v>
      </c>
      <c r="K19" s="10">
        <f t="shared" si="5"/>
        <v>0.39</v>
      </c>
      <c r="L19" s="5">
        <f t="shared" si="10"/>
        <v>18</v>
      </c>
      <c r="M19" s="5">
        <f t="shared" si="11"/>
        <v>21</v>
      </c>
      <c r="N19" s="5">
        <f t="shared" si="12"/>
        <v>39</v>
      </c>
      <c r="O19" s="5">
        <f t="shared" si="13"/>
        <v>27</v>
      </c>
      <c r="P19" s="6">
        <f t="shared" si="14"/>
        <v>23</v>
      </c>
      <c r="Q19" s="12">
        <f t="shared" si="15"/>
        <v>4</v>
      </c>
      <c r="R19" s="5"/>
      <c r="S19" s="5"/>
      <c r="T19" s="5"/>
      <c r="U19" s="5"/>
      <c r="V19" s="5"/>
      <c r="W19" s="5"/>
    </row>
    <row r="20" spans="1:23" ht="16.5" customHeight="1">
      <c r="A20" s="6">
        <v>19</v>
      </c>
      <c r="B20" s="11">
        <f t="shared" si="6"/>
        <v>96</v>
      </c>
      <c r="C20" s="11">
        <f t="shared" si="7"/>
        <v>102</v>
      </c>
      <c r="D20" s="5">
        <f t="shared" ref="D20:E20" si="48">L20</f>
        <v>19</v>
      </c>
      <c r="E20" s="5">
        <f t="shared" si="48"/>
        <v>22</v>
      </c>
      <c r="F20" s="7">
        <f t="shared" si="1"/>
        <v>0.22999999999999998</v>
      </c>
      <c r="G20" s="8">
        <f t="shared" si="2"/>
        <v>0.92300000000000004</v>
      </c>
      <c r="H20" s="9">
        <f t="shared" ref="H20:I20" si="49">5% + (O20-5)/1000</f>
        <v>7.3000000000000009E-2</v>
      </c>
      <c r="I20" s="9">
        <f t="shared" si="49"/>
        <v>6.8000000000000005E-2</v>
      </c>
      <c r="J20" s="7">
        <f t="shared" si="4"/>
        <v>0.19</v>
      </c>
      <c r="K20" s="10">
        <f t="shared" si="5"/>
        <v>0.41</v>
      </c>
      <c r="L20" s="5">
        <f t="shared" si="10"/>
        <v>19</v>
      </c>
      <c r="M20" s="5">
        <f t="shared" si="11"/>
        <v>22</v>
      </c>
      <c r="N20" s="5">
        <f t="shared" si="12"/>
        <v>41</v>
      </c>
      <c r="O20" s="5">
        <f t="shared" si="13"/>
        <v>28</v>
      </c>
      <c r="P20" s="6">
        <f t="shared" si="14"/>
        <v>23</v>
      </c>
      <c r="Q20" s="12">
        <f t="shared" si="15"/>
        <v>5</v>
      </c>
      <c r="R20" s="5"/>
      <c r="S20" s="5"/>
      <c r="T20" s="5"/>
      <c r="U20" s="5"/>
      <c r="V20" s="5"/>
      <c r="W20" s="5"/>
    </row>
    <row r="21" spans="1:23" ht="16.5" customHeight="1">
      <c r="A21" s="6">
        <v>20</v>
      </c>
      <c r="B21" s="11">
        <f t="shared" si="6"/>
        <v>101</v>
      </c>
      <c r="C21" s="11">
        <f t="shared" si="7"/>
        <v>106</v>
      </c>
      <c r="D21" s="5">
        <f t="shared" ref="D21:E21" si="50">L21</f>
        <v>20</v>
      </c>
      <c r="E21" s="5">
        <f t="shared" si="50"/>
        <v>23</v>
      </c>
      <c r="F21" s="7">
        <f t="shared" si="1"/>
        <v>0.23499999999999999</v>
      </c>
      <c r="G21" s="8">
        <f t="shared" si="2"/>
        <v>0.92400000000000004</v>
      </c>
      <c r="H21" s="9">
        <f t="shared" ref="H21:I21" si="51">5% + (O21-5)/1000</f>
        <v>7.400000000000001E-2</v>
      </c>
      <c r="I21" s="9">
        <f t="shared" si="51"/>
        <v>6.9000000000000006E-2</v>
      </c>
      <c r="J21" s="7">
        <f t="shared" si="4"/>
        <v>0.2</v>
      </c>
      <c r="K21" s="10">
        <f t="shared" si="5"/>
        <v>0.42</v>
      </c>
      <c r="L21" s="5">
        <f t="shared" si="10"/>
        <v>20</v>
      </c>
      <c r="M21" s="5">
        <f t="shared" si="11"/>
        <v>23</v>
      </c>
      <c r="N21" s="5">
        <f t="shared" si="12"/>
        <v>42</v>
      </c>
      <c r="O21" s="5">
        <f t="shared" si="13"/>
        <v>29</v>
      </c>
      <c r="P21" s="6">
        <f t="shared" si="14"/>
        <v>24</v>
      </c>
      <c r="Q21" s="12">
        <f t="shared" si="15"/>
        <v>5</v>
      </c>
      <c r="R21" s="5"/>
      <c r="S21" s="5"/>
      <c r="T21" s="5"/>
      <c r="U21" s="5"/>
      <c r="V21" s="5"/>
      <c r="W21" s="5"/>
    </row>
    <row r="22" spans="1:23" ht="16.5" customHeight="1">
      <c r="A22" s="6">
        <v>21</v>
      </c>
      <c r="B22" s="11">
        <f t="shared" si="6"/>
        <v>105</v>
      </c>
      <c r="C22" s="11">
        <f t="shared" si="7"/>
        <v>111</v>
      </c>
      <c r="D22" s="5">
        <f t="shared" ref="D22:E22" si="52">L22</f>
        <v>20</v>
      </c>
      <c r="E22" s="5">
        <f t="shared" si="52"/>
        <v>23</v>
      </c>
      <c r="F22" s="7">
        <f t="shared" si="1"/>
        <v>0.245</v>
      </c>
      <c r="G22" s="8">
        <f t="shared" si="2"/>
        <v>0.92500000000000004</v>
      </c>
      <c r="H22" s="9">
        <f t="shared" ref="H22:I22" si="53">5% + (O22-5)/1000</f>
        <v>7.5000000000000011E-2</v>
      </c>
      <c r="I22" s="9">
        <f t="shared" si="53"/>
        <v>7.0000000000000007E-2</v>
      </c>
      <c r="J22" s="7">
        <f t="shared" si="4"/>
        <v>0.2</v>
      </c>
      <c r="K22" s="10">
        <f t="shared" si="5"/>
        <v>0.44</v>
      </c>
      <c r="L22" s="5">
        <f t="shared" si="10"/>
        <v>20</v>
      </c>
      <c r="M22" s="5">
        <f t="shared" si="11"/>
        <v>23</v>
      </c>
      <c r="N22" s="5">
        <f t="shared" si="12"/>
        <v>44</v>
      </c>
      <c r="O22" s="5">
        <f t="shared" si="13"/>
        <v>30</v>
      </c>
      <c r="P22" s="6">
        <f t="shared" si="14"/>
        <v>25</v>
      </c>
      <c r="Q22" s="12">
        <f t="shared" si="15"/>
        <v>4</v>
      </c>
      <c r="R22" s="5"/>
      <c r="S22" s="5"/>
      <c r="T22" s="5"/>
      <c r="U22" s="5"/>
      <c r="V22" s="5"/>
      <c r="W22" s="5"/>
    </row>
    <row r="23" spans="1:23" ht="16.5" customHeight="1">
      <c r="A23" s="6">
        <v>22</v>
      </c>
      <c r="B23" s="11">
        <f t="shared" si="6"/>
        <v>109</v>
      </c>
      <c r="C23" s="11">
        <f t="shared" si="7"/>
        <v>116</v>
      </c>
      <c r="D23" s="5">
        <f t="shared" ref="D23:E23" si="54">L23</f>
        <v>21</v>
      </c>
      <c r="E23" s="5">
        <f t="shared" si="54"/>
        <v>24</v>
      </c>
      <c r="F23" s="7">
        <f t="shared" si="1"/>
        <v>0.25</v>
      </c>
      <c r="G23" s="8">
        <f t="shared" si="2"/>
        <v>0.92600000000000005</v>
      </c>
      <c r="H23" s="9">
        <f t="shared" ref="H23:I23" si="55">5% + (O23-5)/1000</f>
        <v>7.5999999999999998E-2</v>
      </c>
      <c r="I23" s="9">
        <f t="shared" si="55"/>
        <v>7.1000000000000008E-2</v>
      </c>
      <c r="J23" s="7">
        <f t="shared" si="4"/>
        <v>0.21</v>
      </c>
      <c r="K23" s="10">
        <f t="shared" si="5"/>
        <v>0.45</v>
      </c>
      <c r="L23" s="5">
        <f t="shared" si="10"/>
        <v>21</v>
      </c>
      <c r="M23" s="5">
        <f t="shared" si="11"/>
        <v>24</v>
      </c>
      <c r="N23" s="5">
        <f t="shared" si="12"/>
        <v>45</v>
      </c>
      <c r="O23" s="5">
        <f t="shared" si="13"/>
        <v>31</v>
      </c>
      <c r="P23" s="6">
        <f t="shared" si="14"/>
        <v>26</v>
      </c>
      <c r="Q23" s="12">
        <f t="shared" si="15"/>
        <v>5</v>
      </c>
      <c r="R23" s="5"/>
      <c r="S23" s="5"/>
      <c r="T23" s="5"/>
      <c r="U23" s="5"/>
      <c r="V23" s="5"/>
      <c r="W23" s="5"/>
    </row>
    <row r="24" spans="1:23" ht="16.5" customHeight="1">
      <c r="A24" s="6">
        <v>23</v>
      </c>
      <c r="B24" s="11">
        <f t="shared" si="6"/>
        <v>113</v>
      </c>
      <c r="C24" s="11">
        <f t="shared" si="7"/>
        <v>121</v>
      </c>
      <c r="D24" s="5">
        <f t="shared" ref="D24:E24" si="56">L24</f>
        <v>22</v>
      </c>
      <c r="E24" s="5">
        <f t="shared" si="56"/>
        <v>25</v>
      </c>
      <c r="F24" s="7">
        <f t="shared" si="1"/>
        <v>0.26</v>
      </c>
      <c r="G24" s="8">
        <f t="shared" si="2"/>
        <v>0.92700000000000005</v>
      </c>
      <c r="H24" s="9">
        <f t="shared" ref="H24:I24" si="57">5% + (O24-5)/1000</f>
        <v>7.6999999999999999E-2</v>
      </c>
      <c r="I24" s="9">
        <f t="shared" si="57"/>
        <v>7.1000000000000008E-2</v>
      </c>
      <c r="J24" s="7">
        <f t="shared" si="4"/>
        <v>0.22</v>
      </c>
      <c r="K24" s="10">
        <f t="shared" si="5"/>
        <v>0.47</v>
      </c>
      <c r="L24" s="5">
        <f t="shared" si="10"/>
        <v>22</v>
      </c>
      <c r="M24" s="5">
        <f t="shared" si="11"/>
        <v>25</v>
      </c>
      <c r="N24" s="5">
        <f t="shared" si="12"/>
        <v>47</v>
      </c>
      <c r="O24" s="5">
        <f t="shared" si="13"/>
        <v>32</v>
      </c>
      <c r="P24" s="6">
        <f t="shared" si="14"/>
        <v>26</v>
      </c>
      <c r="Q24" s="12">
        <f t="shared" si="15"/>
        <v>5</v>
      </c>
      <c r="R24" s="5"/>
      <c r="S24" s="5"/>
      <c r="T24" s="5"/>
      <c r="U24" s="5"/>
      <c r="V24" s="5"/>
      <c r="W24" s="5"/>
    </row>
    <row r="25" spans="1:23" ht="16.5" customHeight="1">
      <c r="A25" s="6">
        <v>24</v>
      </c>
      <c r="B25" s="11">
        <f t="shared" si="6"/>
        <v>117</v>
      </c>
      <c r="C25" s="11">
        <f t="shared" si="7"/>
        <v>125</v>
      </c>
      <c r="D25" s="5">
        <f t="shared" ref="D25:E25" si="58">L25</f>
        <v>22</v>
      </c>
      <c r="E25" s="5">
        <f t="shared" si="58"/>
        <v>26</v>
      </c>
      <c r="F25" s="7">
        <f t="shared" si="1"/>
        <v>0.26500000000000001</v>
      </c>
      <c r="G25" s="8">
        <f t="shared" si="2"/>
        <v>0.92800000000000005</v>
      </c>
      <c r="H25" s="9">
        <f t="shared" ref="H25:I25" si="59">5% + (O25-5)/1000</f>
        <v>7.8E-2</v>
      </c>
      <c r="I25" s="9">
        <f t="shared" si="59"/>
        <v>7.2000000000000008E-2</v>
      </c>
      <c r="J25" s="7">
        <f t="shared" si="4"/>
        <v>0.22</v>
      </c>
      <c r="K25" s="10">
        <f t="shared" si="5"/>
        <v>0.48</v>
      </c>
      <c r="L25" s="5">
        <f t="shared" si="10"/>
        <v>22</v>
      </c>
      <c r="M25" s="5">
        <f t="shared" si="11"/>
        <v>26</v>
      </c>
      <c r="N25" s="5">
        <f t="shared" si="12"/>
        <v>48</v>
      </c>
      <c r="O25" s="5">
        <f t="shared" si="13"/>
        <v>33</v>
      </c>
      <c r="P25" s="6">
        <f t="shared" si="14"/>
        <v>27</v>
      </c>
      <c r="Q25" s="12">
        <f t="shared" si="15"/>
        <v>4</v>
      </c>
      <c r="R25" s="5"/>
      <c r="S25" s="5"/>
      <c r="T25" s="5"/>
      <c r="U25" s="5"/>
      <c r="V25" s="5"/>
      <c r="W25" s="5"/>
    </row>
    <row r="26" spans="1:23" ht="16.5" customHeight="1">
      <c r="A26" s="6">
        <v>25</v>
      </c>
      <c r="B26" s="11">
        <f t="shared" si="6"/>
        <v>122</v>
      </c>
      <c r="C26" s="11">
        <f t="shared" si="7"/>
        <v>130</v>
      </c>
      <c r="D26" s="5">
        <f t="shared" ref="D26:E26" si="60">L26</f>
        <v>23</v>
      </c>
      <c r="E26" s="5">
        <f t="shared" si="60"/>
        <v>26</v>
      </c>
      <c r="F26" s="7">
        <f t="shared" si="1"/>
        <v>0.27500000000000002</v>
      </c>
      <c r="G26" s="8">
        <f t="shared" si="2"/>
        <v>0.92900000000000005</v>
      </c>
      <c r="H26" s="9">
        <f t="shared" ref="H26:I26" si="61">5% + (O26-5)/1000</f>
        <v>7.9000000000000001E-2</v>
      </c>
      <c r="I26" s="9">
        <f t="shared" si="61"/>
        <v>7.2000000000000008E-2</v>
      </c>
      <c r="J26" s="7">
        <f t="shared" si="4"/>
        <v>0.23</v>
      </c>
      <c r="K26" s="10">
        <f t="shared" si="5"/>
        <v>0.5</v>
      </c>
      <c r="L26" s="5">
        <f t="shared" si="10"/>
        <v>23</v>
      </c>
      <c r="M26" s="5">
        <f t="shared" si="11"/>
        <v>26</v>
      </c>
      <c r="N26" s="5">
        <f t="shared" si="12"/>
        <v>50</v>
      </c>
      <c r="O26" s="5">
        <f t="shared" si="13"/>
        <v>34</v>
      </c>
      <c r="P26" s="6">
        <f t="shared" si="14"/>
        <v>27</v>
      </c>
      <c r="Q26" s="12">
        <f t="shared" si="15"/>
        <v>4</v>
      </c>
      <c r="R26" s="5"/>
      <c r="S26" s="5"/>
      <c r="T26" s="5"/>
      <c r="U26" s="5"/>
      <c r="V26" s="5"/>
      <c r="W26" s="5"/>
    </row>
    <row r="27" spans="1:23" ht="16.5" customHeight="1">
      <c r="A27" s="6">
        <v>26</v>
      </c>
      <c r="B27" s="11">
        <f t="shared" si="6"/>
        <v>126</v>
      </c>
      <c r="C27" s="11">
        <f t="shared" si="7"/>
        <v>135</v>
      </c>
      <c r="D27" s="5">
        <f t="shared" ref="D27:E27" si="62">L27</f>
        <v>24</v>
      </c>
      <c r="E27" s="5">
        <f t="shared" si="62"/>
        <v>27</v>
      </c>
      <c r="F27" s="7">
        <f t="shared" si="1"/>
        <v>0.28000000000000003</v>
      </c>
      <c r="G27" s="8">
        <f t="shared" si="2"/>
        <v>0.93</v>
      </c>
      <c r="H27" s="9">
        <f t="shared" ref="H27:I27" si="63">5% + (O27-5)/1000</f>
        <v>0.08</v>
      </c>
      <c r="I27" s="9">
        <f t="shared" si="63"/>
        <v>7.3000000000000009E-2</v>
      </c>
      <c r="J27" s="7">
        <f t="shared" si="4"/>
        <v>0.24</v>
      </c>
      <c r="K27" s="10">
        <f t="shared" si="5"/>
        <v>0.51</v>
      </c>
      <c r="L27" s="5">
        <f t="shared" si="10"/>
        <v>24</v>
      </c>
      <c r="M27" s="5">
        <f t="shared" si="11"/>
        <v>27</v>
      </c>
      <c r="N27" s="5">
        <f t="shared" si="12"/>
        <v>51</v>
      </c>
      <c r="O27" s="5">
        <f t="shared" si="13"/>
        <v>35</v>
      </c>
      <c r="P27" s="6">
        <f t="shared" si="14"/>
        <v>28</v>
      </c>
      <c r="Q27" s="12">
        <f t="shared" si="15"/>
        <v>5</v>
      </c>
      <c r="R27" s="5"/>
      <c r="S27" s="5"/>
      <c r="T27" s="5"/>
      <c r="U27" s="5"/>
      <c r="V27" s="5"/>
      <c r="W27" s="5"/>
    </row>
    <row r="28" spans="1:23" ht="16.5" customHeight="1">
      <c r="A28" s="6">
        <v>27</v>
      </c>
      <c r="B28" s="11">
        <f t="shared" si="6"/>
        <v>130</v>
      </c>
      <c r="C28" s="11">
        <f t="shared" si="7"/>
        <v>140</v>
      </c>
      <c r="D28" s="5">
        <f t="shared" ref="D28:E28" si="64">L28</f>
        <v>24</v>
      </c>
      <c r="E28" s="5">
        <f t="shared" si="64"/>
        <v>28</v>
      </c>
      <c r="F28" s="7">
        <f t="shared" si="1"/>
        <v>0.28999999999999998</v>
      </c>
      <c r="G28" s="8">
        <f t="shared" si="2"/>
        <v>0.93100000000000005</v>
      </c>
      <c r="H28" s="9">
        <f t="shared" ref="H28:I28" si="65">5% + (O28-5)/1000</f>
        <v>8.1000000000000003E-2</v>
      </c>
      <c r="I28" s="9">
        <f t="shared" si="65"/>
        <v>7.400000000000001E-2</v>
      </c>
      <c r="J28" s="7">
        <f t="shared" si="4"/>
        <v>0.24</v>
      </c>
      <c r="K28" s="10">
        <f t="shared" si="5"/>
        <v>0.53</v>
      </c>
      <c r="L28" s="5">
        <f t="shared" si="10"/>
        <v>24</v>
      </c>
      <c r="M28" s="5">
        <f t="shared" si="11"/>
        <v>28</v>
      </c>
      <c r="N28" s="5">
        <f t="shared" si="12"/>
        <v>53</v>
      </c>
      <c r="O28" s="5">
        <f t="shared" si="13"/>
        <v>36</v>
      </c>
      <c r="P28" s="6">
        <f t="shared" si="14"/>
        <v>29</v>
      </c>
      <c r="Q28" s="12">
        <f t="shared" si="15"/>
        <v>5</v>
      </c>
      <c r="R28" s="5"/>
      <c r="S28" s="5"/>
      <c r="T28" s="5"/>
      <c r="U28" s="5"/>
      <c r="V28" s="5"/>
      <c r="W28" s="5"/>
    </row>
    <row r="29" spans="1:23" ht="16.5" customHeight="1">
      <c r="A29" s="6">
        <v>28</v>
      </c>
      <c r="B29" s="11">
        <f t="shared" si="6"/>
        <v>134</v>
      </c>
      <c r="C29" s="11">
        <f t="shared" si="7"/>
        <v>144</v>
      </c>
      <c r="D29" s="5">
        <f t="shared" ref="D29:E29" si="66">L29</f>
        <v>25</v>
      </c>
      <c r="E29" s="5">
        <f t="shared" si="66"/>
        <v>29</v>
      </c>
      <c r="F29" s="7">
        <f t="shared" si="1"/>
        <v>0.29499999999999998</v>
      </c>
      <c r="G29" s="8">
        <f t="shared" si="2"/>
        <v>0.93200000000000005</v>
      </c>
      <c r="H29" s="9">
        <f t="shared" ref="H29:I29" si="67">5% + (O29-5)/1000</f>
        <v>8.2000000000000003E-2</v>
      </c>
      <c r="I29" s="9">
        <f t="shared" si="67"/>
        <v>7.5000000000000011E-2</v>
      </c>
      <c r="J29" s="7">
        <f t="shared" si="4"/>
        <v>0.25</v>
      </c>
      <c r="K29" s="10">
        <f t="shared" si="5"/>
        <v>0.54</v>
      </c>
      <c r="L29" s="5">
        <f t="shared" si="10"/>
        <v>25</v>
      </c>
      <c r="M29" s="5">
        <f t="shared" si="11"/>
        <v>29</v>
      </c>
      <c r="N29" s="5">
        <f t="shared" si="12"/>
        <v>54</v>
      </c>
      <c r="O29" s="5">
        <f t="shared" si="13"/>
        <v>37</v>
      </c>
      <c r="P29" s="6">
        <f t="shared" si="14"/>
        <v>30</v>
      </c>
      <c r="Q29" s="12">
        <f t="shared" si="15"/>
        <v>5</v>
      </c>
      <c r="R29" s="5"/>
      <c r="S29" s="5"/>
      <c r="T29" s="5"/>
      <c r="U29" s="5"/>
      <c r="V29" s="5"/>
      <c r="W29" s="5"/>
    </row>
    <row r="30" spans="1:23" ht="16.5" customHeight="1">
      <c r="A30" s="6">
        <v>29</v>
      </c>
      <c r="B30" s="11">
        <f t="shared" si="6"/>
        <v>138</v>
      </c>
      <c r="C30" s="11">
        <f t="shared" si="7"/>
        <v>149</v>
      </c>
      <c r="D30" s="5">
        <f t="shared" ref="D30:E30" si="68">L30</f>
        <v>26</v>
      </c>
      <c r="E30" s="5">
        <f t="shared" si="68"/>
        <v>29</v>
      </c>
      <c r="F30" s="7">
        <f t="shared" si="1"/>
        <v>0.30499999999999999</v>
      </c>
      <c r="G30" s="8">
        <f t="shared" si="2"/>
        <v>0.93300000000000005</v>
      </c>
      <c r="H30" s="9">
        <f t="shared" ref="H30:I30" si="69">5% + (O30-5)/1000</f>
        <v>8.3000000000000004E-2</v>
      </c>
      <c r="I30" s="9">
        <f t="shared" si="69"/>
        <v>7.5000000000000011E-2</v>
      </c>
      <c r="J30" s="7">
        <f t="shared" si="4"/>
        <v>0.26</v>
      </c>
      <c r="K30" s="10">
        <f t="shared" si="5"/>
        <v>0.56000000000000005</v>
      </c>
      <c r="L30" s="5">
        <f t="shared" si="10"/>
        <v>26</v>
      </c>
      <c r="M30" s="5">
        <f t="shared" si="11"/>
        <v>29</v>
      </c>
      <c r="N30" s="5">
        <f t="shared" si="12"/>
        <v>56</v>
      </c>
      <c r="O30" s="5">
        <f t="shared" si="13"/>
        <v>38</v>
      </c>
      <c r="P30" s="6">
        <f t="shared" si="14"/>
        <v>30</v>
      </c>
      <c r="Q30" s="12">
        <f t="shared" si="15"/>
        <v>4</v>
      </c>
      <c r="R30" s="5"/>
      <c r="S30" s="5"/>
      <c r="T30" s="5"/>
      <c r="U30" s="5"/>
      <c r="V30" s="5"/>
      <c r="W30" s="5"/>
    </row>
    <row r="31" spans="1:23" ht="16.5" customHeight="1">
      <c r="A31" s="6">
        <v>30</v>
      </c>
      <c r="B31" s="11">
        <f t="shared" si="6"/>
        <v>143</v>
      </c>
      <c r="C31" s="11">
        <f t="shared" si="7"/>
        <v>154</v>
      </c>
      <c r="D31" s="5">
        <f t="shared" ref="D31:E31" si="70">L31</f>
        <v>26</v>
      </c>
      <c r="E31" s="5">
        <f t="shared" si="70"/>
        <v>30</v>
      </c>
      <c r="F31" s="7">
        <f t="shared" si="1"/>
        <v>0.31</v>
      </c>
      <c r="G31" s="8">
        <f t="shared" si="2"/>
        <v>0.93400000000000005</v>
      </c>
      <c r="H31" s="9">
        <f t="shared" ref="H31:I31" si="71">5% + (O31-5)/1000</f>
        <v>8.4000000000000005E-2</v>
      </c>
      <c r="I31" s="9">
        <f t="shared" si="71"/>
        <v>7.5999999999999998E-2</v>
      </c>
      <c r="J31" s="7">
        <f t="shared" si="4"/>
        <v>0.26</v>
      </c>
      <c r="K31" s="10">
        <f t="shared" si="5"/>
        <v>0.56999999999999995</v>
      </c>
      <c r="L31" s="5">
        <f t="shared" si="10"/>
        <v>26</v>
      </c>
      <c r="M31" s="5">
        <f t="shared" si="11"/>
        <v>30</v>
      </c>
      <c r="N31" s="5">
        <f t="shared" si="12"/>
        <v>57</v>
      </c>
      <c r="O31" s="5">
        <f t="shared" si="13"/>
        <v>39</v>
      </c>
      <c r="P31" s="6">
        <f t="shared" si="14"/>
        <v>31</v>
      </c>
      <c r="Q31" s="12">
        <f t="shared" si="15"/>
        <v>4</v>
      </c>
      <c r="R31" s="5"/>
      <c r="S31" s="5"/>
      <c r="T31" s="5"/>
      <c r="U31" s="5"/>
      <c r="V31" s="5"/>
      <c r="W31" s="5"/>
    </row>
    <row r="32" spans="1:23" ht="16.5" customHeight="1">
      <c r="A32" s="6">
        <v>31</v>
      </c>
      <c r="B32" s="11">
        <f t="shared" si="6"/>
        <v>147</v>
      </c>
      <c r="C32" s="11">
        <f t="shared" si="7"/>
        <v>159</v>
      </c>
      <c r="D32" s="5">
        <f t="shared" ref="D32:E32" si="72">L32</f>
        <v>27</v>
      </c>
      <c r="E32" s="5">
        <f t="shared" si="72"/>
        <v>31</v>
      </c>
      <c r="F32" s="7">
        <f t="shared" si="1"/>
        <v>0.32</v>
      </c>
      <c r="G32" s="8">
        <f t="shared" si="2"/>
        <v>0.93500000000000005</v>
      </c>
      <c r="H32" s="9">
        <f t="shared" ref="H32:I32" si="73">5% + (O32-5)/1000</f>
        <v>8.5000000000000006E-2</v>
      </c>
      <c r="I32" s="9">
        <f t="shared" si="73"/>
        <v>7.5999999999999998E-2</v>
      </c>
      <c r="J32" s="7">
        <f t="shared" si="4"/>
        <v>0.27</v>
      </c>
      <c r="K32" s="10">
        <f t="shared" si="5"/>
        <v>0.59</v>
      </c>
      <c r="L32" s="5">
        <f t="shared" si="10"/>
        <v>27</v>
      </c>
      <c r="M32" s="5">
        <f t="shared" si="11"/>
        <v>31</v>
      </c>
      <c r="N32" s="5">
        <f t="shared" si="12"/>
        <v>59</v>
      </c>
      <c r="O32" s="5">
        <f t="shared" si="13"/>
        <v>40</v>
      </c>
      <c r="P32" s="6">
        <f t="shared" si="14"/>
        <v>31</v>
      </c>
      <c r="Q32" s="12">
        <f t="shared" si="15"/>
        <v>5</v>
      </c>
      <c r="R32" s="5"/>
      <c r="S32" s="5"/>
      <c r="T32" s="5"/>
      <c r="U32" s="5"/>
      <c r="V32" s="5"/>
      <c r="W32" s="5"/>
    </row>
    <row r="33" spans="1:23" ht="16.5" customHeight="1">
      <c r="A33" s="6">
        <v>32</v>
      </c>
      <c r="B33" s="11">
        <f t="shared" si="6"/>
        <v>151</v>
      </c>
      <c r="C33" s="11">
        <f t="shared" si="7"/>
        <v>163</v>
      </c>
      <c r="D33" s="5">
        <f t="shared" ref="D33:E33" si="74">L33</f>
        <v>28</v>
      </c>
      <c r="E33" s="5">
        <f t="shared" si="74"/>
        <v>32</v>
      </c>
      <c r="F33" s="7">
        <f t="shared" si="1"/>
        <v>0.32500000000000001</v>
      </c>
      <c r="G33" s="8">
        <f t="shared" si="2"/>
        <v>0.93600000000000005</v>
      </c>
      <c r="H33" s="9">
        <f t="shared" ref="H33:I33" si="75">5% + (O33-5)/1000</f>
        <v>8.5999999999999993E-2</v>
      </c>
      <c r="I33" s="9">
        <f t="shared" si="75"/>
        <v>7.6999999999999999E-2</v>
      </c>
      <c r="J33" s="7">
        <f t="shared" si="4"/>
        <v>0.28000000000000003</v>
      </c>
      <c r="K33" s="10">
        <f t="shared" si="5"/>
        <v>0.6</v>
      </c>
      <c r="L33" s="5">
        <f t="shared" si="10"/>
        <v>28</v>
      </c>
      <c r="M33" s="5">
        <f t="shared" si="11"/>
        <v>32</v>
      </c>
      <c r="N33" s="5">
        <f t="shared" si="12"/>
        <v>60</v>
      </c>
      <c r="O33" s="5">
        <f t="shared" si="13"/>
        <v>41</v>
      </c>
      <c r="P33" s="6">
        <f t="shared" si="14"/>
        <v>32</v>
      </c>
      <c r="Q33" s="12">
        <f t="shared" si="15"/>
        <v>5</v>
      </c>
      <c r="R33" s="5"/>
      <c r="S33" s="5"/>
      <c r="T33" s="5"/>
      <c r="U33" s="5"/>
      <c r="V33" s="5"/>
      <c r="W33" s="5"/>
    </row>
    <row r="34" spans="1:23" ht="16.5" customHeight="1">
      <c r="A34" s="6">
        <v>33</v>
      </c>
      <c r="B34" s="11">
        <f t="shared" si="6"/>
        <v>155</v>
      </c>
      <c r="C34" s="11">
        <f t="shared" si="7"/>
        <v>168</v>
      </c>
      <c r="D34" s="5">
        <f t="shared" ref="D34:E34" si="76">L34</f>
        <v>28</v>
      </c>
      <c r="E34" s="5">
        <f t="shared" si="76"/>
        <v>32</v>
      </c>
      <c r="F34" s="7">
        <f t="shared" si="1"/>
        <v>0.33499999999999996</v>
      </c>
      <c r="G34" s="8">
        <f t="shared" si="2"/>
        <v>0.93700000000000006</v>
      </c>
      <c r="H34" s="9">
        <f t="shared" ref="H34:I34" si="77">5% + (O34-5)/1000</f>
        <v>8.6999999999999994E-2</v>
      </c>
      <c r="I34" s="9">
        <f t="shared" si="77"/>
        <v>7.8E-2</v>
      </c>
      <c r="J34" s="7">
        <f t="shared" si="4"/>
        <v>0.28000000000000003</v>
      </c>
      <c r="K34" s="10">
        <f t="shared" si="5"/>
        <v>0.62</v>
      </c>
      <c r="L34" s="5">
        <f t="shared" si="10"/>
        <v>28</v>
      </c>
      <c r="M34" s="5">
        <f t="shared" si="11"/>
        <v>32</v>
      </c>
      <c r="N34" s="5">
        <f t="shared" si="12"/>
        <v>62</v>
      </c>
      <c r="O34" s="5">
        <f t="shared" si="13"/>
        <v>42</v>
      </c>
      <c r="P34" s="6">
        <f t="shared" si="14"/>
        <v>33</v>
      </c>
      <c r="Q34" s="12">
        <f t="shared" si="15"/>
        <v>4</v>
      </c>
      <c r="R34" s="5"/>
      <c r="S34" s="5"/>
      <c r="T34" s="5"/>
      <c r="U34" s="5"/>
      <c r="V34" s="5"/>
      <c r="W34" s="5"/>
    </row>
    <row r="35" spans="1:23" ht="16.5" customHeight="1">
      <c r="A35" s="6">
        <v>34</v>
      </c>
      <c r="B35" s="11">
        <f t="shared" si="6"/>
        <v>159</v>
      </c>
      <c r="C35" s="11">
        <f t="shared" si="7"/>
        <v>173</v>
      </c>
      <c r="D35" s="5">
        <f t="shared" ref="D35:E35" si="78">L35</f>
        <v>29</v>
      </c>
      <c r="E35" s="5">
        <f t="shared" si="78"/>
        <v>33</v>
      </c>
      <c r="F35" s="7">
        <f t="shared" si="1"/>
        <v>0.33999999999999997</v>
      </c>
      <c r="G35" s="8">
        <f t="shared" si="2"/>
        <v>0.93800000000000006</v>
      </c>
      <c r="H35" s="9">
        <f t="shared" ref="H35:I35" si="79">5% + (O35-5)/1000</f>
        <v>8.7999999999999995E-2</v>
      </c>
      <c r="I35" s="9">
        <f t="shared" si="79"/>
        <v>7.9000000000000001E-2</v>
      </c>
      <c r="J35" s="7">
        <f t="shared" si="4"/>
        <v>0.28999999999999998</v>
      </c>
      <c r="K35" s="10">
        <f t="shared" si="5"/>
        <v>0.63</v>
      </c>
      <c r="L35" s="5">
        <f t="shared" si="10"/>
        <v>29</v>
      </c>
      <c r="M35" s="5">
        <f t="shared" si="11"/>
        <v>33</v>
      </c>
      <c r="N35" s="5">
        <f t="shared" si="12"/>
        <v>63</v>
      </c>
      <c r="O35" s="5">
        <f t="shared" si="13"/>
        <v>43</v>
      </c>
      <c r="P35" s="6">
        <f t="shared" si="14"/>
        <v>34</v>
      </c>
      <c r="Q35" s="12">
        <f t="shared" si="15"/>
        <v>5</v>
      </c>
      <c r="R35" s="5"/>
      <c r="S35" s="5"/>
      <c r="T35" s="5"/>
      <c r="U35" s="5"/>
      <c r="V35" s="5"/>
      <c r="W35" s="5"/>
    </row>
    <row r="36" spans="1:23" ht="16.5" customHeight="1">
      <c r="A36" s="6">
        <v>35</v>
      </c>
      <c r="B36" s="11">
        <f t="shared" si="6"/>
        <v>164</v>
      </c>
      <c r="C36" s="11">
        <f t="shared" si="7"/>
        <v>178</v>
      </c>
      <c r="D36" s="5">
        <f t="shared" ref="D36:E36" si="80">L36</f>
        <v>30</v>
      </c>
      <c r="E36" s="5">
        <f t="shared" si="80"/>
        <v>34</v>
      </c>
      <c r="F36" s="7">
        <f t="shared" si="1"/>
        <v>0.35</v>
      </c>
      <c r="G36" s="8">
        <f t="shared" si="2"/>
        <v>0.93900000000000006</v>
      </c>
      <c r="H36" s="9">
        <f t="shared" ref="H36:I36" si="81">5% + (O36-5)/1000</f>
        <v>8.8999999999999996E-2</v>
      </c>
      <c r="I36" s="9">
        <f t="shared" si="81"/>
        <v>7.9000000000000001E-2</v>
      </c>
      <c r="J36" s="7">
        <f t="shared" si="4"/>
        <v>0.3</v>
      </c>
      <c r="K36" s="10">
        <f t="shared" si="5"/>
        <v>0.65</v>
      </c>
      <c r="L36" s="5">
        <f t="shared" si="10"/>
        <v>30</v>
      </c>
      <c r="M36" s="5">
        <f t="shared" si="11"/>
        <v>34</v>
      </c>
      <c r="N36" s="5">
        <f t="shared" si="12"/>
        <v>65</v>
      </c>
      <c r="O36" s="5">
        <f t="shared" si="13"/>
        <v>44</v>
      </c>
      <c r="P36" s="6">
        <f t="shared" si="14"/>
        <v>34</v>
      </c>
      <c r="Q36" s="12">
        <f t="shared" si="15"/>
        <v>5</v>
      </c>
      <c r="R36" s="5"/>
      <c r="S36" s="5"/>
      <c r="T36" s="5"/>
      <c r="U36" s="5"/>
      <c r="V36" s="5"/>
      <c r="W36" s="5"/>
    </row>
    <row r="37" spans="1:23" ht="16.5" customHeight="1">
      <c r="A37" s="6">
        <v>36</v>
      </c>
      <c r="B37" s="11">
        <f t="shared" si="6"/>
        <v>168</v>
      </c>
      <c r="C37" s="11">
        <f t="shared" si="7"/>
        <v>182</v>
      </c>
      <c r="D37" s="5">
        <f t="shared" ref="D37:E37" si="82">L37</f>
        <v>30</v>
      </c>
      <c r="E37" s="5">
        <f t="shared" si="82"/>
        <v>35</v>
      </c>
      <c r="F37" s="7">
        <f t="shared" si="1"/>
        <v>0.35499999999999998</v>
      </c>
      <c r="G37" s="8">
        <f t="shared" si="2"/>
        <v>0.94000000000000006</v>
      </c>
      <c r="H37" s="9">
        <f t="shared" ref="H37:I37" si="83">5% + (O37-5)/1000</f>
        <v>0.09</v>
      </c>
      <c r="I37" s="9">
        <f t="shared" si="83"/>
        <v>0.08</v>
      </c>
      <c r="J37" s="7">
        <f t="shared" si="4"/>
        <v>0.3</v>
      </c>
      <c r="K37" s="10">
        <f t="shared" si="5"/>
        <v>0.66</v>
      </c>
      <c r="L37" s="5">
        <f t="shared" si="10"/>
        <v>30</v>
      </c>
      <c r="M37" s="5">
        <f t="shared" si="11"/>
        <v>35</v>
      </c>
      <c r="N37" s="5">
        <f t="shared" si="12"/>
        <v>66</v>
      </c>
      <c r="O37" s="5">
        <f t="shared" si="13"/>
        <v>45</v>
      </c>
      <c r="P37" s="6">
        <f t="shared" si="14"/>
        <v>35</v>
      </c>
      <c r="Q37" s="12">
        <f t="shared" si="15"/>
        <v>4</v>
      </c>
      <c r="R37" s="5"/>
      <c r="S37" s="5"/>
      <c r="T37" s="5"/>
      <c r="U37" s="5"/>
      <c r="V37" s="5"/>
      <c r="W37" s="5"/>
    </row>
    <row r="38" spans="1:23" ht="16.5" customHeight="1">
      <c r="A38" s="6">
        <v>37</v>
      </c>
      <c r="B38" s="11">
        <f t="shared" si="6"/>
        <v>172</v>
      </c>
      <c r="C38" s="11">
        <f t="shared" si="7"/>
        <v>187</v>
      </c>
      <c r="D38" s="5">
        <f t="shared" ref="D38:E38" si="84">L38</f>
        <v>31</v>
      </c>
      <c r="E38" s="5">
        <f t="shared" si="84"/>
        <v>35</v>
      </c>
      <c r="F38" s="7">
        <f t="shared" si="1"/>
        <v>0.36499999999999999</v>
      </c>
      <c r="G38" s="8">
        <f t="shared" si="2"/>
        <v>0.94100000000000006</v>
      </c>
      <c r="H38" s="9">
        <f t="shared" ref="H38:I38" si="85">5% + (O38-5)/1000</f>
        <v>9.0999999999999998E-2</v>
      </c>
      <c r="I38" s="9">
        <f t="shared" si="85"/>
        <v>0.08</v>
      </c>
      <c r="J38" s="7">
        <f t="shared" si="4"/>
        <v>0.31</v>
      </c>
      <c r="K38" s="10">
        <f t="shared" si="5"/>
        <v>0.68</v>
      </c>
      <c r="L38" s="5">
        <f t="shared" si="10"/>
        <v>31</v>
      </c>
      <c r="M38" s="5">
        <f t="shared" si="11"/>
        <v>35</v>
      </c>
      <c r="N38" s="5">
        <f t="shared" si="12"/>
        <v>68</v>
      </c>
      <c r="O38" s="5">
        <f t="shared" si="13"/>
        <v>46</v>
      </c>
      <c r="P38" s="6">
        <f t="shared" si="14"/>
        <v>35</v>
      </c>
      <c r="Q38" s="12">
        <f t="shared" si="15"/>
        <v>4</v>
      </c>
      <c r="R38" s="5"/>
      <c r="S38" s="5"/>
      <c r="T38" s="5"/>
      <c r="U38" s="5"/>
      <c r="V38" s="5"/>
      <c r="W38" s="5"/>
    </row>
    <row r="39" spans="1:23" ht="16.5" customHeight="1">
      <c r="A39" s="6">
        <v>38</v>
      </c>
      <c r="B39" s="11">
        <f t="shared" si="6"/>
        <v>176</v>
      </c>
      <c r="C39" s="11">
        <f t="shared" si="7"/>
        <v>192</v>
      </c>
      <c r="D39" s="5">
        <f t="shared" ref="D39:E39" si="86">L39</f>
        <v>32</v>
      </c>
      <c r="E39" s="5">
        <f t="shared" si="86"/>
        <v>36</v>
      </c>
      <c r="F39" s="7">
        <f t="shared" si="1"/>
        <v>0.37</v>
      </c>
      <c r="G39" s="8">
        <f t="shared" si="2"/>
        <v>0.94200000000000006</v>
      </c>
      <c r="H39" s="9">
        <f t="shared" ref="H39:I39" si="87">5% + (O39-5)/1000</f>
        <v>9.1999999999999998E-2</v>
      </c>
      <c r="I39" s="9">
        <f t="shared" si="87"/>
        <v>8.1000000000000003E-2</v>
      </c>
      <c r="J39" s="7">
        <f t="shared" si="4"/>
        <v>0.32</v>
      </c>
      <c r="K39" s="10">
        <f t="shared" si="5"/>
        <v>0.69</v>
      </c>
      <c r="L39" s="5">
        <f t="shared" si="10"/>
        <v>32</v>
      </c>
      <c r="M39" s="5">
        <f t="shared" si="11"/>
        <v>36</v>
      </c>
      <c r="N39" s="5">
        <f t="shared" si="12"/>
        <v>69</v>
      </c>
      <c r="O39" s="5">
        <f t="shared" si="13"/>
        <v>47</v>
      </c>
      <c r="P39" s="6">
        <f t="shared" si="14"/>
        <v>36</v>
      </c>
      <c r="Q39" s="12">
        <f t="shared" si="15"/>
        <v>5</v>
      </c>
      <c r="R39" s="5"/>
      <c r="S39" s="5"/>
      <c r="T39" s="5"/>
      <c r="U39" s="5"/>
      <c r="V39" s="5"/>
      <c r="W39" s="5"/>
    </row>
    <row r="40" spans="1:23" ht="16.5" customHeight="1">
      <c r="A40" s="6">
        <v>39</v>
      </c>
      <c r="B40" s="11">
        <f t="shared" si="6"/>
        <v>180</v>
      </c>
      <c r="C40" s="11">
        <f t="shared" si="7"/>
        <v>197</v>
      </c>
      <c r="D40" s="5">
        <f t="shared" ref="D40:E40" si="88">L40</f>
        <v>32</v>
      </c>
      <c r="E40" s="5">
        <f t="shared" si="88"/>
        <v>37</v>
      </c>
      <c r="F40" s="7">
        <f t="shared" si="1"/>
        <v>0.38</v>
      </c>
      <c r="G40" s="8">
        <f t="shared" si="2"/>
        <v>0.94300000000000006</v>
      </c>
      <c r="H40" s="9">
        <f t="shared" ref="H40:I40" si="89">5% + (O40-5)/1000</f>
        <v>9.2999999999999999E-2</v>
      </c>
      <c r="I40" s="9">
        <f t="shared" si="89"/>
        <v>8.2000000000000003E-2</v>
      </c>
      <c r="J40" s="7">
        <f t="shared" si="4"/>
        <v>0.32</v>
      </c>
      <c r="K40" s="10">
        <f t="shared" si="5"/>
        <v>0.71</v>
      </c>
      <c r="L40" s="5">
        <f t="shared" si="10"/>
        <v>32</v>
      </c>
      <c r="M40" s="5">
        <f t="shared" si="11"/>
        <v>37</v>
      </c>
      <c r="N40" s="5">
        <f t="shared" si="12"/>
        <v>71</v>
      </c>
      <c r="O40" s="5">
        <f t="shared" si="13"/>
        <v>48</v>
      </c>
      <c r="P40" s="6">
        <f t="shared" si="14"/>
        <v>37</v>
      </c>
      <c r="Q40" s="12">
        <f t="shared" si="15"/>
        <v>5</v>
      </c>
      <c r="R40" s="5"/>
      <c r="S40" s="5"/>
      <c r="T40" s="5"/>
      <c r="U40" s="5"/>
      <c r="V40" s="5"/>
      <c r="W40" s="5"/>
    </row>
    <row r="41" spans="1:23" ht="16.5" customHeight="1">
      <c r="A41" s="6">
        <v>40</v>
      </c>
      <c r="B41" s="11">
        <f t="shared" si="6"/>
        <v>185</v>
      </c>
      <c r="C41" s="11">
        <f t="shared" si="7"/>
        <v>201</v>
      </c>
      <c r="D41" s="5">
        <f t="shared" ref="D41:E41" si="90">L41</f>
        <v>33</v>
      </c>
      <c r="E41" s="5">
        <f t="shared" si="90"/>
        <v>38</v>
      </c>
      <c r="F41" s="7">
        <f t="shared" si="1"/>
        <v>0.38500000000000001</v>
      </c>
      <c r="G41" s="8">
        <f t="shared" si="2"/>
        <v>0.94400000000000006</v>
      </c>
      <c r="H41" s="9">
        <f t="shared" ref="H41:I41" si="91">5% + (O41-5)/1000</f>
        <v>9.4E-2</v>
      </c>
      <c r="I41" s="9">
        <f t="shared" si="91"/>
        <v>8.3000000000000004E-2</v>
      </c>
      <c r="J41" s="7">
        <f t="shared" si="4"/>
        <v>0.33</v>
      </c>
      <c r="K41" s="10">
        <f t="shared" si="5"/>
        <v>0.72</v>
      </c>
      <c r="L41" s="5">
        <f t="shared" si="10"/>
        <v>33</v>
      </c>
      <c r="M41" s="5">
        <f t="shared" si="11"/>
        <v>38</v>
      </c>
      <c r="N41" s="5">
        <f t="shared" si="12"/>
        <v>72</v>
      </c>
      <c r="O41" s="5">
        <f t="shared" si="13"/>
        <v>49</v>
      </c>
      <c r="P41" s="6">
        <f t="shared" si="14"/>
        <v>38</v>
      </c>
      <c r="Q41" s="12">
        <f t="shared" si="15"/>
        <v>5</v>
      </c>
      <c r="R41" s="5"/>
      <c r="S41" s="5"/>
      <c r="T41" s="5"/>
      <c r="U41" s="5"/>
      <c r="V41" s="5"/>
      <c r="W41" s="5"/>
    </row>
    <row r="42" spans="1:23" ht="16.5" customHeight="1">
      <c r="A42" s="6">
        <v>41</v>
      </c>
      <c r="B42" s="11">
        <f t="shared" si="6"/>
        <v>189</v>
      </c>
      <c r="C42" s="11">
        <f t="shared" si="7"/>
        <v>206</v>
      </c>
      <c r="D42" s="5">
        <f t="shared" ref="D42:E42" si="92">L42</f>
        <v>34</v>
      </c>
      <c r="E42" s="5">
        <f t="shared" si="92"/>
        <v>38</v>
      </c>
      <c r="F42" s="7">
        <f t="shared" si="1"/>
        <v>0.39499999999999996</v>
      </c>
      <c r="G42" s="8">
        <f t="shared" si="2"/>
        <v>0.94500000000000006</v>
      </c>
      <c r="H42" s="9">
        <f t="shared" ref="H42:I42" si="93">5% + (O42-5)/1000</f>
        <v>9.5000000000000001E-2</v>
      </c>
      <c r="I42" s="9">
        <f t="shared" si="93"/>
        <v>8.3000000000000004E-2</v>
      </c>
      <c r="J42" s="7">
        <f t="shared" si="4"/>
        <v>0.34</v>
      </c>
      <c r="K42" s="10">
        <f t="shared" si="5"/>
        <v>0.74</v>
      </c>
      <c r="L42" s="5">
        <f t="shared" si="10"/>
        <v>34</v>
      </c>
      <c r="M42" s="5">
        <f t="shared" si="11"/>
        <v>38</v>
      </c>
      <c r="N42" s="5">
        <f t="shared" si="12"/>
        <v>74</v>
      </c>
      <c r="O42" s="5">
        <f t="shared" si="13"/>
        <v>50</v>
      </c>
      <c r="P42" s="6">
        <f t="shared" si="14"/>
        <v>38</v>
      </c>
      <c r="Q42" s="12">
        <f t="shared" si="15"/>
        <v>4</v>
      </c>
      <c r="R42" s="5"/>
      <c r="S42" s="5"/>
      <c r="T42" s="5"/>
      <c r="U42" s="5"/>
      <c r="V42" s="5"/>
      <c r="W42" s="5"/>
    </row>
    <row r="43" spans="1:23" ht="16.5" customHeight="1">
      <c r="A43" s="6">
        <v>42</v>
      </c>
      <c r="B43" s="11">
        <f t="shared" si="6"/>
        <v>193</v>
      </c>
      <c r="C43" s="11">
        <f t="shared" si="7"/>
        <v>211</v>
      </c>
      <c r="D43" s="5">
        <f t="shared" ref="D43:E43" si="94">L43</f>
        <v>34</v>
      </c>
      <c r="E43" s="5">
        <f t="shared" si="94"/>
        <v>39</v>
      </c>
      <c r="F43" s="7">
        <f t="shared" si="1"/>
        <v>0.39999999999999997</v>
      </c>
      <c r="G43" s="8">
        <f t="shared" si="2"/>
        <v>0.94600000000000006</v>
      </c>
      <c r="H43" s="9">
        <f t="shared" ref="H43:I43" si="95">5% + (O43-5)/1000</f>
        <v>9.6000000000000002E-2</v>
      </c>
      <c r="I43" s="9">
        <f t="shared" si="95"/>
        <v>8.4000000000000005E-2</v>
      </c>
      <c r="J43" s="7">
        <f t="shared" si="4"/>
        <v>0.34</v>
      </c>
      <c r="K43" s="10">
        <f t="shared" si="5"/>
        <v>0.75</v>
      </c>
      <c r="L43" s="5">
        <f t="shared" si="10"/>
        <v>34</v>
      </c>
      <c r="M43" s="5">
        <f t="shared" si="11"/>
        <v>39</v>
      </c>
      <c r="N43" s="5">
        <f t="shared" si="12"/>
        <v>75</v>
      </c>
      <c r="O43" s="5">
        <f t="shared" si="13"/>
        <v>51</v>
      </c>
      <c r="P43" s="6">
        <f t="shared" si="14"/>
        <v>39</v>
      </c>
      <c r="Q43" s="12">
        <f t="shared" si="15"/>
        <v>4</v>
      </c>
      <c r="R43" s="5"/>
      <c r="S43" s="5"/>
      <c r="T43" s="5"/>
      <c r="U43" s="5"/>
      <c r="V43" s="5"/>
      <c r="W43" s="5"/>
    </row>
    <row r="44" spans="1:23" ht="16.5" customHeight="1">
      <c r="A44" s="6">
        <v>43</v>
      </c>
      <c r="B44" s="11">
        <f t="shared" si="6"/>
        <v>197</v>
      </c>
      <c r="C44" s="11">
        <f t="shared" si="7"/>
        <v>216</v>
      </c>
      <c r="D44" s="5">
        <f t="shared" ref="D44:E44" si="96">L44</f>
        <v>35</v>
      </c>
      <c r="E44" s="5">
        <f t="shared" si="96"/>
        <v>40</v>
      </c>
      <c r="F44" s="7">
        <f t="shared" si="1"/>
        <v>0.41</v>
      </c>
      <c r="G44" s="8">
        <f t="shared" si="2"/>
        <v>0.94700000000000006</v>
      </c>
      <c r="H44" s="9">
        <f t="shared" ref="H44:I44" si="97">5% + (O44-5)/1000</f>
        <v>9.7000000000000003E-2</v>
      </c>
      <c r="I44" s="9">
        <f t="shared" si="97"/>
        <v>8.4000000000000005E-2</v>
      </c>
      <c r="J44" s="7">
        <f t="shared" si="4"/>
        <v>0.35</v>
      </c>
      <c r="K44" s="10">
        <f t="shared" si="5"/>
        <v>0.77</v>
      </c>
      <c r="L44" s="5">
        <f t="shared" si="10"/>
        <v>35</v>
      </c>
      <c r="M44" s="5">
        <f t="shared" si="11"/>
        <v>40</v>
      </c>
      <c r="N44" s="5">
        <f t="shared" si="12"/>
        <v>77</v>
      </c>
      <c r="O44" s="5">
        <f t="shared" si="13"/>
        <v>52</v>
      </c>
      <c r="P44" s="6">
        <f t="shared" si="14"/>
        <v>39</v>
      </c>
      <c r="Q44" s="12">
        <f t="shared" si="15"/>
        <v>5</v>
      </c>
      <c r="R44" s="5"/>
      <c r="S44" s="5"/>
      <c r="T44" s="5"/>
      <c r="U44" s="5"/>
      <c r="V44" s="5"/>
      <c r="W44" s="5"/>
    </row>
    <row r="45" spans="1:23" ht="16.5" customHeight="1">
      <c r="A45" s="6">
        <v>44</v>
      </c>
      <c r="B45" s="11">
        <f t="shared" si="6"/>
        <v>201</v>
      </c>
      <c r="C45" s="11">
        <f t="shared" si="7"/>
        <v>220</v>
      </c>
      <c r="D45" s="5">
        <f t="shared" ref="D45:E45" si="98">L45</f>
        <v>36</v>
      </c>
      <c r="E45" s="5">
        <f t="shared" si="98"/>
        <v>41</v>
      </c>
      <c r="F45" s="7">
        <f t="shared" si="1"/>
        <v>0.41499999999999998</v>
      </c>
      <c r="G45" s="8">
        <f t="shared" si="2"/>
        <v>0.94800000000000006</v>
      </c>
      <c r="H45" s="9">
        <f t="shared" ref="H45:I45" si="99">5% + (O45-5)/1000</f>
        <v>9.8000000000000004E-2</v>
      </c>
      <c r="I45" s="9">
        <f t="shared" si="99"/>
        <v>8.5000000000000006E-2</v>
      </c>
      <c r="J45" s="7">
        <f t="shared" si="4"/>
        <v>0.36</v>
      </c>
      <c r="K45" s="10">
        <f t="shared" si="5"/>
        <v>0.78</v>
      </c>
      <c r="L45" s="5">
        <f t="shared" si="10"/>
        <v>36</v>
      </c>
      <c r="M45" s="5">
        <f t="shared" si="11"/>
        <v>41</v>
      </c>
      <c r="N45" s="5">
        <f t="shared" si="12"/>
        <v>78</v>
      </c>
      <c r="O45" s="5">
        <f t="shared" si="13"/>
        <v>53</v>
      </c>
      <c r="P45" s="6">
        <f t="shared" si="14"/>
        <v>40</v>
      </c>
      <c r="Q45" s="12">
        <f t="shared" si="15"/>
        <v>5</v>
      </c>
      <c r="R45" s="5"/>
      <c r="S45" s="5"/>
      <c r="T45" s="5"/>
      <c r="U45" s="5"/>
      <c r="V45" s="5"/>
      <c r="W45" s="5"/>
    </row>
    <row r="46" spans="1:23" ht="16.5" customHeight="1">
      <c r="A46" s="6">
        <v>45</v>
      </c>
      <c r="B46" s="11">
        <f t="shared" si="6"/>
        <v>206</v>
      </c>
      <c r="C46" s="11">
        <f t="shared" si="7"/>
        <v>225</v>
      </c>
      <c r="D46" s="5">
        <f t="shared" ref="D46:E46" si="100">L46</f>
        <v>36</v>
      </c>
      <c r="E46" s="5">
        <f t="shared" si="100"/>
        <v>41</v>
      </c>
      <c r="F46" s="7">
        <f t="shared" si="1"/>
        <v>0.42499999999999999</v>
      </c>
      <c r="G46" s="8">
        <f t="shared" si="2"/>
        <v>0.94900000000000007</v>
      </c>
      <c r="H46" s="9">
        <f t="shared" ref="H46:I46" si="101">5% + (O46-5)/1000</f>
        <v>9.9000000000000005E-2</v>
      </c>
      <c r="I46" s="9">
        <f t="shared" si="101"/>
        <v>8.5999999999999993E-2</v>
      </c>
      <c r="J46" s="7">
        <f t="shared" si="4"/>
        <v>0.36</v>
      </c>
      <c r="K46" s="10">
        <f t="shared" si="5"/>
        <v>0.8</v>
      </c>
      <c r="L46" s="5">
        <f t="shared" si="10"/>
        <v>36</v>
      </c>
      <c r="M46" s="5">
        <f t="shared" si="11"/>
        <v>41</v>
      </c>
      <c r="N46" s="5">
        <f t="shared" si="12"/>
        <v>80</v>
      </c>
      <c r="O46" s="5">
        <f t="shared" si="13"/>
        <v>54</v>
      </c>
      <c r="P46" s="6">
        <f t="shared" si="14"/>
        <v>41</v>
      </c>
      <c r="Q46" s="12">
        <f t="shared" si="15"/>
        <v>4</v>
      </c>
      <c r="R46" s="5"/>
      <c r="S46" s="5"/>
      <c r="T46" s="5"/>
      <c r="U46" s="5"/>
      <c r="V46" s="5"/>
      <c r="W46" s="5"/>
    </row>
    <row r="47" spans="1:23" ht="16.5" customHeight="1">
      <c r="A47" s="6">
        <v>46</v>
      </c>
      <c r="B47" s="11">
        <f t="shared" si="6"/>
        <v>210</v>
      </c>
      <c r="C47" s="11">
        <f t="shared" si="7"/>
        <v>230</v>
      </c>
      <c r="D47" s="5">
        <f t="shared" ref="D47:E47" si="102">L47</f>
        <v>37</v>
      </c>
      <c r="E47" s="5">
        <f t="shared" si="102"/>
        <v>42</v>
      </c>
      <c r="F47" s="7">
        <f t="shared" si="1"/>
        <v>0.43</v>
      </c>
      <c r="G47" s="8">
        <f t="shared" si="2"/>
        <v>0.95000000000000007</v>
      </c>
      <c r="H47" s="9">
        <f t="shared" ref="H47:I47" si="103">5% + (O47-5)/1000</f>
        <v>0.1</v>
      </c>
      <c r="I47" s="9">
        <f t="shared" si="103"/>
        <v>8.6999999999999994E-2</v>
      </c>
      <c r="J47" s="7">
        <f t="shared" si="4"/>
        <v>0.37</v>
      </c>
      <c r="K47" s="10">
        <f t="shared" si="5"/>
        <v>0.81</v>
      </c>
      <c r="L47" s="5">
        <f t="shared" si="10"/>
        <v>37</v>
      </c>
      <c r="M47" s="5">
        <f t="shared" si="11"/>
        <v>42</v>
      </c>
      <c r="N47" s="5">
        <f t="shared" si="12"/>
        <v>81</v>
      </c>
      <c r="O47" s="5">
        <f t="shared" si="13"/>
        <v>55</v>
      </c>
      <c r="P47" s="6">
        <f t="shared" si="14"/>
        <v>42</v>
      </c>
      <c r="Q47" s="12">
        <f t="shared" si="15"/>
        <v>5</v>
      </c>
      <c r="R47" s="5"/>
      <c r="S47" s="5"/>
      <c r="T47" s="5"/>
      <c r="U47" s="5"/>
      <c r="V47" s="5"/>
      <c r="W47" s="5"/>
    </row>
    <row r="48" spans="1:23" ht="16.5" customHeight="1">
      <c r="A48" s="6">
        <v>47</v>
      </c>
      <c r="B48" s="11">
        <f t="shared" si="6"/>
        <v>214</v>
      </c>
      <c r="C48" s="11">
        <f t="shared" si="7"/>
        <v>235</v>
      </c>
      <c r="D48" s="5">
        <f t="shared" ref="D48:E48" si="104">L48</f>
        <v>38</v>
      </c>
      <c r="E48" s="5">
        <f t="shared" si="104"/>
        <v>43</v>
      </c>
      <c r="F48" s="7">
        <f t="shared" si="1"/>
        <v>0.44</v>
      </c>
      <c r="G48" s="8">
        <f t="shared" si="2"/>
        <v>0.95100000000000007</v>
      </c>
      <c r="H48" s="9">
        <f t="shared" ref="H48:I48" si="105">5% + (O48-5)/1000</f>
        <v>0.10100000000000001</v>
      </c>
      <c r="I48" s="9">
        <f t="shared" si="105"/>
        <v>8.6999999999999994E-2</v>
      </c>
      <c r="J48" s="7">
        <f t="shared" si="4"/>
        <v>0.38</v>
      </c>
      <c r="K48" s="10">
        <f t="shared" si="5"/>
        <v>0.83</v>
      </c>
      <c r="L48" s="5">
        <f t="shared" si="10"/>
        <v>38</v>
      </c>
      <c r="M48" s="5">
        <f t="shared" si="11"/>
        <v>43</v>
      </c>
      <c r="N48" s="5">
        <f t="shared" si="12"/>
        <v>83</v>
      </c>
      <c r="O48" s="5">
        <f t="shared" si="13"/>
        <v>56</v>
      </c>
      <c r="P48" s="6">
        <f t="shared" si="14"/>
        <v>42</v>
      </c>
      <c r="Q48" s="12">
        <f t="shared" si="15"/>
        <v>5</v>
      </c>
      <c r="R48" s="5"/>
      <c r="S48" s="5"/>
      <c r="T48" s="5"/>
      <c r="U48" s="5"/>
      <c r="V48" s="5"/>
      <c r="W48" s="5"/>
    </row>
    <row r="49" spans="1:23" ht="16.5" customHeight="1">
      <c r="A49" s="6">
        <v>48</v>
      </c>
      <c r="B49" s="11">
        <f t="shared" si="6"/>
        <v>218</v>
      </c>
      <c r="C49" s="11">
        <f t="shared" si="7"/>
        <v>239</v>
      </c>
      <c r="D49" s="5">
        <f t="shared" ref="D49:E49" si="106">L49</f>
        <v>38</v>
      </c>
      <c r="E49" s="5">
        <f t="shared" si="106"/>
        <v>44</v>
      </c>
      <c r="F49" s="7">
        <f t="shared" si="1"/>
        <v>0.44500000000000001</v>
      </c>
      <c r="G49" s="8">
        <f t="shared" si="2"/>
        <v>0.95200000000000007</v>
      </c>
      <c r="H49" s="9">
        <f t="shared" ref="H49:I49" si="107">5% + (O49-5)/1000</f>
        <v>0.10200000000000001</v>
      </c>
      <c r="I49" s="9">
        <f t="shared" si="107"/>
        <v>8.7999999999999995E-2</v>
      </c>
      <c r="J49" s="7">
        <f t="shared" si="4"/>
        <v>0.38</v>
      </c>
      <c r="K49" s="10">
        <f t="shared" si="5"/>
        <v>0.84</v>
      </c>
      <c r="L49" s="5">
        <f t="shared" si="10"/>
        <v>38</v>
      </c>
      <c r="M49" s="5">
        <f t="shared" si="11"/>
        <v>44</v>
      </c>
      <c r="N49" s="5">
        <f t="shared" si="12"/>
        <v>84</v>
      </c>
      <c r="O49" s="5">
        <f t="shared" si="13"/>
        <v>57</v>
      </c>
      <c r="P49" s="6">
        <f t="shared" si="14"/>
        <v>43</v>
      </c>
      <c r="Q49" s="12">
        <f t="shared" si="15"/>
        <v>4</v>
      </c>
      <c r="R49" s="5"/>
      <c r="S49" s="5"/>
      <c r="T49" s="5"/>
      <c r="U49" s="5"/>
      <c r="V49" s="5"/>
      <c r="W49" s="5"/>
    </row>
    <row r="50" spans="1:23" ht="16.5" customHeight="1">
      <c r="A50" s="6">
        <v>49</v>
      </c>
      <c r="B50" s="11">
        <f t="shared" si="6"/>
        <v>222</v>
      </c>
      <c r="C50" s="11">
        <f t="shared" si="7"/>
        <v>244</v>
      </c>
      <c r="D50" s="5">
        <f t="shared" ref="D50:E50" si="108">L50</f>
        <v>39</v>
      </c>
      <c r="E50" s="5">
        <f t="shared" si="108"/>
        <v>44</v>
      </c>
      <c r="F50" s="7">
        <f t="shared" si="1"/>
        <v>0.45500000000000002</v>
      </c>
      <c r="G50" s="8">
        <f t="shared" si="2"/>
        <v>0.95300000000000007</v>
      </c>
      <c r="H50" s="9">
        <f t="shared" ref="H50:I50" si="109">5% + (O50-5)/1000</f>
        <v>0.10300000000000001</v>
      </c>
      <c r="I50" s="9">
        <f t="shared" si="109"/>
        <v>8.7999999999999995E-2</v>
      </c>
      <c r="J50" s="7">
        <f t="shared" si="4"/>
        <v>0.39</v>
      </c>
      <c r="K50" s="10">
        <f t="shared" si="5"/>
        <v>0.86</v>
      </c>
      <c r="L50" s="5">
        <f t="shared" si="10"/>
        <v>39</v>
      </c>
      <c r="M50" s="5">
        <f t="shared" si="11"/>
        <v>44</v>
      </c>
      <c r="N50" s="5">
        <f t="shared" si="12"/>
        <v>86</v>
      </c>
      <c r="O50" s="5">
        <f t="shared" si="13"/>
        <v>58</v>
      </c>
      <c r="P50" s="6">
        <f t="shared" si="14"/>
        <v>43</v>
      </c>
      <c r="Q50" s="12">
        <f t="shared" si="15"/>
        <v>4</v>
      </c>
      <c r="R50" s="5"/>
      <c r="S50" s="5"/>
      <c r="T50" s="5"/>
      <c r="U50" s="5"/>
      <c r="V50" s="5"/>
      <c r="W50" s="5"/>
    </row>
    <row r="51" spans="1:23" ht="16.5" customHeight="1">
      <c r="A51" s="1">
        <v>50</v>
      </c>
      <c r="B51" s="15">
        <f t="shared" si="6"/>
        <v>227</v>
      </c>
      <c r="C51" s="15">
        <f t="shared" si="7"/>
        <v>249</v>
      </c>
      <c r="D51" s="2">
        <f t="shared" ref="D51:E51" si="110">L51</f>
        <v>40</v>
      </c>
      <c r="E51" s="2">
        <f t="shared" si="110"/>
        <v>45</v>
      </c>
      <c r="F51" s="16">
        <f t="shared" si="1"/>
        <v>0.45999999999999996</v>
      </c>
      <c r="G51" s="17">
        <f t="shared" si="2"/>
        <v>0.95400000000000007</v>
      </c>
      <c r="H51" s="18">
        <f t="shared" ref="H51:I51" si="111">5% + (O51-5)/1000</f>
        <v>0.10400000000000001</v>
      </c>
      <c r="I51" s="18">
        <f t="shared" si="111"/>
        <v>8.8999999999999996E-2</v>
      </c>
      <c r="J51" s="16">
        <f t="shared" si="4"/>
        <v>0.4</v>
      </c>
      <c r="K51" s="19">
        <f t="shared" si="5"/>
        <v>0.87</v>
      </c>
      <c r="L51" s="5">
        <f t="shared" si="10"/>
        <v>40</v>
      </c>
      <c r="M51" s="5">
        <f t="shared" si="11"/>
        <v>45</v>
      </c>
      <c r="N51" s="2">
        <f t="shared" si="12"/>
        <v>87</v>
      </c>
      <c r="O51" s="2">
        <f t="shared" si="13"/>
        <v>59</v>
      </c>
      <c r="P51" s="6">
        <f t="shared" si="14"/>
        <v>44</v>
      </c>
      <c r="Q51" s="20">
        <f t="shared" si="15"/>
        <v>5</v>
      </c>
      <c r="R51" s="5"/>
      <c r="S51" s="5"/>
      <c r="T51" s="5"/>
      <c r="U51" s="5"/>
      <c r="V51" s="5"/>
      <c r="W51" s="5"/>
    </row>
    <row r="52" spans="1:23" ht="16.5" customHeight="1">
      <c r="A52" s="5"/>
      <c r="B52" s="5"/>
      <c r="C52" s="5"/>
      <c r="D52" s="5"/>
      <c r="E52" s="5"/>
      <c r="F52" s="7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</row>
    <row r="53" spans="1:23" ht="16.5" customHeight="1">
      <c r="A53" s="5"/>
      <c r="B53" s="5"/>
      <c r="C53" s="5"/>
      <c r="D53" s="5"/>
      <c r="E53" s="5"/>
      <c r="F53" s="7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</row>
    <row r="54" spans="1:23" ht="16.5" customHeight="1">
      <c r="A54" s="5"/>
      <c r="B54" s="5"/>
      <c r="C54" s="5"/>
      <c r="D54" s="5"/>
      <c r="E54" s="5"/>
      <c r="F54" s="7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</row>
    <row r="55" spans="1:23" ht="16.5" customHeight="1">
      <c r="A55" s="5"/>
      <c r="B55" s="5"/>
      <c r="C55" s="5"/>
      <c r="D55" s="5"/>
      <c r="E55" s="5"/>
      <c r="F55" s="7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</row>
    <row r="56" spans="1:23" ht="16.5" customHeight="1">
      <c r="A56" s="5"/>
      <c r="B56" s="5"/>
      <c r="C56" s="5"/>
      <c r="D56" s="5"/>
      <c r="E56" s="5"/>
      <c r="F56" s="7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</row>
    <row r="57" spans="1:23" ht="16.5" customHeight="1">
      <c r="A57" s="5"/>
      <c r="B57" s="5"/>
      <c r="C57" s="5"/>
      <c r="D57" s="5"/>
      <c r="E57" s="5"/>
      <c r="F57" s="7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</row>
    <row r="58" spans="1:23" ht="16.5" customHeight="1">
      <c r="A58" s="5"/>
      <c r="B58" s="5"/>
      <c r="C58" s="5"/>
      <c r="D58" s="5"/>
      <c r="E58" s="5"/>
      <c r="F58" s="7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</row>
    <row r="59" spans="1:23" ht="16.5" customHeight="1">
      <c r="A59" s="5"/>
      <c r="B59" s="5"/>
      <c r="C59" s="5"/>
      <c r="D59" s="5"/>
      <c r="E59" s="5"/>
      <c r="F59" s="7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</row>
    <row r="60" spans="1:23" ht="16.5" customHeight="1">
      <c r="A60" s="5"/>
      <c r="B60" s="5"/>
      <c r="C60" s="5"/>
      <c r="D60" s="5"/>
      <c r="E60" s="5"/>
      <c r="F60" s="7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</row>
    <row r="61" spans="1:23" ht="16.5" customHeight="1">
      <c r="A61" s="5"/>
      <c r="B61" s="5"/>
      <c r="C61" s="5"/>
      <c r="D61" s="5"/>
      <c r="E61" s="5"/>
      <c r="F61" s="7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</row>
    <row r="62" spans="1:23" ht="16.5" customHeight="1">
      <c r="A62" s="5"/>
      <c r="B62" s="5"/>
      <c r="C62" s="5"/>
      <c r="D62" s="5"/>
      <c r="E62" s="5"/>
      <c r="F62" s="7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</row>
    <row r="63" spans="1:23" ht="16.5" customHeight="1">
      <c r="A63" s="5"/>
      <c r="B63" s="5"/>
      <c r="C63" s="5"/>
      <c r="D63" s="5"/>
      <c r="E63" s="5"/>
      <c r="F63" s="7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</row>
    <row r="64" spans="1:23" ht="16.5" customHeight="1">
      <c r="A64" s="5"/>
      <c r="B64" s="5"/>
      <c r="C64" s="5"/>
      <c r="D64" s="5"/>
      <c r="E64" s="5"/>
      <c r="F64" s="7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</row>
    <row r="65" spans="1:23" ht="16.5" customHeight="1">
      <c r="A65" s="5"/>
      <c r="B65" s="5"/>
      <c r="C65" s="5"/>
      <c r="D65" s="5"/>
      <c r="E65" s="5"/>
      <c r="F65" s="7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</row>
    <row r="66" spans="1:23" ht="16.5" customHeight="1">
      <c r="A66" s="5"/>
      <c r="B66" s="5"/>
      <c r="C66" s="5"/>
      <c r="D66" s="5"/>
      <c r="E66" s="5"/>
      <c r="F66" s="7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</row>
    <row r="67" spans="1:23" ht="16.5" customHeight="1">
      <c r="A67" s="5"/>
      <c r="B67" s="5"/>
      <c r="C67" s="5"/>
      <c r="D67" s="5"/>
      <c r="E67" s="5"/>
      <c r="F67" s="7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</row>
    <row r="68" spans="1:23" ht="16.5" customHeight="1">
      <c r="A68" s="5"/>
      <c r="B68" s="5"/>
      <c r="C68" s="5"/>
      <c r="D68" s="5"/>
      <c r="E68" s="5"/>
      <c r="F68" s="7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</row>
    <row r="69" spans="1:23" ht="16.5" customHeight="1">
      <c r="A69" s="5"/>
      <c r="B69" s="5"/>
      <c r="C69" s="5"/>
      <c r="D69" s="5"/>
      <c r="E69" s="5"/>
      <c r="F69" s="7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</row>
    <row r="70" spans="1:23" ht="16.5" customHeight="1">
      <c r="A70" s="5"/>
      <c r="B70" s="5"/>
      <c r="C70" s="5"/>
      <c r="D70" s="5"/>
      <c r="E70" s="5"/>
      <c r="F70" s="7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</row>
    <row r="71" spans="1:23" ht="16.5" customHeight="1">
      <c r="A71" s="5"/>
      <c r="B71" s="5"/>
      <c r="C71" s="5"/>
      <c r="D71" s="5"/>
      <c r="E71" s="5"/>
      <c r="F71" s="7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</row>
    <row r="72" spans="1:23" ht="16.5" customHeight="1">
      <c r="A72" s="5"/>
      <c r="B72" s="5"/>
      <c r="C72" s="5"/>
      <c r="D72" s="5"/>
      <c r="E72" s="5"/>
      <c r="F72" s="7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</row>
    <row r="73" spans="1:23" ht="16.5" customHeight="1">
      <c r="A73" s="5"/>
      <c r="B73" s="5"/>
      <c r="C73" s="5"/>
      <c r="D73" s="5"/>
      <c r="E73" s="5"/>
      <c r="F73" s="7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</row>
    <row r="74" spans="1:23" ht="16.5" customHeight="1">
      <c r="A74" s="5"/>
      <c r="B74" s="5"/>
      <c r="C74" s="5"/>
      <c r="D74" s="5"/>
      <c r="E74" s="5"/>
      <c r="F74" s="7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</row>
    <row r="75" spans="1:23" ht="16.5" customHeight="1">
      <c r="A75" s="5"/>
      <c r="B75" s="5"/>
      <c r="C75" s="5"/>
      <c r="D75" s="5"/>
      <c r="E75" s="5"/>
      <c r="F75" s="7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</row>
    <row r="76" spans="1:23" ht="16.5" customHeight="1">
      <c r="A76" s="5"/>
      <c r="B76" s="5"/>
      <c r="C76" s="5"/>
      <c r="D76" s="5"/>
      <c r="E76" s="5"/>
      <c r="F76" s="7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</row>
    <row r="77" spans="1:23" ht="16.5" customHeight="1">
      <c r="A77" s="5"/>
      <c r="B77" s="5"/>
      <c r="C77" s="5"/>
      <c r="D77" s="5"/>
      <c r="E77" s="5"/>
      <c r="F77" s="7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</row>
    <row r="78" spans="1:23" ht="16.5" customHeight="1">
      <c r="A78" s="5"/>
      <c r="B78" s="5"/>
      <c r="C78" s="5"/>
      <c r="D78" s="5"/>
      <c r="E78" s="5"/>
      <c r="F78" s="7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</row>
    <row r="79" spans="1:23" ht="16.5" customHeight="1">
      <c r="A79" s="5"/>
      <c r="B79" s="5"/>
      <c r="C79" s="5"/>
      <c r="D79" s="5"/>
      <c r="E79" s="5"/>
      <c r="F79" s="7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</row>
    <row r="80" spans="1:23" ht="16.5" customHeight="1">
      <c r="A80" s="5"/>
      <c r="B80" s="5"/>
      <c r="C80" s="5"/>
      <c r="D80" s="5"/>
      <c r="E80" s="5"/>
      <c r="F80" s="7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</row>
    <row r="81" spans="1:23" ht="16.5" customHeight="1">
      <c r="A81" s="5"/>
      <c r="B81" s="5"/>
      <c r="C81" s="5"/>
      <c r="D81" s="5"/>
      <c r="E81" s="5"/>
      <c r="F81" s="7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</row>
    <row r="82" spans="1:23" ht="16.5" customHeight="1">
      <c r="A82" s="5"/>
      <c r="B82" s="5"/>
      <c r="C82" s="5"/>
      <c r="D82" s="5"/>
      <c r="E82" s="5"/>
      <c r="F82" s="7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</row>
    <row r="83" spans="1:23" ht="16.5" customHeight="1">
      <c r="A83" s="5"/>
      <c r="B83" s="5"/>
      <c r="C83" s="5"/>
      <c r="D83" s="5"/>
      <c r="E83" s="5"/>
      <c r="F83" s="7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</row>
    <row r="84" spans="1:23" ht="16.5" customHeight="1">
      <c r="A84" s="5"/>
      <c r="B84" s="5"/>
      <c r="C84" s="5"/>
      <c r="D84" s="5"/>
      <c r="E84" s="5"/>
      <c r="F84" s="7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</row>
    <row r="85" spans="1:23" ht="16.5" customHeight="1">
      <c r="A85" s="5"/>
      <c r="B85" s="5"/>
      <c r="C85" s="5"/>
      <c r="D85" s="5"/>
      <c r="E85" s="5"/>
      <c r="F85" s="7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</row>
    <row r="86" spans="1:23" ht="16.5" customHeight="1">
      <c r="A86" s="5"/>
      <c r="B86" s="5"/>
      <c r="C86" s="5"/>
      <c r="D86" s="5"/>
      <c r="E86" s="5"/>
      <c r="F86" s="7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</row>
    <row r="87" spans="1:23" ht="16.5" customHeight="1">
      <c r="A87" s="5"/>
      <c r="B87" s="5"/>
      <c r="C87" s="5"/>
      <c r="D87" s="5"/>
      <c r="E87" s="5"/>
      <c r="F87" s="7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</row>
    <row r="88" spans="1:23" ht="16.5" customHeight="1">
      <c r="A88" s="5"/>
      <c r="B88" s="5"/>
      <c r="C88" s="5"/>
      <c r="D88" s="5"/>
      <c r="E88" s="5"/>
      <c r="F88" s="7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</row>
    <row r="89" spans="1:23" ht="16.5" customHeight="1">
      <c r="A89" s="5"/>
      <c r="B89" s="5"/>
      <c r="C89" s="5"/>
      <c r="D89" s="5"/>
      <c r="E89" s="5"/>
      <c r="F89" s="7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</row>
    <row r="90" spans="1:23" ht="16.5" customHeight="1">
      <c r="A90" s="5"/>
      <c r="B90" s="5"/>
      <c r="C90" s="5"/>
      <c r="D90" s="5"/>
      <c r="E90" s="5"/>
      <c r="F90" s="7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</row>
    <row r="91" spans="1:23" ht="16.5" customHeight="1">
      <c r="A91" s="5"/>
      <c r="B91" s="5"/>
      <c r="C91" s="5"/>
      <c r="D91" s="5"/>
      <c r="E91" s="5"/>
      <c r="F91" s="7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</row>
    <row r="92" spans="1:23" ht="16.5" customHeight="1">
      <c r="A92" s="5"/>
      <c r="B92" s="5"/>
      <c r="C92" s="5"/>
      <c r="D92" s="5"/>
      <c r="E92" s="5"/>
      <c r="F92" s="7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</row>
    <row r="93" spans="1:23" ht="16.5" customHeight="1">
      <c r="A93" s="5"/>
      <c r="B93" s="5"/>
      <c r="C93" s="5"/>
      <c r="D93" s="5"/>
      <c r="E93" s="5"/>
      <c r="F93" s="7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</row>
    <row r="94" spans="1:23" ht="16.5" customHeight="1">
      <c r="A94" s="5"/>
      <c r="B94" s="5"/>
      <c r="C94" s="5"/>
      <c r="D94" s="5"/>
      <c r="E94" s="5"/>
      <c r="F94" s="7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</row>
    <row r="95" spans="1:23" ht="16.5" customHeight="1">
      <c r="A95" s="5"/>
      <c r="B95" s="5"/>
      <c r="C95" s="5"/>
      <c r="D95" s="5"/>
      <c r="E95" s="5"/>
      <c r="F95" s="7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</row>
    <row r="96" spans="1:23" ht="16.5" customHeight="1">
      <c r="A96" s="5"/>
      <c r="B96" s="5"/>
      <c r="C96" s="5"/>
      <c r="D96" s="5"/>
      <c r="E96" s="5"/>
      <c r="F96" s="7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</row>
    <row r="97" spans="1:23" ht="16.5" customHeight="1">
      <c r="A97" s="5"/>
      <c r="B97" s="5"/>
      <c r="C97" s="5"/>
      <c r="D97" s="5"/>
      <c r="E97" s="5"/>
      <c r="F97" s="7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</row>
    <row r="98" spans="1:23" ht="16.5" customHeight="1">
      <c r="A98" s="5"/>
      <c r="B98" s="5"/>
      <c r="C98" s="5"/>
      <c r="D98" s="5"/>
      <c r="E98" s="5"/>
      <c r="F98" s="7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</row>
    <row r="99" spans="1:23" ht="16.5" customHeight="1">
      <c r="A99" s="5"/>
      <c r="B99" s="5"/>
      <c r="C99" s="5"/>
      <c r="D99" s="5"/>
      <c r="E99" s="5"/>
      <c r="F99" s="7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</row>
    <row r="100" spans="1:23" ht="16.5" customHeight="1">
      <c r="A100" s="5"/>
      <c r="B100" s="5"/>
      <c r="C100" s="5"/>
      <c r="D100" s="5"/>
      <c r="E100" s="5"/>
      <c r="F100" s="7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</row>
    <row r="101" spans="1:23" ht="16.5" customHeight="1">
      <c r="A101" s="5"/>
      <c r="B101" s="5"/>
      <c r="C101" s="5"/>
      <c r="D101" s="5"/>
      <c r="E101" s="5"/>
      <c r="F101" s="7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</row>
    <row r="102" spans="1:23" ht="16.5" customHeight="1">
      <c r="A102" s="5"/>
      <c r="B102" s="5"/>
      <c r="C102" s="5"/>
      <c r="D102" s="5"/>
      <c r="E102" s="5"/>
      <c r="F102" s="7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</row>
    <row r="103" spans="1:23" ht="16.5" customHeight="1">
      <c r="A103" s="5"/>
      <c r="B103" s="5"/>
      <c r="C103" s="5"/>
      <c r="D103" s="5"/>
      <c r="E103" s="5"/>
      <c r="F103" s="7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</row>
    <row r="104" spans="1:23" ht="16.5" customHeight="1">
      <c r="A104" s="5"/>
      <c r="B104" s="5"/>
      <c r="C104" s="5"/>
      <c r="D104" s="5"/>
      <c r="E104" s="5"/>
      <c r="F104" s="7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</row>
    <row r="105" spans="1:23" ht="16.5" customHeight="1">
      <c r="A105" s="5"/>
      <c r="B105" s="5"/>
      <c r="C105" s="5"/>
      <c r="D105" s="5"/>
      <c r="E105" s="5"/>
      <c r="F105" s="7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</row>
    <row r="106" spans="1:23" ht="16.5" customHeight="1">
      <c r="A106" s="5"/>
      <c r="B106" s="5"/>
      <c r="C106" s="5"/>
      <c r="D106" s="5"/>
      <c r="E106" s="5"/>
      <c r="F106" s="7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</row>
    <row r="107" spans="1:23" ht="16.5" customHeight="1">
      <c r="A107" s="5"/>
      <c r="B107" s="5"/>
      <c r="C107" s="5"/>
      <c r="D107" s="5"/>
      <c r="E107" s="5"/>
      <c r="F107" s="7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</row>
    <row r="108" spans="1:23" ht="16.5" customHeight="1">
      <c r="A108" s="5"/>
      <c r="B108" s="5"/>
      <c r="C108" s="5"/>
      <c r="D108" s="5"/>
      <c r="E108" s="5"/>
      <c r="F108" s="7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</row>
    <row r="109" spans="1:23" ht="16.5" customHeight="1">
      <c r="A109" s="5"/>
      <c r="B109" s="5"/>
      <c r="C109" s="5"/>
      <c r="D109" s="5"/>
      <c r="E109" s="5"/>
      <c r="F109" s="7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</row>
    <row r="110" spans="1:23" ht="16.5" customHeight="1">
      <c r="A110" s="5"/>
      <c r="B110" s="5"/>
      <c r="C110" s="5"/>
      <c r="D110" s="5"/>
      <c r="E110" s="5"/>
      <c r="F110" s="7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</row>
    <row r="111" spans="1:23" ht="16.5" customHeight="1">
      <c r="A111" s="5"/>
      <c r="B111" s="5"/>
      <c r="C111" s="5"/>
      <c r="D111" s="5"/>
      <c r="E111" s="5"/>
      <c r="F111" s="7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</row>
    <row r="112" spans="1:23" ht="16.5" customHeight="1">
      <c r="A112" s="5"/>
      <c r="B112" s="5"/>
      <c r="C112" s="5"/>
      <c r="D112" s="5"/>
      <c r="E112" s="5"/>
      <c r="F112" s="7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</row>
    <row r="113" spans="1:23" ht="16.5" customHeight="1">
      <c r="A113" s="5"/>
      <c r="B113" s="5"/>
      <c r="C113" s="5"/>
      <c r="D113" s="5"/>
      <c r="E113" s="5"/>
      <c r="F113" s="7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</row>
    <row r="114" spans="1:23" ht="16.5" customHeight="1">
      <c r="A114" s="5"/>
      <c r="B114" s="5"/>
      <c r="C114" s="5"/>
      <c r="D114" s="5"/>
      <c r="E114" s="5"/>
      <c r="F114" s="7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</row>
    <row r="115" spans="1:23" ht="16.5" customHeight="1">
      <c r="A115" s="5"/>
      <c r="B115" s="5"/>
      <c r="C115" s="5"/>
      <c r="D115" s="5"/>
      <c r="E115" s="5"/>
      <c r="F115" s="7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</row>
    <row r="116" spans="1:23" ht="16.5" customHeight="1">
      <c r="A116" s="5"/>
      <c r="B116" s="5"/>
      <c r="C116" s="5"/>
      <c r="D116" s="5"/>
      <c r="E116" s="5"/>
      <c r="F116" s="7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</row>
    <row r="117" spans="1:23" ht="16.5" customHeight="1">
      <c r="A117" s="5"/>
      <c r="B117" s="5"/>
      <c r="C117" s="5"/>
      <c r="D117" s="5"/>
      <c r="E117" s="5"/>
      <c r="F117" s="7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</row>
    <row r="118" spans="1:23" ht="16.5" customHeight="1">
      <c r="A118" s="5"/>
      <c r="B118" s="5"/>
      <c r="C118" s="5"/>
      <c r="D118" s="5"/>
      <c r="E118" s="5"/>
      <c r="F118" s="7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</row>
    <row r="119" spans="1:23" ht="16.5" customHeight="1">
      <c r="A119" s="5"/>
      <c r="B119" s="5"/>
      <c r="C119" s="5"/>
      <c r="D119" s="5"/>
      <c r="E119" s="5"/>
      <c r="F119" s="7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</row>
    <row r="120" spans="1:23" ht="16.5" customHeight="1">
      <c r="A120" s="5"/>
      <c r="B120" s="5"/>
      <c r="C120" s="5"/>
      <c r="D120" s="5"/>
      <c r="E120" s="5"/>
      <c r="F120" s="7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</row>
    <row r="121" spans="1:23" ht="16.5" customHeight="1">
      <c r="A121" s="5"/>
      <c r="B121" s="5"/>
      <c r="C121" s="5"/>
      <c r="D121" s="5"/>
      <c r="E121" s="5"/>
      <c r="F121" s="7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</row>
    <row r="122" spans="1:23" ht="16.5" customHeight="1">
      <c r="A122" s="5"/>
      <c r="B122" s="5"/>
      <c r="C122" s="5"/>
      <c r="D122" s="5"/>
      <c r="E122" s="5"/>
      <c r="F122" s="7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</row>
    <row r="123" spans="1:23" ht="16.5" customHeight="1">
      <c r="A123" s="5"/>
      <c r="B123" s="5"/>
      <c r="C123" s="5"/>
      <c r="D123" s="5"/>
      <c r="E123" s="5"/>
      <c r="F123" s="7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</row>
    <row r="124" spans="1:23" ht="16.5" customHeight="1">
      <c r="A124" s="5"/>
      <c r="B124" s="5"/>
      <c r="C124" s="5"/>
      <c r="D124" s="5"/>
      <c r="E124" s="5"/>
      <c r="F124" s="7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</row>
    <row r="125" spans="1:23" ht="16.5" customHeight="1">
      <c r="A125" s="5"/>
      <c r="B125" s="5"/>
      <c r="C125" s="5"/>
      <c r="D125" s="5"/>
      <c r="E125" s="5"/>
      <c r="F125" s="7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</row>
    <row r="126" spans="1:23" ht="16.5" customHeight="1">
      <c r="A126" s="5"/>
      <c r="B126" s="5"/>
      <c r="C126" s="5"/>
      <c r="D126" s="5"/>
      <c r="E126" s="5"/>
      <c r="F126" s="7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</row>
    <row r="127" spans="1:23" ht="16.5" customHeight="1">
      <c r="A127" s="5"/>
      <c r="B127" s="5"/>
      <c r="C127" s="5"/>
      <c r="D127" s="5"/>
      <c r="E127" s="5"/>
      <c r="F127" s="7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</row>
    <row r="128" spans="1:23" ht="16.5" customHeight="1">
      <c r="A128" s="5"/>
      <c r="B128" s="5"/>
      <c r="C128" s="5"/>
      <c r="D128" s="5"/>
      <c r="E128" s="5"/>
      <c r="F128" s="7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</row>
    <row r="129" spans="1:23" ht="16.5" customHeight="1">
      <c r="A129" s="5"/>
      <c r="B129" s="5"/>
      <c r="C129" s="5"/>
      <c r="D129" s="5"/>
      <c r="E129" s="5"/>
      <c r="F129" s="7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</row>
    <row r="130" spans="1:23" ht="16.5" customHeight="1">
      <c r="A130" s="5"/>
      <c r="B130" s="5"/>
      <c r="C130" s="5"/>
      <c r="D130" s="5"/>
      <c r="E130" s="5"/>
      <c r="F130" s="7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</row>
    <row r="131" spans="1:23" ht="16.5" customHeight="1">
      <c r="A131" s="5"/>
      <c r="B131" s="5"/>
      <c r="C131" s="5"/>
      <c r="D131" s="5"/>
      <c r="E131" s="5"/>
      <c r="F131" s="7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</row>
    <row r="132" spans="1:23" ht="16.5" customHeight="1">
      <c r="A132" s="5"/>
      <c r="B132" s="5"/>
      <c r="C132" s="5"/>
      <c r="D132" s="5"/>
      <c r="E132" s="5"/>
      <c r="F132" s="7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</row>
    <row r="133" spans="1:23" ht="16.5" customHeight="1">
      <c r="A133" s="5"/>
      <c r="B133" s="5"/>
      <c r="C133" s="5"/>
      <c r="D133" s="5"/>
      <c r="E133" s="5"/>
      <c r="F133" s="7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</row>
    <row r="134" spans="1:23" ht="16.5" customHeight="1">
      <c r="A134" s="5"/>
      <c r="B134" s="5"/>
      <c r="C134" s="5"/>
      <c r="D134" s="5"/>
      <c r="E134" s="5"/>
      <c r="F134" s="7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</row>
    <row r="135" spans="1:23" ht="16.5" customHeight="1">
      <c r="A135" s="5"/>
      <c r="B135" s="5"/>
      <c r="C135" s="5"/>
      <c r="D135" s="5"/>
      <c r="E135" s="5"/>
      <c r="F135" s="7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</row>
    <row r="136" spans="1:23" ht="16.5" customHeight="1">
      <c r="A136" s="5"/>
      <c r="B136" s="5"/>
      <c r="C136" s="5"/>
      <c r="D136" s="5"/>
      <c r="E136" s="5"/>
      <c r="F136" s="7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</row>
    <row r="137" spans="1:23" ht="16.5" customHeight="1">
      <c r="A137" s="5"/>
      <c r="B137" s="5"/>
      <c r="C137" s="5"/>
      <c r="D137" s="5"/>
      <c r="E137" s="5"/>
      <c r="F137" s="7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</row>
    <row r="138" spans="1:23" ht="16.5" customHeight="1">
      <c r="A138" s="5"/>
      <c r="B138" s="5"/>
      <c r="C138" s="5"/>
      <c r="D138" s="5"/>
      <c r="E138" s="5"/>
      <c r="F138" s="7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</row>
    <row r="139" spans="1:23" ht="16.5" customHeight="1">
      <c r="A139" s="5"/>
      <c r="B139" s="5"/>
      <c r="C139" s="5"/>
      <c r="D139" s="5"/>
      <c r="E139" s="5"/>
      <c r="F139" s="7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</row>
    <row r="140" spans="1:23" ht="16.5" customHeight="1">
      <c r="A140" s="5"/>
      <c r="B140" s="5"/>
      <c r="C140" s="5"/>
      <c r="D140" s="5"/>
      <c r="E140" s="5"/>
      <c r="F140" s="7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</row>
    <row r="141" spans="1:23" ht="16.5" customHeight="1">
      <c r="A141" s="5"/>
      <c r="B141" s="5"/>
      <c r="C141" s="5"/>
      <c r="D141" s="5"/>
      <c r="E141" s="5"/>
      <c r="F141" s="7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</row>
    <row r="142" spans="1:23" ht="16.5" customHeight="1">
      <c r="A142" s="5"/>
      <c r="B142" s="5"/>
      <c r="C142" s="5"/>
      <c r="D142" s="5"/>
      <c r="E142" s="5"/>
      <c r="F142" s="7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</row>
    <row r="143" spans="1:23" ht="16.5" customHeight="1">
      <c r="A143" s="5"/>
      <c r="B143" s="5"/>
      <c r="C143" s="5"/>
      <c r="D143" s="5"/>
      <c r="E143" s="5"/>
      <c r="F143" s="7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</row>
    <row r="144" spans="1:23" ht="16.5" customHeight="1">
      <c r="A144" s="5"/>
      <c r="B144" s="5"/>
      <c r="C144" s="5"/>
      <c r="D144" s="5"/>
      <c r="E144" s="5"/>
      <c r="F144" s="7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</row>
    <row r="145" spans="1:23" ht="16.5" customHeight="1">
      <c r="A145" s="5"/>
      <c r="B145" s="5"/>
      <c r="C145" s="5"/>
      <c r="D145" s="5"/>
      <c r="E145" s="5"/>
      <c r="F145" s="7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</row>
    <row r="146" spans="1:23" ht="16.5" customHeight="1">
      <c r="A146" s="5"/>
      <c r="B146" s="5"/>
      <c r="C146" s="5"/>
      <c r="D146" s="5"/>
      <c r="E146" s="5"/>
      <c r="F146" s="7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</row>
    <row r="147" spans="1:23" ht="16.5" customHeight="1">
      <c r="A147" s="5"/>
      <c r="B147" s="5"/>
      <c r="C147" s="5"/>
      <c r="D147" s="5"/>
      <c r="E147" s="5"/>
      <c r="F147" s="7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</row>
    <row r="148" spans="1:23" ht="16.5" customHeight="1">
      <c r="A148" s="5"/>
      <c r="B148" s="5"/>
      <c r="C148" s="5"/>
      <c r="D148" s="5"/>
      <c r="E148" s="5"/>
      <c r="F148" s="7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</row>
    <row r="149" spans="1:23" ht="16.5" customHeight="1">
      <c r="A149" s="5"/>
      <c r="B149" s="5"/>
      <c r="C149" s="5"/>
      <c r="D149" s="5"/>
      <c r="E149" s="5"/>
      <c r="F149" s="7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</row>
    <row r="150" spans="1:23" ht="16.5" customHeight="1">
      <c r="A150" s="5"/>
      <c r="B150" s="5"/>
      <c r="C150" s="5"/>
      <c r="D150" s="5"/>
      <c r="E150" s="5"/>
      <c r="F150" s="7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</row>
    <row r="151" spans="1:23" ht="16.5" customHeight="1">
      <c r="A151" s="5"/>
      <c r="B151" s="5"/>
      <c r="C151" s="5"/>
      <c r="D151" s="5"/>
      <c r="E151" s="5"/>
      <c r="F151" s="7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</row>
    <row r="152" spans="1:23" ht="16.5" customHeight="1">
      <c r="A152" s="5"/>
      <c r="B152" s="5"/>
      <c r="C152" s="5"/>
      <c r="D152" s="5"/>
      <c r="E152" s="5"/>
      <c r="F152" s="7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</row>
    <row r="153" spans="1:23" ht="16.5" customHeight="1">
      <c r="A153" s="5"/>
      <c r="B153" s="5"/>
      <c r="C153" s="5"/>
      <c r="D153" s="5"/>
      <c r="E153" s="5"/>
      <c r="F153" s="7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</row>
    <row r="154" spans="1:23" ht="16.5" customHeight="1">
      <c r="A154" s="5"/>
      <c r="B154" s="5"/>
      <c r="C154" s="5"/>
      <c r="D154" s="5"/>
      <c r="E154" s="5"/>
      <c r="F154" s="7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</row>
    <row r="155" spans="1:23" ht="16.5" customHeight="1">
      <c r="A155" s="5"/>
      <c r="B155" s="5"/>
      <c r="C155" s="5"/>
      <c r="D155" s="5"/>
      <c r="E155" s="5"/>
      <c r="F155" s="7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</row>
    <row r="156" spans="1:23" ht="16.5" customHeight="1">
      <c r="A156" s="5"/>
      <c r="B156" s="5"/>
      <c r="C156" s="5"/>
      <c r="D156" s="5"/>
      <c r="E156" s="5"/>
      <c r="F156" s="7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</row>
    <row r="157" spans="1:23" ht="16.5" customHeight="1">
      <c r="A157" s="5"/>
      <c r="B157" s="5"/>
      <c r="C157" s="5"/>
      <c r="D157" s="5"/>
      <c r="E157" s="5"/>
      <c r="F157" s="7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</row>
    <row r="158" spans="1:23" ht="16.5" customHeight="1">
      <c r="A158" s="5"/>
      <c r="B158" s="5"/>
      <c r="C158" s="5"/>
      <c r="D158" s="5"/>
      <c r="E158" s="5"/>
      <c r="F158" s="7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</row>
    <row r="159" spans="1:23" ht="16.5" customHeight="1">
      <c r="A159" s="5"/>
      <c r="B159" s="5"/>
      <c r="C159" s="5"/>
      <c r="D159" s="5"/>
      <c r="E159" s="5"/>
      <c r="F159" s="7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</row>
    <row r="160" spans="1:23" ht="16.5" customHeight="1">
      <c r="A160" s="5"/>
      <c r="B160" s="5"/>
      <c r="C160" s="5"/>
      <c r="D160" s="5"/>
      <c r="E160" s="5"/>
      <c r="F160" s="7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</row>
    <row r="161" spans="1:23" ht="16.5" customHeight="1">
      <c r="A161" s="5"/>
      <c r="B161" s="5"/>
      <c r="C161" s="5"/>
      <c r="D161" s="5"/>
      <c r="E161" s="5"/>
      <c r="F161" s="7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</row>
    <row r="162" spans="1:23" ht="16.5" customHeight="1">
      <c r="A162" s="5"/>
      <c r="B162" s="5"/>
      <c r="C162" s="5"/>
      <c r="D162" s="5"/>
      <c r="E162" s="5"/>
      <c r="F162" s="7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</row>
    <row r="163" spans="1:23" ht="16.5" customHeight="1">
      <c r="A163" s="5"/>
      <c r="B163" s="5"/>
      <c r="C163" s="5"/>
      <c r="D163" s="5"/>
      <c r="E163" s="5"/>
      <c r="F163" s="7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</row>
    <row r="164" spans="1:23" ht="16.5" customHeight="1">
      <c r="A164" s="5"/>
      <c r="B164" s="5"/>
      <c r="C164" s="5"/>
      <c r="D164" s="5"/>
      <c r="E164" s="5"/>
      <c r="F164" s="7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</row>
    <row r="165" spans="1:23" ht="16.5" customHeight="1">
      <c r="A165" s="5"/>
      <c r="B165" s="5"/>
      <c r="C165" s="5"/>
      <c r="D165" s="5"/>
      <c r="E165" s="5"/>
      <c r="F165" s="7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</row>
    <row r="166" spans="1:23" ht="16.5" customHeight="1">
      <c r="A166" s="5"/>
      <c r="B166" s="5"/>
      <c r="C166" s="5"/>
      <c r="D166" s="5"/>
      <c r="E166" s="5"/>
      <c r="F166" s="7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</row>
    <row r="167" spans="1:23" ht="16.5" customHeight="1">
      <c r="A167" s="5"/>
      <c r="B167" s="5"/>
      <c r="C167" s="5"/>
      <c r="D167" s="5"/>
      <c r="E167" s="5"/>
      <c r="F167" s="7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</row>
    <row r="168" spans="1:23" ht="16.5" customHeight="1">
      <c r="A168" s="5"/>
      <c r="B168" s="5"/>
      <c r="C168" s="5"/>
      <c r="D168" s="5"/>
      <c r="E168" s="5"/>
      <c r="F168" s="7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</row>
    <row r="169" spans="1:23" ht="16.5" customHeight="1">
      <c r="A169" s="5"/>
      <c r="B169" s="5"/>
      <c r="C169" s="5"/>
      <c r="D169" s="5"/>
      <c r="E169" s="5"/>
      <c r="F169" s="7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</row>
    <row r="170" spans="1:23" ht="16.5" customHeight="1">
      <c r="A170" s="5"/>
      <c r="B170" s="5"/>
      <c r="C170" s="5"/>
      <c r="D170" s="5"/>
      <c r="E170" s="5"/>
      <c r="F170" s="7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</row>
    <row r="171" spans="1:23" ht="16.5" customHeight="1">
      <c r="A171" s="5"/>
      <c r="B171" s="5"/>
      <c r="C171" s="5"/>
      <c r="D171" s="5"/>
      <c r="E171" s="5"/>
      <c r="F171" s="7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</row>
    <row r="172" spans="1:23" ht="16.5" customHeight="1">
      <c r="A172" s="5"/>
      <c r="B172" s="5"/>
      <c r="C172" s="5"/>
      <c r="D172" s="5"/>
      <c r="E172" s="5"/>
      <c r="F172" s="7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</row>
    <row r="173" spans="1:23" ht="16.5" customHeight="1">
      <c r="A173" s="5"/>
      <c r="B173" s="5"/>
      <c r="C173" s="5"/>
      <c r="D173" s="5"/>
      <c r="E173" s="5"/>
      <c r="F173" s="7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</row>
    <row r="174" spans="1:23" ht="16.5" customHeight="1">
      <c r="A174" s="5"/>
      <c r="B174" s="5"/>
      <c r="C174" s="5"/>
      <c r="D174" s="5"/>
      <c r="E174" s="5"/>
      <c r="F174" s="7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</row>
    <row r="175" spans="1:23" ht="16.5" customHeight="1">
      <c r="A175" s="5"/>
      <c r="B175" s="5"/>
      <c r="C175" s="5"/>
      <c r="D175" s="5"/>
      <c r="E175" s="5"/>
      <c r="F175" s="7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</row>
    <row r="176" spans="1:23" ht="16.5" customHeight="1">
      <c r="A176" s="5"/>
      <c r="B176" s="5"/>
      <c r="C176" s="5"/>
      <c r="D176" s="5"/>
      <c r="E176" s="5"/>
      <c r="F176" s="7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</row>
    <row r="177" spans="1:23" ht="16.5" customHeight="1">
      <c r="A177" s="5"/>
      <c r="B177" s="5"/>
      <c r="C177" s="5"/>
      <c r="D177" s="5"/>
      <c r="E177" s="5"/>
      <c r="F177" s="7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</row>
    <row r="178" spans="1:23" ht="16.5" customHeight="1">
      <c r="A178" s="5"/>
      <c r="B178" s="5"/>
      <c r="C178" s="5"/>
      <c r="D178" s="5"/>
      <c r="E178" s="5"/>
      <c r="F178" s="7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</row>
    <row r="179" spans="1:23" ht="16.5" customHeight="1">
      <c r="A179" s="5"/>
      <c r="B179" s="5"/>
      <c r="C179" s="5"/>
      <c r="D179" s="5"/>
      <c r="E179" s="5"/>
      <c r="F179" s="7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</row>
    <row r="180" spans="1:23" ht="16.5" customHeight="1">
      <c r="A180" s="5"/>
      <c r="B180" s="5"/>
      <c r="C180" s="5"/>
      <c r="D180" s="5"/>
      <c r="E180" s="5"/>
      <c r="F180" s="7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</row>
    <row r="181" spans="1:23" ht="16.5" customHeight="1">
      <c r="A181" s="5"/>
      <c r="B181" s="5"/>
      <c r="C181" s="5"/>
      <c r="D181" s="5"/>
      <c r="E181" s="5"/>
      <c r="F181" s="7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</row>
    <row r="182" spans="1:23" ht="16.5" customHeight="1">
      <c r="A182" s="5"/>
      <c r="B182" s="5"/>
      <c r="C182" s="5"/>
      <c r="D182" s="5"/>
      <c r="E182" s="5"/>
      <c r="F182" s="7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</row>
    <row r="183" spans="1:23" ht="16.5" customHeight="1">
      <c r="A183" s="5"/>
      <c r="B183" s="5"/>
      <c r="C183" s="5"/>
      <c r="D183" s="5"/>
      <c r="E183" s="5"/>
      <c r="F183" s="7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</row>
    <row r="184" spans="1:23" ht="16.5" customHeight="1">
      <c r="A184" s="5"/>
      <c r="B184" s="5"/>
      <c r="C184" s="5"/>
      <c r="D184" s="5"/>
      <c r="E184" s="5"/>
      <c r="F184" s="7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</row>
    <row r="185" spans="1:23" ht="16.5" customHeight="1">
      <c r="A185" s="5"/>
      <c r="B185" s="5"/>
      <c r="C185" s="5"/>
      <c r="D185" s="5"/>
      <c r="E185" s="5"/>
      <c r="F185" s="7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</row>
    <row r="186" spans="1:23" ht="16.5" customHeight="1">
      <c r="A186" s="5"/>
      <c r="B186" s="5"/>
      <c r="C186" s="5"/>
      <c r="D186" s="5"/>
      <c r="E186" s="5"/>
      <c r="F186" s="7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</row>
    <row r="187" spans="1:23" ht="16.5" customHeight="1">
      <c r="A187" s="5"/>
      <c r="B187" s="5"/>
      <c r="C187" s="5"/>
      <c r="D187" s="5"/>
      <c r="E187" s="5"/>
      <c r="F187" s="7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</row>
    <row r="188" spans="1:23" ht="16.5" customHeight="1">
      <c r="A188" s="5"/>
      <c r="B188" s="5"/>
      <c r="C188" s="5"/>
      <c r="D188" s="5"/>
      <c r="E188" s="5"/>
      <c r="F188" s="7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</row>
    <row r="189" spans="1:23" ht="16.5" customHeight="1">
      <c r="A189" s="5"/>
      <c r="B189" s="5"/>
      <c r="C189" s="5"/>
      <c r="D189" s="5"/>
      <c r="E189" s="5"/>
      <c r="F189" s="7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</row>
    <row r="190" spans="1:23" ht="16.5" customHeight="1">
      <c r="A190" s="5"/>
      <c r="B190" s="5"/>
      <c r="C190" s="5"/>
      <c r="D190" s="5"/>
      <c r="E190" s="5"/>
      <c r="F190" s="7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</row>
    <row r="191" spans="1:23" ht="16.5" customHeight="1">
      <c r="A191" s="5"/>
      <c r="B191" s="5"/>
      <c r="C191" s="5"/>
      <c r="D191" s="5"/>
      <c r="E191" s="5"/>
      <c r="F191" s="7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</row>
    <row r="192" spans="1:23" ht="16.5" customHeight="1">
      <c r="A192" s="5"/>
      <c r="B192" s="5"/>
      <c r="C192" s="5"/>
      <c r="D192" s="5"/>
      <c r="E192" s="5"/>
      <c r="F192" s="7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</row>
    <row r="193" spans="1:23" ht="16.5" customHeight="1">
      <c r="A193" s="5"/>
      <c r="B193" s="5"/>
      <c r="C193" s="5"/>
      <c r="D193" s="5"/>
      <c r="E193" s="5"/>
      <c r="F193" s="7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</row>
    <row r="194" spans="1:23" ht="16.5" customHeight="1">
      <c r="A194" s="5"/>
      <c r="B194" s="5"/>
      <c r="C194" s="5"/>
      <c r="D194" s="5"/>
      <c r="E194" s="5"/>
      <c r="F194" s="7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</row>
    <row r="195" spans="1:23" ht="16.5" customHeight="1">
      <c r="A195" s="5"/>
      <c r="B195" s="5"/>
      <c r="C195" s="5"/>
      <c r="D195" s="5"/>
      <c r="E195" s="5"/>
      <c r="F195" s="7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</row>
    <row r="196" spans="1:23" ht="16.5" customHeight="1">
      <c r="A196" s="5"/>
      <c r="B196" s="5"/>
      <c r="C196" s="5"/>
      <c r="D196" s="5"/>
      <c r="E196" s="5"/>
      <c r="F196" s="7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</row>
    <row r="197" spans="1:23" ht="16.5" customHeight="1">
      <c r="A197" s="5"/>
      <c r="B197" s="5"/>
      <c r="C197" s="5"/>
      <c r="D197" s="5"/>
      <c r="E197" s="5"/>
      <c r="F197" s="7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</row>
    <row r="198" spans="1:23" ht="16.5" customHeight="1">
      <c r="A198" s="5"/>
      <c r="B198" s="5"/>
      <c r="C198" s="5"/>
      <c r="D198" s="5"/>
      <c r="E198" s="5"/>
      <c r="F198" s="7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</row>
    <row r="199" spans="1:23" ht="16.5" customHeight="1">
      <c r="A199" s="5"/>
      <c r="B199" s="5"/>
      <c r="C199" s="5"/>
      <c r="D199" s="5"/>
      <c r="E199" s="5"/>
      <c r="F199" s="7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</row>
    <row r="200" spans="1:23" ht="16.5" customHeight="1">
      <c r="A200" s="5"/>
      <c r="B200" s="5"/>
      <c r="C200" s="5"/>
      <c r="D200" s="5"/>
      <c r="E200" s="5"/>
      <c r="F200" s="7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</row>
    <row r="201" spans="1:23" ht="16.5" customHeight="1">
      <c r="A201" s="5"/>
      <c r="B201" s="5"/>
      <c r="C201" s="5"/>
      <c r="D201" s="5"/>
      <c r="E201" s="5"/>
      <c r="F201" s="7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</row>
    <row r="202" spans="1:23" ht="16.5" customHeight="1">
      <c r="A202" s="5"/>
      <c r="B202" s="5"/>
      <c r="C202" s="5"/>
      <c r="D202" s="5"/>
      <c r="E202" s="5"/>
      <c r="F202" s="7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</row>
    <row r="203" spans="1:23" ht="16.5" customHeight="1">
      <c r="A203" s="5"/>
      <c r="B203" s="5"/>
      <c r="C203" s="5"/>
      <c r="D203" s="5"/>
      <c r="E203" s="5"/>
      <c r="F203" s="7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</row>
    <row r="204" spans="1:23" ht="16.5" customHeight="1">
      <c r="A204" s="5"/>
      <c r="B204" s="5"/>
      <c r="C204" s="5"/>
      <c r="D204" s="5"/>
      <c r="E204" s="5"/>
      <c r="F204" s="7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</row>
    <row r="205" spans="1:23" ht="16.5" customHeight="1">
      <c r="A205" s="5"/>
      <c r="B205" s="5"/>
      <c r="C205" s="5"/>
      <c r="D205" s="5"/>
      <c r="E205" s="5"/>
      <c r="F205" s="7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</row>
    <row r="206" spans="1:23" ht="16.5" customHeight="1">
      <c r="A206" s="5"/>
      <c r="B206" s="5"/>
      <c r="C206" s="5"/>
      <c r="D206" s="5"/>
      <c r="E206" s="5"/>
      <c r="F206" s="7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</row>
    <row r="207" spans="1:23" ht="16.5" customHeight="1">
      <c r="A207" s="5"/>
      <c r="B207" s="5"/>
      <c r="C207" s="5"/>
      <c r="D207" s="5"/>
      <c r="E207" s="5"/>
      <c r="F207" s="7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</row>
    <row r="208" spans="1:23" ht="16.5" customHeight="1">
      <c r="A208" s="5"/>
      <c r="B208" s="5"/>
      <c r="C208" s="5"/>
      <c r="D208" s="5"/>
      <c r="E208" s="5"/>
      <c r="F208" s="7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</row>
    <row r="209" spans="1:23" ht="16.5" customHeight="1">
      <c r="A209" s="5"/>
      <c r="B209" s="5"/>
      <c r="C209" s="5"/>
      <c r="D209" s="5"/>
      <c r="E209" s="5"/>
      <c r="F209" s="7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</row>
    <row r="210" spans="1:23" ht="16.5" customHeight="1">
      <c r="A210" s="5"/>
      <c r="B210" s="5"/>
      <c r="C210" s="5"/>
      <c r="D210" s="5"/>
      <c r="E210" s="5"/>
      <c r="F210" s="7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</row>
    <row r="211" spans="1:23" ht="16.5" customHeight="1">
      <c r="A211" s="5"/>
      <c r="B211" s="5"/>
      <c r="C211" s="5"/>
      <c r="D211" s="5"/>
      <c r="E211" s="5"/>
      <c r="F211" s="7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</row>
    <row r="212" spans="1:23" ht="16.5" customHeight="1">
      <c r="A212" s="5"/>
      <c r="B212" s="5"/>
      <c r="C212" s="5"/>
      <c r="D212" s="5"/>
      <c r="E212" s="5"/>
      <c r="F212" s="7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</row>
    <row r="213" spans="1:23" ht="16.5" customHeight="1">
      <c r="A213" s="5"/>
      <c r="B213" s="5"/>
      <c r="C213" s="5"/>
      <c r="D213" s="5"/>
      <c r="E213" s="5"/>
      <c r="F213" s="7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</row>
    <row r="214" spans="1:23" ht="16.5" customHeight="1">
      <c r="A214" s="5"/>
      <c r="B214" s="5"/>
      <c r="C214" s="5"/>
      <c r="D214" s="5"/>
      <c r="E214" s="5"/>
      <c r="F214" s="7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</row>
    <row r="215" spans="1:23" ht="16.5" customHeight="1">
      <c r="A215" s="5"/>
      <c r="B215" s="5"/>
      <c r="C215" s="5"/>
      <c r="D215" s="5"/>
      <c r="E215" s="5"/>
      <c r="F215" s="7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</row>
    <row r="216" spans="1:23" ht="16.5" customHeight="1">
      <c r="A216" s="5"/>
      <c r="B216" s="5"/>
      <c r="C216" s="5"/>
      <c r="D216" s="5"/>
      <c r="E216" s="5"/>
      <c r="F216" s="7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</row>
    <row r="217" spans="1:23" ht="16.5" customHeight="1">
      <c r="A217" s="5"/>
      <c r="B217" s="5"/>
      <c r="C217" s="5"/>
      <c r="D217" s="5"/>
      <c r="E217" s="5"/>
      <c r="F217" s="7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</row>
    <row r="218" spans="1:23" ht="16.5" customHeight="1">
      <c r="A218" s="5"/>
      <c r="B218" s="5"/>
      <c r="C218" s="5"/>
      <c r="D218" s="5"/>
      <c r="E218" s="5"/>
      <c r="F218" s="7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</row>
    <row r="219" spans="1:23" ht="16.5" customHeight="1">
      <c r="A219" s="5"/>
      <c r="B219" s="5"/>
      <c r="C219" s="5"/>
      <c r="D219" s="5"/>
      <c r="E219" s="5"/>
      <c r="F219" s="7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</row>
    <row r="220" spans="1:23" ht="16.5" customHeight="1">
      <c r="A220" s="5"/>
      <c r="B220" s="5"/>
      <c r="C220" s="5"/>
      <c r="D220" s="5"/>
      <c r="E220" s="5"/>
      <c r="F220" s="7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</row>
    <row r="221" spans="1:23" ht="16.5" customHeight="1">
      <c r="A221" s="5"/>
      <c r="B221" s="5"/>
      <c r="C221" s="5"/>
      <c r="D221" s="5"/>
      <c r="E221" s="5"/>
      <c r="F221" s="7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</row>
    <row r="222" spans="1:23" ht="16.5" customHeight="1">
      <c r="A222" s="5"/>
      <c r="B222" s="5"/>
      <c r="C222" s="5"/>
      <c r="D222" s="5"/>
      <c r="E222" s="5"/>
      <c r="F222" s="7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</row>
    <row r="223" spans="1:23" ht="16.5" customHeight="1">
      <c r="A223" s="5"/>
      <c r="B223" s="5"/>
      <c r="C223" s="5"/>
      <c r="D223" s="5"/>
      <c r="E223" s="5"/>
      <c r="F223" s="7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</row>
    <row r="224" spans="1:23" ht="16.5" customHeight="1">
      <c r="A224" s="5"/>
      <c r="B224" s="5"/>
      <c r="C224" s="5"/>
      <c r="D224" s="5"/>
      <c r="E224" s="5"/>
      <c r="F224" s="7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</row>
    <row r="225" spans="1:23" ht="16.5" customHeight="1">
      <c r="A225" s="5"/>
      <c r="B225" s="5"/>
      <c r="C225" s="5"/>
      <c r="D225" s="5"/>
      <c r="E225" s="5"/>
      <c r="F225" s="7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</row>
    <row r="226" spans="1:23" ht="16.5" customHeight="1">
      <c r="A226" s="5"/>
      <c r="B226" s="5"/>
      <c r="C226" s="5"/>
      <c r="D226" s="5"/>
      <c r="E226" s="5"/>
      <c r="F226" s="7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</row>
    <row r="227" spans="1:23" ht="16.5" customHeight="1">
      <c r="A227" s="5"/>
      <c r="B227" s="5"/>
      <c r="C227" s="5"/>
      <c r="D227" s="5"/>
      <c r="E227" s="5"/>
      <c r="F227" s="7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</row>
    <row r="228" spans="1:23" ht="16.5" customHeight="1">
      <c r="A228" s="5"/>
      <c r="B228" s="5"/>
      <c r="C228" s="5"/>
      <c r="D228" s="5"/>
      <c r="E228" s="5"/>
      <c r="F228" s="7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</row>
    <row r="229" spans="1:23" ht="16.5" customHeight="1">
      <c r="A229" s="5"/>
      <c r="B229" s="5"/>
      <c r="C229" s="5"/>
      <c r="D229" s="5"/>
      <c r="E229" s="5"/>
      <c r="F229" s="7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</row>
    <row r="230" spans="1:23" ht="16.5" customHeight="1">
      <c r="A230" s="5"/>
      <c r="B230" s="5"/>
      <c r="C230" s="5"/>
      <c r="D230" s="5"/>
      <c r="E230" s="5"/>
      <c r="F230" s="7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</row>
    <row r="231" spans="1:23" ht="16.5" customHeight="1">
      <c r="A231" s="5"/>
      <c r="B231" s="5"/>
      <c r="C231" s="5"/>
      <c r="D231" s="5"/>
      <c r="E231" s="5"/>
      <c r="F231" s="7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</row>
    <row r="232" spans="1:23" ht="16.5" customHeight="1">
      <c r="A232" s="5"/>
      <c r="B232" s="5"/>
      <c r="C232" s="5"/>
      <c r="D232" s="5"/>
      <c r="E232" s="5"/>
      <c r="F232" s="7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</row>
    <row r="233" spans="1:23" ht="16.5" customHeight="1">
      <c r="A233" s="5"/>
      <c r="B233" s="5"/>
      <c r="C233" s="5"/>
      <c r="D233" s="5"/>
      <c r="E233" s="5"/>
      <c r="F233" s="7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</row>
    <row r="234" spans="1:23" ht="16.5" customHeight="1">
      <c r="A234" s="5"/>
      <c r="B234" s="5"/>
      <c r="C234" s="5"/>
      <c r="D234" s="5"/>
      <c r="E234" s="5"/>
      <c r="F234" s="7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</row>
    <row r="235" spans="1:23" ht="16.5" customHeight="1">
      <c r="A235" s="5"/>
      <c r="B235" s="5"/>
      <c r="C235" s="5"/>
      <c r="D235" s="5"/>
      <c r="E235" s="5"/>
      <c r="F235" s="7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</row>
    <row r="236" spans="1:23" ht="16.5" customHeight="1">
      <c r="A236" s="5"/>
      <c r="B236" s="5"/>
      <c r="C236" s="5"/>
      <c r="D236" s="5"/>
      <c r="E236" s="5"/>
      <c r="F236" s="7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</row>
    <row r="237" spans="1:23" ht="16.5" customHeight="1">
      <c r="A237" s="5"/>
      <c r="B237" s="5"/>
      <c r="C237" s="5"/>
      <c r="D237" s="5"/>
      <c r="E237" s="5"/>
      <c r="F237" s="7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</row>
    <row r="238" spans="1:23" ht="16.5" customHeight="1">
      <c r="A238" s="5"/>
      <c r="B238" s="5"/>
      <c r="C238" s="5"/>
      <c r="D238" s="5"/>
      <c r="E238" s="5"/>
      <c r="F238" s="7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</row>
    <row r="239" spans="1:23" ht="16.5" customHeight="1">
      <c r="A239" s="5"/>
      <c r="B239" s="5"/>
      <c r="C239" s="5"/>
      <c r="D239" s="5"/>
      <c r="E239" s="5"/>
      <c r="F239" s="7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</row>
    <row r="240" spans="1:23" ht="16.5" customHeight="1">
      <c r="A240" s="5"/>
      <c r="B240" s="5"/>
      <c r="C240" s="5"/>
      <c r="D240" s="5"/>
      <c r="E240" s="5"/>
      <c r="F240" s="7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</row>
    <row r="241" spans="1:23" ht="16.5" customHeight="1">
      <c r="A241" s="5"/>
      <c r="B241" s="5"/>
      <c r="C241" s="5"/>
      <c r="D241" s="5"/>
      <c r="E241" s="5"/>
      <c r="F241" s="7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</row>
    <row r="242" spans="1:23" ht="16.5" customHeight="1">
      <c r="A242" s="5"/>
      <c r="B242" s="5"/>
      <c r="C242" s="5"/>
      <c r="D242" s="5"/>
      <c r="E242" s="5"/>
      <c r="F242" s="7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</row>
    <row r="243" spans="1:23" ht="16.5" customHeight="1">
      <c r="A243" s="5"/>
      <c r="B243" s="5"/>
      <c r="C243" s="5"/>
      <c r="D243" s="5"/>
      <c r="E243" s="5"/>
      <c r="F243" s="7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</row>
    <row r="244" spans="1:23" ht="16.5" customHeight="1">
      <c r="A244" s="5"/>
      <c r="B244" s="5"/>
      <c r="C244" s="5"/>
      <c r="D244" s="5"/>
      <c r="E244" s="5"/>
      <c r="F244" s="7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</row>
    <row r="245" spans="1:23" ht="16.5" customHeight="1">
      <c r="A245" s="5"/>
      <c r="B245" s="5"/>
      <c r="C245" s="5"/>
      <c r="D245" s="5"/>
      <c r="E245" s="5"/>
      <c r="F245" s="7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</row>
    <row r="246" spans="1:23" ht="16.5" customHeight="1">
      <c r="A246" s="5"/>
      <c r="B246" s="5"/>
      <c r="C246" s="5"/>
      <c r="D246" s="5"/>
      <c r="E246" s="5"/>
      <c r="F246" s="7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</row>
    <row r="247" spans="1:23" ht="16.5" customHeight="1">
      <c r="A247" s="5"/>
      <c r="B247" s="5"/>
      <c r="C247" s="5"/>
      <c r="D247" s="5"/>
      <c r="E247" s="5"/>
      <c r="F247" s="7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</row>
    <row r="248" spans="1:23" ht="16.5" customHeight="1">
      <c r="A248" s="5"/>
      <c r="B248" s="5"/>
      <c r="C248" s="5"/>
      <c r="D248" s="5"/>
      <c r="E248" s="5"/>
      <c r="F248" s="7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</row>
    <row r="249" spans="1:23" ht="16.5" customHeight="1">
      <c r="A249" s="5"/>
      <c r="B249" s="5"/>
      <c r="C249" s="5"/>
      <c r="D249" s="5"/>
      <c r="E249" s="5"/>
      <c r="F249" s="7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</row>
    <row r="250" spans="1:23" ht="16.5" customHeight="1">
      <c r="A250" s="5"/>
      <c r="B250" s="5"/>
      <c r="C250" s="5"/>
      <c r="D250" s="5"/>
      <c r="E250" s="5"/>
      <c r="F250" s="7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</row>
    <row r="251" spans="1:23" ht="16.5" customHeight="1">
      <c r="A251" s="5"/>
      <c r="B251" s="5"/>
      <c r="C251" s="5"/>
      <c r="D251" s="5"/>
      <c r="E251" s="5"/>
      <c r="F251" s="7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</row>
    <row r="252" spans="1:23" ht="16.5" customHeight="1">
      <c r="A252" s="6"/>
      <c r="B252" s="5"/>
      <c r="C252" s="5"/>
      <c r="D252" s="5"/>
      <c r="E252" s="5"/>
      <c r="F252" s="7"/>
      <c r="G252" s="21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</row>
    <row r="253" spans="1:23" ht="16.5" customHeight="1">
      <c r="A253" s="6"/>
      <c r="B253" s="5"/>
      <c r="C253" s="5"/>
      <c r="D253" s="5"/>
      <c r="E253" s="5"/>
      <c r="F253" s="7"/>
      <c r="G253" s="21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</row>
    <row r="254" spans="1:23" ht="16.5" customHeight="1">
      <c r="A254" s="6"/>
      <c r="B254" s="5"/>
      <c r="C254" s="5"/>
      <c r="D254" s="5"/>
      <c r="E254" s="5"/>
      <c r="F254" s="7"/>
      <c r="G254" s="21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</row>
    <row r="255" spans="1:23" ht="16.5" customHeight="1">
      <c r="A255" s="6"/>
      <c r="B255" s="5"/>
      <c r="C255" s="5"/>
      <c r="D255" s="5"/>
      <c r="E255" s="5"/>
      <c r="F255" s="7"/>
      <c r="G255" s="21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</row>
    <row r="256" spans="1:23" ht="16.5" customHeight="1">
      <c r="A256" s="6"/>
      <c r="B256" s="5"/>
      <c r="C256" s="5"/>
      <c r="D256" s="5"/>
      <c r="E256" s="5"/>
      <c r="F256" s="7"/>
      <c r="G256" s="21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</row>
    <row r="257" spans="1:23" ht="16.5" customHeight="1">
      <c r="A257" s="6"/>
      <c r="B257" s="5"/>
      <c r="C257" s="5"/>
      <c r="D257" s="5"/>
      <c r="E257" s="5"/>
      <c r="F257" s="7"/>
      <c r="G257" s="21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</row>
    <row r="258" spans="1:23" ht="16.5" customHeight="1">
      <c r="A258" s="6"/>
      <c r="B258" s="5"/>
      <c r="C258" s="5"/>
      <c r="D258" s="5"/>
      <c r="E258" s="5"/>
      <c r="F258" s="7"/>
      <c r="G258" s="21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</row>
    <row r="259" spans="1:23" ht="16.5" customHeight="1">
      <c r="A259" s="6"/>
      <c r="B259" s="5"/>
      <c r="C259" s="5"/>
      <c r="D259" s="5"/>
      <c r="E259" s="5"/>
      <c r="F259" s="7"/>
      <c r="G259" s="21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</row>
    <row r="260" spans="1:23" ht="16.5" customHeight="1">
      <c r="A260" s="6"/>
      <c r="B260" s="5"/>
      <c r="C260" s="5"/>
      <c r="D260" s="5"/>
      <c r="E260" s="5"/>
      <c r="F260" s="7"/>
      <c r="G260" s="21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</row>
    <row r="261" spans="1:23" ht="16.5" customHeight="1">
      <c r="A261" s="6"/>
      <c r="B261" s="5"/>
      <c r="C261" s="5"/>
      <c r="D261" s="5"/>
      <c r="E261" s="5"/>
      <c r="F261" s="7"/>
      <c r="G261" s="21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</row>
    <row r="262" spans="1:23" ht="16.5" customHeight="1">
      <c r="A262" s="6"/>
      <c r="B262" s="5"/>
      <c r="C262" s="5"/>
      <c r="D262" s="5"/>
      <c r="E262" s="5"/>
      <c r="F262" s="7"/>
      <c r="G262" s="21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</row>
    <row r="263" spans="1:23" ht="16.5" customHeight="1">
      <c r="A263" s="6"/>
      <c r="B263" s="5"/>
      <c r="C263" s="5"/>
      <c r="D263" s="5"/>
      <c r="E263" s="5"/>
      <c r="F263" s="7"/>
      <c r="G263" s="21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</row>
    <row r="264" spans="1:23" ht="16.5" customHeight="1">
      <c r="A264" s="6"/>
      <c r="B264" s="5"/>
      <c r="C264" s="5"/>
      <c r="D264" s="5"/>
      <c r="E264" s="5"/>
      <c r="F264" s="7"/>
      <c r="G264" s="21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</row>
    <row r="265" spans="1:23" ht="16.5" customHeight="1">
      <c r="A265" s="6"/>
      <c r="B265" s="5"/>
      <c r="C265" s="5"/>
      <c r="D265" s="5"/>
      <c r="E265" s="5"/>
      <c r="F265" s="7"/>
      <c r="G265" s="21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</row>
    <row r="266" spans="1:23" ht="16.5" customHeight="1">
      <c r="A266" s="6"/>
      <c r="B266" s="5"/>
      <c r="C266" s="5"/>
      <c r="D266" s="5"/>
      <c r="E266" s="5"/>
      <c r="F266" s="7"/>
      <c r="G266" s="21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</row>
    <row r="267" spans="1:23" ht="16.5" customHeight="1">
      <c r="A267" s="6"/>
      <c r="B267" s="5"/>
      <c r="C267" s="5"/>
      <c r="D267" s="5"/>
      <c r="E267" s="5"/>
      <c r="F267" s="7"/>
      <c r="G267" s="21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</row>
    <row r="268" spans="1:23" ht="16.5" customHeight="1">
      <c r="A268" s="6"/>
      <c r="B268" s="5"/>
      <c r="C268" s="5"/>
      <c r="D268" s="5"/>
      <c r="E268" s="5"/>
      <c r="F268" s="7"/>
      <c r="G268" s="21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</row>
    <row r="269" spans="1:23" ht="16.5" customHeight="1">
      <c r="A269" s="6"/>
      <c r="B269" s="5"/>
      <c r="C269" s="5"/>
      <c r="D269" s="5"/>
      <c r="E269" s="5"/>
      <c r="F269" s="7"/>
      <c r="G269" s="21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</row>
    <row r="270" spans="1:23" ht="16.5" customHeight="1">
      <c r="A270" s="6"/>
      <c r="B270" s="5"/>
      <c r="C270" s="5"/>
      <c r="D270" s="5"/>
      <c r="E270" s="5"/>
      <c r="F270" s="7"/>
      <c r="G270" s="21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</row>
    <row r="271" spans="1:23" ht="16.5" customHeight="1">
      <c r="A271" s="6"/>
      <c r="B271" s="5"/>
      <c r="C271" s="5"/>
      <c r="D271" s="5"/>
      <c r="E271" s="5"/>
      <c r="F271" s="7"/>
      <c r="G271" s="21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</row>
    <row r="272" spans="1:23" ht="16.5" customHeight="1">
      <c r="A272" s="6"/>
      <c r="B272" s="5"/>
      <c r="C272" s="5"/>
      <c r="D272" s="5"/>
      <c r="E272" s="5"/>
      <c r="F272" s="7"/>
      <c r="G272" s="21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</row>
    <row r="273" spans="1:23" ht="16.5" customHeight="1">
      <c r="A273" s="6"/>
      <c r="B273" s="5"/>
      <c r="C273" s="5"/>
      <c r="D273" s="5"/>
      <c r="E273" s="5"/>
      <c r="F273" s="7"/>
      <c r="G273" s="21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</row>
    <row r="274" spans="1:23" ht="16.5" customHeight="1">
      <c r="A274" s="6"/>
      <c r="B274" s="5"/>
      <c r="C274" s="5"/>
      <c r="D274" s="5"/>
      <c r="E274" s="5"/>
      <c r="F274" s="7"/>
      <c r="G274" s="21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</row>
    <row r="275" spans="1:23" ht="16.5" customHeight="1">
      <c r="A275" s="6"/>
      <c r="B275" s="5"/>
      <c r="C275" s="5"/>
      <c r="D275" s="5"/>
      <c r="E275" s="5"/>
      <c r="F275" s="7"/>
      <c r="G275" s="21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</row>
    <row r="276" spans="1:23" ht="16.5" customHeight="1">
      <c r="A276" s="6"/>
      <c r="B276" s="5"/>
      <c r="C276" s="5"/>
      <c r="D276" s="5"/>
      <c r="E276" s="5"/>
      <c r="F276" s="7"/>
      <c r="G276" s="21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</row>
    <row r="277" spans="1:23" ht="16.5" customHeight="1">
      <c r="A277" s="6"/>
      <c r="B277" s="5"/>
      <c r="C277" s="5"/>
      <c r="D277" s="5"/>
      <c r="E277" s="5"/>
      <c r="F277" s="7"/>
      <c r="G277" s="21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</row>
    <row r="278" spans="1:23" ht="16.5" customHeight="1">
      <c r="A278" s="6"/>
      <c r="B278" s="5"/>
      <c r="C278" s="5"/>
      <c r="D278" s="5"/>
      <c r="E278" s="5"/>
      <c r="F278" s="7"/>
      <c r="G278" s="21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</row>
    <row r="279" spans="1:23" ht="16.5" customHeight="1">
      <c r="A279" s="6"/>
      <c r="B279" s="5"/>
      <c r="C279" s="5"/>
      <c r="D279" s="5"/>
      <c r="E279" s="5"/>
      <c r="F279" s="7"/>
      <c r="G279" s="21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</row>
    <row r="280" spans="1:23" ht="16.5" customHeight="1">
      <c r="A280" s="6"/>
      <c r="B280" s="5"/>
      <c r="C280" s="5"/>
      <c r="D280" s="5"/>
      <c r="E280" s="5"/>
      <c r="F280" s="7"/>
      <c r="G280" s="21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</row>
    <row r="281" spans="1:23" ht="16.5" customHeight="1">
      <c r="A281" s="6"/>
      <c r="B281" s="5"/>
      <c r="C281" s="5"/>
      <c r="D281" s="5"/>
      <c r="E281" s="5"/>
      <c r="F281" s="7"/>
      <c r="G281" s="21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</row>
    <row r="282" spans="1:23" ht="16.5" customHeight="1">
      <c r="A282" s="6"/>
      <c r="B282" s="5"/>
      <c r="C282" s="5"/>
      <c r="D282" s="5"/>
      <c r="E282" s="5"/>
      <c r="F282" s="7"/>
      <c r="G282" s="21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</row>
    <row r="283" spans="1:23" ht="16.5" customHeight="1">
      <c r="A283" s="6"/>
      <c r="B283" s="5"/>
      <c r="C283" s="5"/>
      <c r="D283" s="5"/>
      <c r="E283" s="5"/>
      <c r="F283" s="7"/>
      <c r="G283" s="21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</row>
    <row r="284" spans="1:23" ht="16.5" customHeight="1">
      <c r="A284" s="6"/>
      <c r="B284" s="5"/>
      <c r="C284" s="5"/>
      <c r="D284" s="5"/>
      <c r="E284" s="5"/>
      <c r="F284" s="7"/>
      <c r="G284" s="21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</row>
    <row r="285" spans="1:23" ht="16.5" customHeight="1">
      <c r="A285" s="6"/>
      <c r="B285" s="5"/>
      <c r="C285" s="5"/>
      <c r="D285" s="5"/>
      <c r="E285" s="5"/>
      <c r="F285" s="7"/>
      <c r="G285" s="21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</row>
    <row r="286" spans="1:23" ht="16.5" customHeight="1">
      <c r="A286" s="6"/>
      <c r="B286" s="5"/>
      <c r="C286" s="5"/>
      <c r="D286" s="5"/>
      <c r="E286" s="5"/>
      <c r="F286" s="7"/>
      <c r="G286" s="21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</row>
    <row r="287" spans="1:23" ht="16.5" customHeight="1">
      <c r="A287" s="6"/>
      <c r="B287" s="5"/>
      <c r="C287" s="5"/>
      <c r="D287" s="5"/>
      <c r="E287" s="5"/>
      <c r="F287" s="7"/>
      <c r="G287" s="21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</row>
    <row r="288" spans="1:23" ht="16.5" customHeight="1">
      <c r="A288" s="6"/>
      <c r="B288" s="5"/>
      <c r="C288" s="5"/>
      <c r="D288" s="5"/>
      <c r="E288" s="5"/>
      <c r="F288" s="7"/>
      <c r="G288" s="21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</row>
    <row r="289" spans="1:23" ht="16.5" customHeight="1">
      <c r="A289" s="6"/>
      <c r="B289" s="5"/>
      <c r="C289" s="5"/>
      <c r="D289" s="5"/>
      <c r="E289" s="5"/>
      <c r="F289" s="7"/>
      <c r="G289" s="21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</row>
    <row r="290" spans="1:23" ht="16.5" customHeight="1">
      <c r="A290" s="6"/>
      <c r="B290" s="5"/>
      <c r="C290" s="5"/>
      <c r="D290" s="5"/>
      <c r="E290" s="5"/>
      <c r="F290" s="7"/>
      <c r="G290" s="21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</row>
    <row r="291" spans="1:23" ht="16.5" customHeight="1">
      <c r="A291" s="6"/>
      <c r="B291" s="5"/>
      <c r="C291" s="5"/>
      <c r="D291" s="5"/>
      <c r="E291" s="5"/>
      <c r="F291" s="7"/>
      <c r="G291" s="21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</row>
    <row r="292" spans="1:23" ht="16.5" customHeight="1">
      <c r="A292" s="6"/>
      <c r="B292" s="5"/>
      <c r="C292" s="5"/>
      <c r="D292" s="5"/>
      <c r="E292" s="5"/>
      <c r="F292" s="7"/>
      <c r="G292" s="21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</row>
    <row r="293" spans="1:23" ht="16.5" customHeight="1">
      <c r="A293" s="6"/>
      <c r="B293" s="5"/>
      <c r="C293" s="5"/>
      <c r="D293" s="5"/>
      <c r="E293" s="5"/>
      <c r="F293" s="7"/>
      <c r="G293" s="21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</row>
    <row r="294" spans="1:23" ht="16.5" customHeight="1">
      <c r="A294" s="6"/>
      <c r="B294" s="5"/>
      <c r="C294" s="5"/>
      <c r="D294" s="5"/>
      <c r="E294" s="5"/>
      <c r="F294" s="7"/>
      <c r="G294" s="21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</row>
    <row r="295" spans="1:23" ht="16.5" customHeight="1">
      <c r="A295" s="6"/>
      <c r="B295" s="5"/>
      <c r="C295" s="5"/>
      <c r="D295" s="5"/>
      <c r="E295" s="5"/>
      <c r="F295" s="7"/>
      <c r="G295" s="21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</row>
    <row r="296" spans="1:23" ht="16.5" customHeight="1">
      <c r="A296" s="6"/>
      <c r="B296" s="5"/>
      <c r="C296" s="5"/>
      <c r="D296" s="5"/>
      <c r="E296" s="5"/>
      <c r="F296" s="7"/>
      <c r="G296" s="21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</row>
    <row r="297" spans="1:23" ht="16.5" customHeight="1">
      <c r="A297" s="6"/>
      <c r="B297" s="5"/>
      <c r="C297" s="5"/>
      <c r="D297" s="5"/>
      <c r="E297" s="5"/>
      <c r="F297" s="7"/>
      <c r="G297" s="21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</row>
    <row r="298" spans="1:23" ht="16.5" customHeight="1">
      <c r="A298" s="6"/>
      <c r="B298" s="5"/>
      <c r="C298" s="5"/>
      <c r="D298" s="5"/>
      <c r="E298" s="5"/>
      <c r="F298" s="7"/>
      <c r="G298" s="21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</row>
    <row r="299" spans="1:23" ht="16.5" customHeight="1">
      <c r="A299" s="6"/>
      <c r="B299" s="5"/>
      <c r="C299" s="5"/>
      <c r="D299" s="5"/>
      <c r="E299" s="5"/>
      <c r="F299" s="7"/>
      <c r="G299" s="21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</row>
    <row r="300" spans="1:23" ht="16.5" customHeight="1">
      <c r="A300" s="6"/>
      <c r="B300" s="5"/>
      <c r="C300" s="5"/>
      <c r="D300" s="5"/>
      <c r="E300" s="5"/>
      <c r="F300" s="7"/>
      <c r="G300" s="21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</row>
    <row r="301" spans="1:23" ht="16.5" customHeight="1">
      <c r="A301" s="6"/>
      <c r="B301" s="5"/>
      <c r="C301" s="5"/>
      <c r="D301" s="5"/>
      <c r="E301" s="5"/>
      <c r="F301" s="7"/>
      <c r="G301" s="21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</row>
    <row r="302" spans="1:23" ht="16.5" customHeight="1">
      <c r="A302" s="6"/>
      <c r="B302" s="5"/>
      <c r="C302" s="5"/>
      <c r="D302" s="5"/>
      <c r="E302" s="5"/>
      <c r="F302" s="7"/>
      <c r="G302" s="21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</row>
    <row r="303" spans="1:23" ht="16.5" customHeight="1">
      <c r="A303" s="6"/>
      <c r="B303" s="5"/>
      <c r="C303" s="5"/>
      <c r="D303" s="5"/>
      <c r="E303" s="5"/>
      <c r="F303" s="7"/>
      <c r="G303" s="21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</row>
    <row r="304" spans="1:23" ht="16.5" customHeight="1">
      <c r="A304" s="6"/>
      <c r="B304" s="5"/>
      <c r="C304" s="5"/>
      <c r="D304" s="5"/>
      <c r="E304" s="5"/>
      <c r="F304" s="7"/>
      <c r="G304" s="21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</row>
    <row r="305" spans="1:23" ht="16.5" customHeight="1">
      <c r="A305" s="6"/>
      <c r="B305" s="5"/>
      <c r="C305" s="5"/>
      <c r="D305" s="5"/>
      <c r="E305" s="5"/>
      <c r="F305" s="7"/>
      <c r="G305" s="21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</row>
    <row r="306" spans="1:23" ht="16.5" customHeight="1">
      <c r="A306" s="6"/>
      <c r="B306" s="5"/>
      <c r="C306" s="5"/>
      <c r="D306" s="5"/>
      <c r="E306" s="5"/>
      <c r="F306" s="7"/>
      <c r="G306" s="21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</row>
    <row r="307" spans="1:23" ht="16.5" customHeight="1">
      <c r="A307" s="6"/>
      <c r="B307" s="5"/>
      <c r="C307" s="5"/>
      <c r="D307" s="5"/>
      <c r="E307" s="5"/>
      <c r="F307" s="7"/>
      <c r="G307" s="21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</row>
    <row r="308" spans="1:23" ht="16.5" customHeight="1">
      <c r="A308" s="6"/>
      <c r="B308" s="5"/>
      <c r="C308" s="5"/>
      <c r="D308" s="5"/>
      <c r="E308" s="5"/>
      <c r="F308" s="7"/>
      <c r="G308" s="21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</row>
    <row r="309" spans="1:23" ht="16.5" customHeight="1">
      <c r="A309" s="6"/>
      <c r="B309" s="5"/>
      <c r="C309" s="5"/>
      <c r="D309" s="5"/>
      <c r="E309" s="5"/>
      <c r="F309" s="7"/>
      <c r="G309" s="21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</row>
    <row r="310" spans="1:23" ht="16.5" customHeight="1">
      <c r="A310" s="6"/>
      <c r="B310" s="5"/>
      <c r="C310" s="5"/>
      <c r="D310" s="5"/>
      <c r="E310" s="5"/>
      <c r="F310" s="7"/>
      <c r="G310" s="21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</row>
    <row r="311" spans="1:23" ht="16.5" customHeight="1">
      <c r="A311" s="6"/>
      <c r="B311" s="5"/>
      <c r="C311" s="5"/>
      <c r="D311" s="5"/>
      <c r="E311" s="5"/>
      <c r="F311" s="7"/>
      <c r="G311" s="21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</row>
    <row r="312" spans="1:23" ht="16.5" customHeight="1">
      <c r="A312" s="6"/>
      <c r="B312" s="5"/>
      <c r="C312" s="5"/>
      <c r="D312" s="5"/>
      <c r="E312" s="5"/>
      <c r="F312" s="7"/>
      <c r="G312" s="21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</row>
    <row r="313" spans="1:23" ht="16.5" customHeight="1">
      <c r="A313" s="6"/>
      <c r="B313" s="5"/>
      <c r="C313" s="5"/>
      <c r="D313" s="5"/>
      <c r="E313" s="5"/>
      <c r="F313" s="7"/>
      <c r="G313" s="21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</row>
    <row r="314" spans="1:23" ht="16.5" customHeight="1">
      <c r="A314" s="6"/>
      <c r="B314" s="5"/>
      <c r="C314" s="5"/>
      <c r="D314" s="5"/>
      <c r="E314" s="5"/>
      <c r="F314" s="7"/>
      <c r="G314" s="21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</row>
    <row r="315" spans="1:23" ht="16.5" customHeight="1">
      <c r="A315" s="6"/>
      <c r="B315" s="5"/>
      <c r="C315" s="5"/>
      <c r="D315" s="5"/>
      <c r="E315" s="5"/>
      <c r="F315" s="7"/>
      <c r="G315" s="21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</row>
    <row r="316" spans="1:23" ht="16.5" customHeight="1">
      <c r="A316" s="6"/>
      <c r="B316" s="5"/>
      <c r="C316" s="5"/>
      <c r="D316" s="5"/>
      <c r="E316" s="5"/>
      <c r="F316" s="7"/>
      <c r="G316" s="21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</row>
    <row r="317" spans="1:23" ht="16.5" customHeight="1">
      <c r="A317" s="6"/>
      <c r="B317" s="5"/>
      <c r="C317" s="5"/>
      <c r="D317" s="5"/>
      <c r="E317" s="5"/>
      <c r="F317" s="7"/>
      <c r="G317" s="21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</row>
    <row r="318" spans="1:23" ht="16.5" customHeight="1">
      <c r="A318" s="6"/>
      <c r="B318" s="5"/>
      <c r="C318" s="5"/>
      <c r="D318" s="5"/>
      <c r="E318" s="5"/>
      <c r="F318" s="7"/>
      <c r="G318" s="21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</row>
    <row r="319" spans="1:23" ht="16.5" customHeight="1">
      <c r="A319" s="6"/>
      <c r="B319" s="5"/>
      <c r="C319" s="5"/>
      <c r="D319" s="5"/>
      <c r="E319" s="5"/>
      <c r="F319" s="7"/>
      <c r="G319" s="21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</row>
    <row r="320" spans="1:23" ht="16.5" customHeight="1">
      <c r="A320" s="6"/>
      <c r="B320" s="5"/>
      <c r="C320" s="5"/>
      <c r="D320" s="5"/>
      <c r="E320" s="5"/>
      <c r="F320" s="7"/>
      <c r="G320" s="21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</row>
    <row r="321" spans="1:23" ht="16.5" customHeight="1">
      <c r="A321" s="6"/>
      <c r="B321" s="5"/>
      <c r="C321" s="5"/>
      <c r="D321" s="5"/>
      <c r="E321" s="5"/>
      <c r="F321" s="7"/>
      <c r="G321" s="21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</row>
    <row r="322" spans="1:23" ht="16.5" customHeight="1">
      <c r="A322" s="6"/>
      <c r="B322" s="5"/>
      <c r="C322" s="5"/>
      <c r="D322" s="5"/>
      <c r="E322" s="5"/>
      <c r="F322" s="7"/>
      <c r="G322" s="21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</row>
    <row r="323" spans="1:23" ht="16.5" customHeight="1">
      <c r="A323" s="6"/>
      <c r="B323" s="5"/>
      <c r="C323" s="5"/>
      <c r="D323" s="5"/>
      <c r="E323" s="5"/>
      <c r="F323" s="7"/>
      <c r="G323" s="21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</row>
    <row r="324" spans="1:23" ht="16.5" customHeight="1">
      <c r="A324" s="6"/>
      <c r="B324" s="5"/>
      <c r="C324" s="5"/>
      <c r="D324" s="5"/>
      <c r="E324" s="5"/>
      <c r="F324" s="7"/>
      <c r="G324" s="21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</row>
    <row r="325" spans="1:23" ht="16.5" customHeight="1">
      <c r="A325" s="6"/>
      <c r="B325" s="5"/>
      <c r="C325" s="5"/>
      <c r="D325" s="5"/>
      <c r="E325" s="5"/>
      <c r="F325" s="7"/>
      <c r="G325" s="21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</row>
    <row r="326" spans="1:23" ht="16.5" customHeight="1">
      <c r="A326" s="6"/>
      <c r="B326" s="5"/>
      <c r="C326" s="5"/>
      <c r="D326" s="5"/>
      <c r="E326" s="5"/>
      <c r="F326" s="7"/>
      <c r="G326" s="21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</row>
    <row r="327" spans="1:23" ht="16.5" customHeight="1">
      <c r="A327" s="6"/>
      <c r="B327" s="5"/>
      <c r="C327" s="5"/>
      <c r="D327" s="5"/>
      <c r="E327" s="5"/>
      <c r="F327" s="7"/>
      <c r="G327" s="21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</row>
    <row r="328" spans="1:23" ht="16.5" customHeight="1">
      <c r="A328" s="6"/>
      <c r="B328" s="5"/>
      <c r="C328" s="5"/>
      <c r="D328" s="5"/>
      <c r="E328" s="5"/>
      <c r="F328" s="7"/>
      <c r="G328" s="21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</row>
    <row r="329" spans="1:23" ht="16.5" customHeight="1">
      <c r="A329" s="6"/>
      <c r="B329" s="5"/>
      <c r="C329" s="5"/>
      <c r="D329" s="5"/>
      <c r="E329" s="5"/>
      <c r="F329" s="7"/>
      <c r="G329" s="21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</row>
    <row r="330" spans="1:23" ht="16.5" customHeight="1">
      <c r="A330" s="6"/>
      <c r="B330" s="5"/>
      <c r="C330" s="5"/>
      <c r="D330" s="5"/>
      <c r="E330" s="5"/>
      <c r="F330" s="7"/>
      <c r="G330" s="21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</row>
    <row r="331" spans="1:23" ht="16.5" customHeight="1">
      <c r="A331" s="6"/>
      <c r="B331" s="5"/>
      <c r="C331" s="5"/>
      <c r="D331" s="5"/>
      <c r="E331" s="5"/>
      <c r="F331" s="7"/>
      <c r="G331" s="21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</row>
    <row r="332" spans="1:23" ht="16.5" customHeight="1">
      <c r="A332" s="6"/>
      <c r="B332" s="5"/>
      <c r="C332" s="5"/>
      <c r="D332" s="5"/>
      <c r="E332" s="5"/>
      <c r="F332" s="7"/>
      <c r="G332" s="21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</row>
    <row r="333" spans="1:23" ht="16.5" customHeight="1">
      <c r="A333" s="6"/>
      <c r="B333" s="5"/>
      <c r="C333" s="5"/>
      <c r="D333" s="5"/>
      <c r="E333" s="5"/>
      <c r="F333" s="7"/>
      <c r="G333" s="21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</row>
    <row r="334" spans="1:23" ht="16.5" customHeight="1">
      <c r="A334" s="6"/>
      <c r="B334" s="5"/>
      <c r="C334" s="5"/>
      <c r="D334" s="5"/>
      <c r="E334" s="5"/>
      <c r="F334" s="7"/>
      <c r="G334" s="21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</row>
    <row r="335" spans="1:23" ht="16.5" customHeight="1">
      <c r="A335" s="6"/>
      <c r="B335" s="5"/>
      <c r="C335" s="5"/>
      <c r="D335" s="5"/>
      <c r="E335" s="5"/>
      <c r="F335" s="7"/>
      <c r="G335" s="21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</row>
    <row r="336" spans="1:23" ht="16.5" customHeight="1">
      <c r="A336" s="6"/>
      <c r="B336" s="5"/>
      <c r="C336" s="5"/>
      <c r="D336" s="5"/>
      <c r="E336" s="5"/>
      <c r="F336" s="7"/>
      <c r="G336" s="21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</row>
    <row r="337" spans="1:23" ht="16.5" customHeight="1">
      <c r="A337" s="6"/>
      <c r="B337" s="5"/>
      <c r="C337" s="5"/>
      <c r="D337" s="5"/>
      <c r="E337" s="5"/>
      <c r="F337" s="7"/>
      <c r="G337" s="21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</row>
    <row r="338" spans="1:23" ht="16.5" customHeight="1">
      <c r="A338" s="6"/>
      <c r="B338" s="5"/>
      <c r="C338" s="5"/>
      <c r="D338" s="5"/>
      <c r="E338" s="5"/>
      <c r="F338" s="7"/>
      <c r="G338" s="21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</row>
    <row r="339" spans="1:23" ht="16.5" customHeight="1">
      <c r="A339" s="6"/>
      <c r="B339" s="5"/>
      <c r="C339" s="5"/>
      <c r="D339" s="5"/>
      <c r="E339" s="5"/>
      <c r="F339" s="7"/>
      <c r="G339" s="21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</row>
    <row r="340" spans="1:23" ht="16.5" customHeight="1">
      <c r="A340" s="6"/>
      <c r="B340" s="5"/>
      <c r="C340" s="5"/>
      <c r="D340" s="5"/>
      <c r="E340" s="5"/>
      <c r="F340" s="7"/>
      <c r="G340" s="21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</row>
    <row r="341" spans="1:23" ht="16.5" customHeight="1">
      <c r="A341" s="6"/>
      <c r="B341" s="5"/>
      <c r="C341" s="5"/>
      <c r="D341" s="5"/>
      <c r="E341" s="5"/>
      <c r="F341" s="7"/>
      <c r="G341" s="21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</row>
    <row r="342" spans="1:23" ht="16.5" customHeight="1">
      <c r="A342" s="6"/>
      <c r="B342" s="5"/>
      <c r="C342" s="5"/>
      <c r="D342" s="5"/>
      <c r="E342" s="5"/>
      <c r="F342" s="7"/>
      <c r="G342" s="21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</row>
    <row r="343" spans="1:23" ht="16.5" customHeight="1">
      <c r="A343" s="6"/>
      <c r="B343" s="5"/>
      <c r="C343" s="5"/>
      <c r="D343" s="5"/>
      <c r="E343" s="5"/>
      <c r="F343" s="7"/>
      <c r="G343" s="21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</row>
    <row r="344" spans="1:23" ht="16.5" customHeight="1">
      <c r="A344" s="6"/>
      <c r="B344" s="5"/>
      <c r="C344" s="5"/>
      <c r="D344" s="5"/>
      <c r="E344" s="5"/>
      <c r="F344" s="7"/>
      <c r="G344" s="21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</row>
    <row r="345" spans="1:23" ht="16.5" customHeight="1">
      <c r="A345" s="6"/>
      <c r="B345" s="5"/>
      <c r="C345" s="5"/>
      <c r="D345" s="5"/>
      <c r="E345" s="5"/>
      <c r="F345" s="7"/>
      <c r="G345" s="21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</row>
    <row r="346" spans="1:23" ht="16.5" customHeight="1">
      <c r="A346" s="6"/>
      <c r="B346" s="5"/>
      <c r="C346" s="5"/>
      <c r="D346" s="5"/>
      <c r="E346" s="5"/>
      <c r="F346" s="7"/>
      <c r="G346" s="21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</row>
    <row r="347" spans="1:23" ht="16.5" customHeight="1">
      <c r="A347" s="6"/>
      <c r="B347" s="5"/>
      <c r="C347" s="5"/>
      <c r="D347" s="5"/>
      <c r="E347" s="5"/>
      <c r="F347" s="7"/>
      <c r="G347" s="21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1:23" ht="16.5" customHeight="1">
      <c r="A348" s="6"/>
      <c r="B348" s="5"/>
      <c r="C348" s="5"/>
      <c r="D348" s="5"/>
      <c r="E348" s="5"/>
      <c r="F348" s="7"/>
      <c r="G348" s="21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1:23" ht="16.5" customHeight="1">
      <c r="A349" s="6"/>
      <c r="B349" s="5"/>
      <c r="C349" s="5"/>
      <c r="D349" s="5"/>
      <c r="E349" s="5"/>
      <c r="F349" s="7"/>
      <c r="G349" s="21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1:23" ht="16.5" customHeight="1">
      <c r="A350" s="6"/>
      <c r="B350" s="5"/>
      <c r="C350" s="5"/>
      <c r="D350" s="5"/>
      <c r="E350" s="5"/>
      <c r="F350" s="7"/>
      <c r="G350" s="21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1:23" ht="16.5" customHeight="1">
      <c r="A351" s="6"/>
      <c r="B351" s="5"/>
      <c r="C351" s="5"/>
      <c r="D351" s="5"/>
      <c r="E351" s="5"/>
      <c r="F351" s="7"/>
      <c r="G351" s="21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1:23" ht="16.5" customHeight="1">
      <c r="A352" s="6"/>
      <c r="B352" s="5"/>
      <c r="C352" s="5"/>
      <c r="D352" s="5"/>
      <c r="E352" s="5"/>
      <c r="F352" s="7"/>
      <c r="G352" s="21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</row>
    <row r="353" spans="1:23" ht="16.5" customHeight="1">
      <c r="A353" s="6"/>
      <c r="B353" s="5"/>
      <c r="C353" s="5"/>
      <c r="D353" s="5"/>
      <c r="E353" s="5"/>
      <c r="F353" s="7"/>
      <c r="G353" s="21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</row>
    <row r="354" spans="1:23" ht="16.5" customHeight="1">
      <c r="A354" s="6"/>
      <c r="B354" s="5"/>
      <c r="C354" s="5"/>
      <c r="D354" s="5"/>
      <c r="E354" s="5"/>
      <c r="F354" s="7"/>
      <c r="G354" s="21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</row>
    <row r="355" spans="1:23" ht="16.5" customHeight="1">
      <c r="A355" s="6"/>
      <c r="B355" s="5"/>
      <c r="C355" s="5"/>
      <c r="D355" s="5"/>
      <c r="E355" s="5"/>
      <c r="F355" s="7"/>
      <c r="G355" s="21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</row>
    <row r="356" spans="1:23" ht="16.5" customHeight="1">
      <c r="A356" s="6"/>
      <c r="B356" s="5"/>
      <c r="C356" s="5"/>
      <c r="D356" s="5"/>
      <c r="E356" s="5"/>
      <c r="F356" s="7"/>
      <c r="G356" s="21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</row>
    <row r="357" spans="1:23" ht="16.5" customHeight="1">
      <c r="A357" s="6"/>
      <c r="B357" s="5"/>
      <c r="C357" s="5"/>
      <c r="D357" s="5"/>
      <c r="E357" s="5"/>
      <c r="F357" s="7"/>
      <c r="G357" s="21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</row>
    <row r="358" spans="1:23" ht="16.5" customHeight="1">
      <c r="A358" s="6"/>
      <c r="B358" s="5"/>
      <c r="C358" s="5"/>
      <c r="D358" s="5"/>
      <c r="E358" s="5"/>
      <c r="F358" s="7"/>
      <c r="G358" s="21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</row>
    <row r="359" spans="1:23" ht="16.5" customHeight="1">
      <c r="A359" s="6"/>
      <c r="B359" s="5"/>
      <c r="C359" s="5"/>
      <c r="D359" s="5"/>
      <c r="E359" s="5"/>
      <c r="F359" s="7"/>
      <c r="G359" s="21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</row>
    <row r="360" spans="1:23" ht="16.5" customHeight="1">
      <c r="A360" s="6"/>
      <c r="B360" s="5"/>
      <c r="C360" s="5"/>
      <c r="D360" s="5"/>
      <c r="E360" s="5"/>
      <c r="F360" s="7"/>
      <c r="G360" s="21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</row>
    <row r="361" spans="1:23" ht="16.5" customHeight="1">
      <c r="A361" s="6"/>
      <c r="B361" s="5"/>
      <c r="C361" s="5"/>
      <c r="D361" s="5"/>
      <c r="E361" s="5"/>
      <c r="F361" s="7"/>
      <c r="G361" s="21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</row>
    <row r="362" spans="1:23" ht="16.5" customHeight="1">
      <c r="A362" s="6"/>
      <c r="B362" s="5"/>
      <c r="C362" s="5"/>
      <c r="D362" s="5"/>
      <c r="E362" s="5"/>
      <c r="F362" s="7"/>
      <c r="G362" s="21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</row>
    <row r="363" spans="1:23" ht="16.5" customHeight="1">
      <c r="A363" s="6"/>
      <c r="B363" s="5"/>
      <c r="C363" s="5"/>
      <c r="D363" s="5"/>
      <c r="E363" s="5"/>
      <c r="F363" s="7"/>
      <c r="G363" s="21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</row>
    <row r="364" spans="1:23" ht="16.5" customHeight="1">
      <c r="A364" s="6"/>
      <c r="B364" s="5"/>
      <c r="C364" s="5"/>
      <c r="D364" s="5"/>
      <c r="E364" s="5"/>
      <c r="F364" s="7"/>
      <c r="G364" s="21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</row>
    <row r="365" spans="1:23" ht="16.5" customHeight="1">
      <c r="A365" s="6"/>
      <c r="B365" s="5"/>
      <c r="C365" s="5"/>
      <c r="D365" s="5"/>
      <c r="E365" s="5"/>
      <c r="F365" s="7"/>
      <c r="G365" s="21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</row>
    <row r="366" spans="1:23" ht="16.5" customHeight="1">
      <c r="A366" s="6"/>
      <c r="B366" s="5"/>
      <c r="C366" s="5"/>
      <c r="D366" s="5"/>
      <c r="E366" s="5"/>
      <c r="F366" s="7"/>
      <c r="G366" s="21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</row>
    <row r="367" spans="1:23" ht="16.5" customHeight="1">
      <c r="A367" s="6"/>
      <c r="B367" s="5"/>
      <c r="C367" s="5"/>
      <c r="D367" s="5"/>
      <c r="E367" s="5"/>
      <c r="F367" s="7"/>
      <c r="G367" s="21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</row>
    <row r="368" spans="1:23" ht="16.5" customHeight="1">
      <c r="A368" s="6"/>
      <c r="B368" s="5"/>
      <c r="C368" s="5"/>
      <c r="D368" s="5"/>
      <c r="E368" s="5"/>
      <c r="F368" s="7"/>
      <c r="G368" s="21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</row>
    <row r="369" spans="1:23" ht="16.5" customHeight="1">
      <c r="A369" s="6"/>
      <c r="B369" s="5"/>
      <c r="C369" s="5"/>
      <c r="D369" s="5"/>
      <c r="E369" s="5"/>
      <c r="F369" s="7"/>
      <c r="G369" s="21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</row>
    <row r="370" spans="1:23" ht="16.5" customHeight="1">
      <c r="A370" s="6"/>
      <c r="B370" s="5"/>
      <c r="C370" s="5"/>
      <c r="D370" s="5"/>
      <c r="E370" s="5"/>
      <c r="F370" s="7"/>
      <c r="G370" s="21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</row>
    <row r="371" spans="1:23" ht="16.5" customHeight="1">
      <c r="A371" s="6"/>
      <c r="B371" s="5"/>
      <c r="C371" s="5"/>
      <c r="D371" s="5"/>
      <c r="E371" s="5"/>
      <c r="F371" s="7"/>
      <c r="G371" s="21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</row>
    <row r="372" spans="1:23" ht="16.5" customHeight="1">
      <c r="A372" s="6"/>
      <c r="B372" s="5"/>
      <c r="C372" s="5"/>
      <c r="D372" s="5"/>
      <c r="E372" s="5"/>
      <c r="F372" s="7"/>
      <c r="G372" s="21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</row>
    <row r="373" spans="1:23" ht="16.5" customHeight="1">
      <c r="A373" s="6"/>
      <c r="B373" s="5"/>
      <c r="C373" s="5"/>
      <c r="D373" s="5"/>
      <c r="E373" s="5"/>
      <c r="F373" s="7"/>
      <c r="G373" s="21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</row>
    <row r="374" spans="1:23" ht="16.5" customHeight="1">
      <c r="A374" s="6"/>
      <c r="B374" s="5"/>
      <c r="C374" s="5"/>
      <c r="D374" s="5"/>
      <c r="E374" s="5"/>
      <c r="F374" s="7"/>
      <c r="G374" s="21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</row>
    <row r="375" spans="1:23" ht="16.5" customHeight="1">
      <c r="A375" s="6"/>
      <c r="B375" s="5"/>
      <c r="C375" s="5"/>
      <c r="D375" s="5"/>
      <c r="E375" s="5"/>
      <c r="F375" s="7"/>
      <c r="G375" s="21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</row>
    <row r="376" spans="1:23" ht="16.5" customHeight="1">
      <c r="A376" s="6"/>
      <c r="B376" s="5"/>
      <c r="C376" s="5"/>
      <c r="D376" s="5"/>
      <c r="E376" s="5"/>
      <c r="F376" s="7"/>
      <c r="G376" s="21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</row>
    <row r="377" spans="1:23" ht="16.5" customHeight="1">
      <c r="A377" s="6"/>
      <c r="B377" s="5"/>
      <c r="C377" s="5"/>
      <c r="D377" s="5"/>
      <c r="E377" s="5"/>
      <c r="F377" s="7"/>
      <c r="G377" s="21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</row>
    <row r="378" spans="1:23" ht="16.5" customHeight="1">
      <c r="A378" s="6"/>
      <c r="B378" s="5"/>
      <c r="C378" s="5"/>
      <c r="D378" s="5"/>
      <c r="E378" s="5"/>
      <c r="F378" s="7"/>
      <c r="G378" s="21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</row>
    <row r="379" spans="1:23" ht="16.5" customHeight="1">
      <c r="A379" s="6"/>
      <c r="B379" s="5"/>
      <c r="C379" s="5"/>
      <c r="D379" s="5"/>
      <c r="E379" s="5"/>
      <c r="F379" s="7"/>
      <c r="G379" s="21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</row>
    <row r="380" spans="1:23" ht="16.5" customHeight="1">
      <c r="A380" s="6"/>
      <c r="B380" s="5"/>
      <c r="C380" s="5"/>
      <c r="D380" s="5"/>
      <c r="E380" s="5"/>
      <c r="F380" s="7"/>
      <c r="G380" s="21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</row>
    <row r="381" spans="1:23" ht="16.5" customHeight="1">
      <c r="A381" s="6"/>
      <c r="B381" s="5"/>
      <c r="C381" s="5"/>
      <c r="D381" s="5"/>
      <c r="E381" s="5"/>
      <c r="F381" s="7"/>
      <c r="G381" s="21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</row>
    <row r="382" spans="1:23" ht="16.5" customHeight="1">
      <c r="A382" s="6"/>
      <c r="B382" s="5"/>
      <c r="C382" s="5"/>
      <c r="D382" s="5"/>
      <c r="E382" s="5"/>
      <c r="F382" s="7"/>
      <c r="G382" s="21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</row>
    <row r="383" spans="1:23" ht="16.5" customHeight="1">
      <c r="A383" s="6"/>
      <c r="B383" s="5"/>
      <c r="C383" s="5"/>
      <c r="D383" s="5"/>
      <c r="E383" s="5"/>
      <c r="F383" s="7"/>
      <c r="G383" s="21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</row>
    <row r="384" spans="1:23" ht="16.5" customHeight="1">
      <c r="A384" s="6"/>
      <c r="B384" s="5"/>
      <c r="C384" s="5"/>
      <c r="D384" s="5"/>
      <c r="E384" s="5"/>
      <c r="F384" s="7"/>
      <c r="G384" s="21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</row>
    <row r="385" spans="1:23" ht="16.5" customHeight="1">
      <c r="A385" s="6"/>
      <c r="B385" s="5"/>
      <c r="C385" s="5"/>
      <c r="D385" s="5"/>
      <c r="E385" s="5"/>
      <c r="F385" s="7"/>
      <c r="G385" s="21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</row>
    <row r="386" spans="1:23" ht="16.5" customHeight="1">
      <c r="A386" s="6"/>
      <c r="B386" s="5"/>
      <c r="C386" s="5"/>
      <c r="D386" s="5"/>
      <c r="E386" s="5"/>
      <c r="F386" s="7"/>
      <c r="G386" s="21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</row>
    <row r="387" spans="1:23" ht="16.5" customHeight="1">
      <c r="A387" s="6"/>
      <c r="B387" s="5"/>
      <c r="C387" s="5"/>
      <c r="D387" s="5"/>
      <c r="E387" s="5"/>
      <c r="F387" s="7"/>
      <c r="G387" s="21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</row>
    <row r="388" spans="1:23" ht="16.5" customHeight="1">
      <c r="A388" s="6"/>
      <c r="B388" s="5"/>
      <c r="C388" s="5"/>
      <c r="D388" s="5"/>
      <c r="E388" s="5"/>
      <c r="F388" s="7"/>
      <c r="G388" s="21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</row>
    <row r="389" spans="1:23" ht="16.5" customHeight="1">
      <c r="A389" s="6"/>
      <c r="B389" s="5"/>
      <c r="C389" s="5"/>
      <c r="D389" s="5"/>
      <c r="E389" s="5"/>
      <c r="F389" s="7"/>
      <c r="G389" s="21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</row>
    <row r="390" spans="1:23" ht="16.5" customHeight="1">
      <c r="A390" s="6"/>
      <c r="B390" s="5"/>
      <c r="C390" s="5"/>
      <c r="D390" s="5"/>
      <c r="E390" s="5"/>
      <c r="F390" s="7"/>
      <c r="G390" s="21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</row>
    <row r="391" spans="1:23" ht="16.5" customHeight="1">
      <c r="A391" s="6"/>
      <c r="B391" s="5"/>
      <c r="C391" s="5"/>
      <c r="D391" s="5"/>
      <c r="E391" s="5"/>
      <c r="F391" s="7"/>
      <c r="G391" s="21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</row>
    <row r="392" spans="1:23" ht="16.5" customHeight="1">
      <c r="A392" s="6"/>
      <c r="B392" s="5"/>
      <c r="C392" s="5"/>
      <c r="D392" s="5"/>
      <c r="E392" s="5"/>
      <c r="F392" s="7"/>
      <c r="G392" s="21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</row>
    <row r="393" spans="1:23" ht="16.5" customHeight="1">
      <c r="A393" s="6"/>
      <c r="B393" s="5"/>
      <c r="C393" s="5"/>
      <c r="D393" s="5"/>
      <c r="E393" s="5"/>
      <c r="F393" s="7"/>
      <c r="G393" s="21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</row>
    <row r="394" spans="1:23" ht="16.5" customHeight="1">
      <c r="A394" s="6"/>
      <c r="B394" s="5"/>
      <c r="C394" s="5"/>
      <c r="D394" s="5"/>
      <c r="E394" s="5"/>
      <c r="F394" s="7"/>
      <c r="G394" s="21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</row>
    <row r="395" spans="1:23" ht="16.5" customHeight="1">
      <c r="A395" s="6"/>
      <c r="B395" s="5"/>
      <c r="C395" s="5"/>
      <c r="D395" s="5"/>
      <c r="E395" s="5"/>
      <c r="F395" s="7"/>
      <c r="G395" s="21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</row>
    <row r="396" spans="1:23" ht="16.5" customHeight="1">
      <c r="A396" s="6"/>
      <c r="B396" s="5"/>
      <c r="C396" s="5"/>
      <c r="D396" s="5"/>
      <c r="E396" s="5"/>
      <c r="F396" s="7"/>
      <c r="G396" s="21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</row>
    <row r="397" spans="1:23" ht="16.5" customHeight="1">
      <c r="A397" s="6"/>
      <c r="B397" s="5"/>
      <c r="C397" s="5"/>
      <c r="D397" s="5"/>
      <c r="E397" s="5"/>
      <c r="F397" s="7"/>
      <c r="G397" s="21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</row>
    <row r="398" spans="1:23" ht="16.5" customHeight="1">
      <c r="A398" s="6"/>
      <c r="B398" s="5"/>
      <c r="C398" s="5"/>
      <c r="D398" s="5"/>
      <c r="E398" s="5"/>
      <c r="F398" s="7"/>
      <c r="G398" s="21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</row>
    <row r="399" spans="1:23" ht="16.5" customHeight="1">
      <c r="A399" s="6"/>
      <c r="B399" s="5"/>
      <c r="C399" s="5"/>
      <c r="D399" s="5"/>
      <c r="E399" s="5"/>
      <c r="F399" s="7"/>
      <c r="G399" s="21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</row>
    <row r="400" spans="1:23" ht="16.5" customHeight="1">
      <c r="A400" s="6"/>
      <c r="B400" s="5"/>
      <c r="C400" s="5"/>
      <c r="D400" s="5"/>
      <c r="E400" s="5"/>
      <c r="F400" s="7"/>
      <c r="G400" s="21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</row>
    <row r="401" spans="1:23" ht="16.5" customHeight="1">
      <c r="A401" s="6"/>
      <c r="B401" s="5"/>
      <c r="C401" s="5"/>
      <c r="D401" s="5"/>
      <c r="E401" s="5"/>
      <c r="F401" s="7"/>
      <c r="G401" s="21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</row>
    <row r="402" spans="1:23" ht="16.5" customHeight="1">
      <c r="A402" s="6"/>
      <c r="B402" s="5"/>
      <c r="C402" s="5"/>
      <c r="D402" s="5"/>
      <c r="E402" s="5"/>
      <c r="F402" s="7"/>
      <c r="G402" s="21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</row>
    <row r="403" spans="1:23" ht="16.5" customHeight="1">
      <c r="A403" s="6"/>
      <c r="B403" s="5"/>
      <c r="C403" s="5"/>
      <c r="D403" s="5"/>
      <c r="E403" s="5"/>
      <c r="F403" s="7"/>
      <c r="G403" s="21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</row>
    <row r="404" spans="1:23" ht="16.5" customHeight="1">
      <c r="A404" s="6"/>
      <c r="B404" s="5"/>
      <c r="C404" s="5"/>
      <c r="D404" s="5"/>
      <c r="E404" s="5"/>
      <c r="F404" s="7"/>
      <c r="G404" s="21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</row>
    <row r="405" spans="1:23" ht="16.5" customHeight="1">
      <c r="A405" s="6"/>
      <c r="B405" s="5"/>
      <c r="C405" s="5"/>
      <c r="D405" s="5"/>
      <c r="E405" s="5"/>
      <c r="F405" s="7"/>
      <c r="G405" s="21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</row>
    <row r="406" spans="1:23" ht="16.5" customHeight="1">
      <c r="A406" s="6"/>
      <c r="B406" s="5"/>
      <c r="C406" s="5"/>
      <c r="D406" s="5"/>
      <c r="E406" s="5"/>
      <c r="F406" s="7"/>
      <c r="G406" s="21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</row>
    <row r="407" spans="1:23" ht="16.5" customHeight="1">
      <c r="A407" s="6"/>
      <c r="B407" s="5"/>
      <c r="C407" s="5"/>
      <c r="D407" s="5"/>
      <c r="E407" s="5"/>
      <c r="F407" s="7"/>
      <c r="G407" s="21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</row>
    <row r="408" spans="1:23" ht="16.5" customHeight="1">
      <c r="A408" s="6"/>
      <c r="B408" s="5"/>
      <c r="C408" s="5"/>
      <c r="D408" s="5"/>
      <c r="E408" s="5"/>
      <c r="F408" s="7"/>
      <c r="G408" s="21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</row>
    <row r="409" spans="1:23" ht="16.5" customHeight="1">
      <c r="A409" s="6"/>
      <c r="B409" s="5"/>
      <c r="C409" s="5"/>
      <c r="D409" s="5"/>
      <c r="E409" s="5"/>
      <c r="F409" s="7"/>
      <c r="G409" s="21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</row>
    <row r="410" spans="1:23" ht="16.5" customHeight="1">
      <c r="A410" s="6"/>
      <c r="B410" s="5"/>
      <c r="C410" s="5"/>
      <c r="D410" s="5"/>
      <c r="E410" s="5"/>
      <c r="F410" s="7"/>
      <c r="G410" s="21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</row>
    <row r="411" spans="1:23" ht="16.5" customHeight="1">
      <c r="A411" s="6"/>
      <c r="B411" s="5"/>
      <c r="C411" s="5"/>
      <c r="D411" s="5"/>
      <c r="E411" s="5"/>
      <c r="F411" s="7"/>
      <c r="G411" s="21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</row>
    <row r="412" spans="1:23" ht="16.5" customHeight="1">
      <c r="A412" s="6"/>
      <c r="B412" s="5"/>
      <c r="C412" s="5"/>
      <c r="D412" s="5"/>
      <c r="E412" s="5"/>
      <c r="F412" s="7"/>
      <c r="G412" s="21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</row>
    <row r="413" spans="1:23" ht="16.5" customHeight="1">
      <c r="A413" s="6"/>
      <c r="B413" s="5"/>
      <c r="C413" s="5"/>
      <c r="D413" s="5"/>
      <c r="E413" s="5"/>
      <c r="F413" s="7"/>
      <c r="G413" s="21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</row>
    <row r="414" spans="1:23" ht="16.5" customHeight="1">
      <c r="A414" s="6"/>
      <c r="B414" s="5"/>
      <c r="C414" s="5"/>
      <c r="D414" s="5"/>
      <c r="E414" s="5"/>
      <c r="F414" s="7"/>
      <c r="G414" s="21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</row>
    <row r="415" spans="1:23" ht="16.5" customHeight="1">
      <c r="A415" s="6"/>
      <c r="B415" s="5"/>
      <c r="C415" s="5"/>
      <c r="D415" s="5"/>
      <c r="E415" s="5"/>
      <c r="F415" s="7"/>
      <c r="G415" s="21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</row>
    <row r="416" spans="1:23" ht="16.5" customHeight="1">
      <c r="A416" s="6"/>
      <c r="B416" s="5"/>
      <c r="C416" s="5"/>
      <c r="D416" s="5"/>
      <c r="E416" s="5"/>
      <c r="F416" s="7"/>
      <c r="G416" s="21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</row>
    <row r="417" spans="1:23" ht="16.5" customHeight="1">
      <c r="A417" s="6"/>
      <c r="B417" s="5"/>
      <c r="C417" s="5"/>
      <c r="D417" s="5"/>
      <c r="E417" s="5"/>
      <c r="F417" s="7"/>
      <c r="G417" s="21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</row>
    <row r="418" spans="1:23" ht="16.5" customHeight="1">
      <c r="A418" s="6"/>
      <c r="B418" s="5"/>
      <c r="C418" s="5"/>
      <c r="D418" s="5"/>
      <c r="E418" s="5"/>
      <c r="F418" s="7"/>
      <c r="G418" s="21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</row>
    <row r="419" spans="1:23" ht="16.5" customHeight="1">
      <c r="A419" s="6"/>
      <c r="B419" s="5"/>
      <c r="C419" s="5"/>
      <c r="D419" s="5"/>
      <c r="E419" s="5"/>
      <c r="F419" s="7"/>
      <c r="G419" s="21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</row>
    <row r="420" spans="1:23" ht="16.5" customHeight="1">
      <c r="A420" s="6"/>
      <c r="B420" s="5"/>
      <c r="C420" s="5"/>
      <c r="D420" s="5"/>
      <c r="E420" s="5"/>
      <c r="F420" s="7"/>
      <c r="G420" s="21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</row>
    <row r="421" spans="1:23" ht="16.5" customHeight="1">
      <c r="A421" s="6"/>
      <c r="B421" s="5"/>
      <c r="C421" s="5"/>
      <c r="D421" s="5"/>
      <c r="E421" s="5"/>
      <c r="F421" s="7"/>
      <c r="G421" s="21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</row>
    <row r="422" spans="1:23" ht="16.5" customHeight="1">
      <c r="A422" s="6"/>
      <c r="B422" s="5"/>
      <c r="C422" s="5"/>
      <c r="D422" s="5"/>
      <c r="E422" s="5"/>
      <c r="F422" s="7"/>
      <c r="G422" s="21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</row>
    <row r="423" spans="1:23" ht="16.5" customHeight="1">
      <c r="A423" s="6"/>
      <c r="B423" s="5"/>
      <c r="C423" s="5"/>
      <c r="D423" s="5"/>
      <c r="E423" s="5"/>
      <c r="F423" s="7"/>
      <c r="G423" s="21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</row>
    <row r="424" spans="1:23" ht="16.5" customHeight="1">
      <c r="A424" s="6"/>
      <c r="B424" s="5"/>
      <c r="C424" s="5"/>
      <c r="D424" s="5"/>
      <c r="E424" s="5"/>
      <c r="F424" s="7"/>
      <c r="G424" s="21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</row>
    <row r="425" spans="1:23" ht="16.5" customHeight="1">
      <c r="A425" s="6"/>
      <c r="B425" s="5"/>
      <c r="C425" s="5"/>
      <c r="D425" s="5"/>
      <c r="E425" s="5"/>
      <c r="F425" s="7"/>
      <c r="G425" s="21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</row>
    <row r="426" spans="1:23" ht="16.5" customHeight="1">
      <c r="A426" s="6"/>
      <c r="B426" s="5"/>
      <c r="C426" s="5"/>
      <c r="D426" s="5"/>
      <c r="E426" s="5"/>
      <c r="F426" s="7"/>
      <c r="G426" s="21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</row>
    <row r="427" spans="1:23" ht="16.5" customHeight="1">
      <c r="A427" s="6"/>
      <c r="B427" s="5"/>
      <c r="C427" s="5"/>
      <c r="D427" s="5"/>
      <c r="E427" s="5"/>
      <c r="F427" s="7"/>
      <c r="G427" s="21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</row>
    <row r="428" spans="1:23" ht="16.5" customHeight="1">
      <c r="A428" s="6"/>
      <c r="B428" s="5"/>
      <c r="C428" s="5"/>
      <c r="D428" s="5"/>
      <c r="E428" s="5"/>
      <c r="F428" s="7"/>
      <c r="G428" s="21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</row>
    <row r="429" spans="1:23" ht="16.5" customHeight="1">
      <c r="A429" s="6"/>
      <c r="B429" s="5"/>
      <c r="C429" s="5"/>
      <c r="D429" s="5"/>
      <c r="E429" s="5"/>
      <c r="F429" s="7"/>
      <c r="G429" s="21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</row>
    <row r="430" spans="1:23" ht="16.5" customHeight="1">
      <c r="A430" s="6"/>
      <c r="B430" s="5"/>
      <c r="C430" s="5"/>
      <c r="D430" s="5"/>
      <c r="E430" s="5"/>
      <c r="F430" s="7"/>
      <c r="G430" s="21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</row>
    <row r="431" spans="1:23" ht="16.5" customHeight="1">
      <c r="A431" s="6"/>
      <c r="B431" s="5"/>
      <c r="C431" s="5"/>
      <c r="D431" s="5"/>
      <c r="E431" s="5"/>
      <c r="F431" s="7"/>
      <c r="G431" s="21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</row>
    <row r="432" spans="1:23" ht="16.5" customHeight="1">
      <c r="A432" s="6"/>
      <c r="B432" s="5"/>
      <c r="C432" s="5"/>
      <c r="D432" s="5"/>
      <c r="E432" s="5"/>
      <c r="F432" s="7"/>
      <c r="G432" s="21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</row>
    <row r="433" spans="1:23" ht="16.5" customHeight="1">
      <c r="A433" s="6"/>
      <c r="B433" s="5"/>
      <c r="C433" s="5"/>
      <c r="D433" s="5"/>
      <c r="E433" s="5"/>
      <c r="F433" s="7"/>
      <c r="G433" s="21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</row>
    <row r="434" spans="1:23" ht="16.5" customHeight="1">
      <c r="A434" s="6"/>
      <c r="B434" s="5"/>
      <c r="C434" s="5"/>
      <c r="D434" s="5"/>
      <c r="E434" s="5"/>
      <c r="F434" s="7"/>
      <c r="G434" s="21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</row>
    <row r="435" spans="1:23" ht="16.5" customHeight="1">
      <c r="A435" s="6"/>
      <c r="B435" s="5"/>
      <c r="C435" s="5"/>
      <c r="D435" s="5"/>
      <c r="E435" s="5"/>
      <c r="F435" s="7"/>
      <c r="G435" s="21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</row>
    <row r="436" spans="1:23" ht="16.5" customHeight="1">
      <c r="A436" s="6"/>
      <c r="B436" s="5"/>
      <c r="C436" s="5"/>
      <c r="D436" s="5"/>
      <c r="E436" s="5"/>
      <c r="F436" s="7"/>
      <c r="G436" s="21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</row>
    <row r="437" spans="1:23" ht="16.5" customHeight="1">
      <c r="A437" s="6"/>
      <c r="B437" s="5"/>
      <c r="C437" s="5"/>
      <c r="D437" s="5"/>
      <c r="E437" s="5"/>
      <c r="F437" s="7"/>
      <c r="G437" s="21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</row>
    <row r="438" spans="1:23" ht="16.5" customHeight="1">
      <c r="A438" s="6"/>
      <c r="B438" s="5"/>
      <c r="C438" s="5"/>
      <c r="D438" s="5"/>
      <c r="E438" s="5"/>
      <c r="F438" s="7"/>
      <c r="G438" s="21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</row>
    <row r="439" spans="1:23" ht="16.5" customHeight="1">
      <c r="A439" s="6"/>
      <c r="B439" s="5"/>
      <c r="C439" s="5"/>
      <c r="D439" s="5"/>
      <c r="E439" s="5"/>
      <c r="F439" s="7"/>
      <c r="G439" s="21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</row>
    <row r="440" spans="1:23" ht="16.5" customHeight="1">
      <c r="A440" s="6"/>
      <c r="B440" s="5"/>
      <c r="C440" s="5"/>
      <c r="D440" s="5"/>
      <c r="E440" s="5"/>
      <c r="F440" s="7"/>
      <c r="G440" s="21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</row>
    <row r="441" spans="1:23" ht="16.5" customHeight="1">
      <c r="A441" s="6"/>
      <c r="B441" s="5"/>
      <c r="C441" s="5"/>
      <c r="D441" s="5"/>
      <c r="E441" s="5"/>
      <c r="F441" s="7"/>
      <c r="G441" s="21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</row>
    <row r="442" spans="1:23" ht="16.5" customHeight="1">
      <c r="A442" s="6"/>
      <c r="B442" s="5"/>
      <c r="C442" s="5"/>
      <c r="D442" s="5"/>
      <c r="E442" s="5"/>
      <c r="F442" s="7"/>
      <c r="G442" s="21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</row>
    <row r="443" spans="1:23" ht="16.5" customHeight="1">
      <c r="A443" s="6"/>
      <c r="B443" s="5"/>
      <c r="C443" s="5"/>
      <c r="D443" s="5"/>
      <c r="E443" s="5"/>
      <c r="F443" s="7"/>
      <c r="G443" s="21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</row>
    <row r="444" spans="1:23" ht="16.5" customHeight="1">
      <c r="A444" s="6"/>
      <c r="B444" s="5"/>
      <c r="C444" s="5"/>
      <c r="D444" s="5"/>
      <c r="E444" s="5"/>
      <c r="F444" s="7"/>
      <c r="G444" s="21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</row>
    <row r="445" spans="1:23" ht="16.5" customHeight="1">
      <c r="A445" s="6"/>
      <c r="B445" s="5"/>
      <c r="C445" s="5"/>
      <c r="D445" s="5"/>
      <c r="E445" s="5"/>
      <c r="F445" s="7"/>
      <c r="G445" s="21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</row>
    <row r="446" spans="1:23" ht="16.5" customHeight="1">
      <c r="A446" s="6"/>
      <c r="B446" s="5"/>
      <c r="C446" s="5"/>
      <c r="D446" s="5"/>
      <c r="E446" s="5"/>
      <c r="F446" s="7"/>
      <c r="G446" s="21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</row>
    <row r="447" spans="1:23" ht="16.5" customHeight="1">
      <c r="A447" s="6"/>
      <c r="B447" s="5"/>
      <c r="C447" s="5"/>
      <c r="D447" s="5"/>
      <c r="E447" s="5"/>
      <c r="F447" s="7"/>
      <c r="G447" s="21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</row>
    <row r="448" spans="1:23" ht="16.5" customHeight="1">
      <c r="A448" s="6"/>
      <c r="B448" s="5"/>
      <c r="C448" s="5"/>
      <c r="D448" s="5"/>
      <c r="E448" s="5"/>
      <c r="F448" s="7"/>
      <c r="G448" s="21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</row>
    <row r="449" spans="1:23" ht="16.5" customHeight="1">
      <c r="A449" s="6"/>
      <c r="B449" s="5"/>
      <c r="C449" s="5"/>
      <c r="D449" s="5"/>
      <c r="E449" s="5"/>
      <c r="F449" s="7"/>
      <c r="G449" s="21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</row>
    <row r="450" spans="1:23" ht="16.5" customHeight="1">
      <c r="A450" s="6"/>
      <c r="B450" s="5"/>
      <c r="C450" s="5"/>
      <c r="D450" s="5"/>
      <c r="E450" s="5"/>
      <c r="F450" s="7"/>
      <c r="G450" s="21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</row>
    <row r="451" spans="1:23" ht="16.5" customHeight="1">
      <c r="A451" s="6"/>
      <c r="B451" s="5"/>
      <c r="C451" s="5"/>
      <c r="D451" s="5"/>
      <c r="E451" s="5"/>
      <c r="F451" s="7"/>
      <c r="G451" s="21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</row>
    <row r="452" spans="1:23" ht="16.5" customHeight="1">
      <c r="A452" s="6"/>
      <c r="B452" s="5"/>
      <c r="C452" s="5"/>
      <c r="D452" s="5"/>
      <c r="E452" s="5"/>
      <c r="F452" s="7"/>
      <c r="G452" s="21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</row>
    <row r="453" spans="1:23" ht="16.5" customHeight="1">
      <c r="A453" s="6"/>
      <c r="B453" s="5"/>
      <c r="C453" s="5"/>
      <c r="D453" s="5"/>
      <c r="E453" s="5"/>
      <c r="F453" s="7"/>
      <c r="G453" s="21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</row>
    <row r="454" spans="1:23" ht="16.5" customHeight="1">
      <c r="A454" s="6"/>
      <c r="B454" s="5"/>
      <c r="C454" s="5"/>
      <c r="D454" s="5"/>
      <c r="E454" s="5"/>
      <c r="F454" s="7"/>
      <c r="G454" s="21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</row>
    <row r="455" spans="1:23" ht="16.5" customHeight="1">
      <c r="A455" s="6"/>
      <c r="B455" s="5"/>
      <c r="C455" s="5"/>
      <c r="D455" s="5"/>
      <c r="E455" s="5"/>
      <c r="F455" s="7"/>
      <c r="G455" s="21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</row>
    <row r="456" spans="1:23" ht="16.5" customHeight="1">
      <c r="A456" s="6"/>
      <c r="B456" s="5"/>
      <c r="C456" s="5"/>
      <c r="D456" s="5"/>
      <c r="E456" s="5"/>
      <c r="F456" s="7"/>
      <c r="G456" s="21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</row>
    <row r="457" spans="1:23" ht="16.5" customHeight="1">
      <c r="A457" s="6"/>
      <c r="B457" s="5"/>
      <c r="C457" s="5"/>
      <c r="D457" s="5"/>
      <c r="E457" s="5"/>
      <c r="F457" s="7"/>
      <c r="G457" s="21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</row>
    <row r="458" spans="1:23" ht="16.5" customHeight="1">
      <c r="A458" s="6"/>
      <c r="B458" s="5"/>
      <c r="C458" s="5"/>
      <c r="D458" s="5"/>
      <c r="E458" s="5"/>
      <c r="F458" s="7"/>
      <c r="G458" s="21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</row>
    <row r="459" spans="1:23" ht="16.5" customHeight="1">
      <c r="A459" s="6"/>
      <c r="B459" s="5"/>
      <c r="C459" s="5"/>
      <c r="D459" s="5"/>
      <c r="E459" s="5"/>
      <c r="F459" s="7"/>
      <c r="G459" s="21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</row>
    <row r="460" spans="1:23" ht="16.5" customHeight="1">
      <c r="A460" s="6"/>
      <c r="B460" s="5"/>
      <c r="C460" s="5"/>
      <c r="D460" s="5"/>
      <c r="E460" s="5"/>
      <c r="F460" s="7"/>
      <c r="G460" s="21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</row>
    <row r="461" spans="1:23" ht="16.5" customHeight="1">
      <c r="A461" s="6"/>
      <c r="B461" s="5"/>
      <c r="C461" s="5"/>
      <c r="D461" s="5"/>
      <c r="E461" s="5"/>
      <c r="F461" s="7"/>
      <c r="G461" s="21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</row>
    <row r="462" spans="1:23" ht="16.5" customHeight="1">
      <c r="A462" s="6"/>
      <c r="B462" s="5"/>
      <c r="C462" s="5"/>
      <c r="D462" s="5"/>
      <c r="E462" s="5"/>
      <c r="F462" s="7"/>
      <c r="G462" s="21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</row>
    <row r="463" spans="1:23" ht="16.5" customHeight="1">
      <c r="A463" s="6"/>
      <c r="B463" s="5"/>
      <c r="C463" s="5"/>
      <c r="D463" s="5"/>
      <c r="E463" s="5"/>
      <c r="F463" s="7"/>
      <c r="G463" s="21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</row>
    <row r="464" spans="1:23" ht="16.5" customHeight="1">
      <c r="A464" s="6"/>
      <c r="B464" s="5"/>
      <c r="C464" s="5"/>
      <c r="D464" s="5"/>
      <c r="E464" s="5"/>
      <c r="F464" s="7"/>
      <c r="G464" s="21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</row>
    <row r="465" spans="1:23" ht="16.5" customHeight="1">
      <c r="A465" s="6"/>
      <c r="B465" s="5"/>
      <c r="C465" s="5"/>
      <c r="D465" s="5"/>
      <c r="E465" s="5"/>
      <c r="F465" s="7"/>
      <c r="G465" s="21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</row>
    <row r="466" spans="1:23" ht="16.5" customHeight="1">
      <c r="A466" s="6"/>
      <c r="B466" s="5"/>
      <c r="C466" s="5"/>
      <c r="D466" s="5"/>
      <c r="E466" s="5"/>
      <c r="F466" s="7"/>
      <c r="G466" s="21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</row>
    <row r="467" spans="1:23" ht="16.5" customHeight="1">
      <c r="A467" s="6"/>
      <c r="B467" s="5"/>
      <c r="C467" s="5"/>
      <c r="D467" s="5"/>
      <c r="E467" s="5"/>
      <c r="F467" s="7"/>
      <c r="G467" s="21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</row>
    <row r="468" spans="1:23" ht="16.5" customHeight="1">
      <c r="A468" s="6"/>
      <c r="B468" s="5"/>
      <c r="C468" s="5"/>
      <c r="D468" s="5"/>
      <c r="E468" s="5"/>
      <c r="F468" s="7"/>
      <c r="G468" s="21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</row>
    <row r="469" spans="1:23" ht="16.5" customHeight="1">
      <c r="A469" s="6"/>
      <c r="B469" s="5"/>
      <c r="C469" s="5"/>
      <c r="D469" s="5"/>
      <c r="E469" s="5"/>
      <c r="F469" s="7"/>
      <c r="G469" s="21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</row>
    <row r="470" spans="1:23" ht="16.5" customHeight="1">
      <c r="A470" s="6"/>
      <c r="B470" s="5"/>
      <c r="C470" s="5"/>
      <c r="D470" s="5"/>
      <c r="E470" s="5"/>
      <c r="F470" s="7"/>
      <c r="G470" s="21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</row>
    <row r="471" spans="1:23" ht="16.5" customHeight="1">
      <c r="A471" s="6"/>
      <c r="B471" s="5"/>
      <c r="C471" s="5"/>
      <c r="D471" s="5"/>
      <c r="E471" s="5"/>
      <c r="F471" s="7"/>
      <c r="G471" s="21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</row>
    <row r="472" spans="1:23" ht="16.5" customHeight="1">
      <c r="A472" s="6"/>
      <c r="B472" s="5"/>
      <c r="C472" s="5"/>
      <c r="D472" s="5"/>
      <c r="E472" s="5"/>
      <c r="F472" s="7"/>
      <c r="G472" s="21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</row>
    <row r="473" spans="1:23" ht="16.5" customHeight="1">
      <c r="A473" s="6"/>
      <c r="B473" s="5"/>
      <c r="C473" s="5"/>
      <c r="D473" s="5"/>
      <c r="E473" s="5"/>
      <c r="F473" s="7"/>
      <c r="G473" s="21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</row>
    <row r="474" spans="1:23" ht="16.5" customHeight="1">
      <c r="A474" s="6"/>
      <c r="B474" s="5"/>
      <c r="C474" s="5"/>
      <c r="D474" s="5"/>
      <c r="E474" s="5"/>
      <c r="F474" s="7"/>
      <c r="G474" s="21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</row>
    <row r="475" spans="1:23" ht="16.5" customHeight="1">
      <c r="A475" s="6"/>
      <c r="B475" s="5"/>
      <c r="C475" s="5"/>
      <c r="D475" s="5"/>
      <c r="E475" s="5"/>
      <c r="F475" s="7"/>
      <c r="G475" s="21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</row>
    <row r="476" spans="1:23" ht="16.5" customHeight="1">
      <c r="A476" s="6"/>
      <c r="B476" s="5"/>
      <c r="C476" s="5"/>
      <c r="D476" s="5"/>
      <c r="E476" s="5"/>
      <c r="F476" s="7"/>
      <c r="G476" s="21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</row>
    <row r="477" spans="1:23" ht="16.5" customHeight="1">
      <c r="A477" s="6"/>
      <c r="B477" s="5"/>
      <c r="C477" s="5"/>
      <c r="D477" s="5"/>
      <c r="E477" s="5"/>
      <c r="F477" s="7"/>
      <c r="G477" s="21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</row>
    <row r="478" spans="1:23" ht="16.5" customHeight="1">
      <c r="A478" s="6"/>
      <c r="B478" s="5"/>
      <c r="C478" s="5"/>
      <c r="D478" s="5"/>
      <c r="E478" s="5"/>
      <c r="F478" s="7"/>
      <c r="G478" s="21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</row>
    <row r="479" spans="1:23" ht="16.5" customHeight="1">
      <c r="A479" s="6"/>
      <c r="B479" s="5"/>
      <c r="C479" s="5"/>
      <c r="D479" s="5"/>
      <c r="E479" s="5"/>
      <c r="F479" s="7"/>
      <c r="G479" s="21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</row>
    <row r="480" spans="1:23" ht="16.5" customHeight="1">
      <c r="A480" s="6"/>
      <c r="B480" s="5"/>
      <c r="C480" s="5"/>
      <c r="D480" s="5"/>
      <c r="E480" s="5"/>
      <c r="F480" s="7"/>
      <c r="G480" s="21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</row>
    <row r="481" spans="1:23" ht="16.5" customHeight="1">
      <c r="A481" s="6"/>
      <c r="B481" s="5"/>
      <c r="C481" s="5"/>
      <c r="D481" s="5"/>
      <c r="E481" s="5"/>
      <c r="F481" s="7"/>
      <c r="G481" s="21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</row>
    <row r="482" spans="1:23" ht="16.5" customHeight="1">
      <c r="A482" s="6"/>
      <c r="B482" s="5"/>
      <c r="C482" s="5"/>
      <c r="D482" s="5"/>
      <c r="E482" s="5"/>
      <c r="F482" s="7"/>
      <c r="G482" s="21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</row>
    <row r="483" spans="1:23" ht="16.5" customHeight="1">
      <c r="A483" s="6"/>
      <c r="B483" s="5"/>
      <c r="C483" s="5"/>
      <c r="D483" s="5"/>
      <c r="E483" s="5"/>
      <c r="F483" s="7"/>
      <c r="G483" s="21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</row>
    <row r="484" spans="1:23" ht="16.5" customHeight="1">
      <c r="A484" s="6"/>
      <c r="B484" s="5"/>
      <c r="C484" s="5"/>
      <c r="D484" s="5"/>
      <c r="E484" s="5"/>
      <c r="F484" s="7"/>
      <c r="G484" s="21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</row>
    <row r="485" spans="1:23" ht="16.5" customHeight="1">
      <c r="A485" s="6"/>
      <c r="B485" s="5"/>
      <c r="C485" s="5"/>
      <c r="D485" s="5"/>
      <c r="E485" s="5"/>
      <c r="F485" s="7"/>
      <c r="G485" s="21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</row>
    <row r="486" spans="1:23" ht="16.5" customHeight="1">
      <c r="A486" s="6"/>
      <c r="B486" s="5"/>
      <c r="C486" s="5"/>
      <c r="D486" s="5"/>
      <c r="E486" s="5"/>
      <c r="F486" s="7"/>
      <c r="G486" s="21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</row>
    <row r="487" spans="1:23" ht="16.5" customHeight="1">
      <c r="A487" s="6"/>
      <c r="B487" s="5"/>
      <c r="C487" s="5"/>
      <c r="D487" s="5"/>
      <c r="E487" s="5"/>
      <c r="F487" s="7"/>
      <c r="G487" s="21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</row>
    <row r="488" spans="1:23" ht="16.5" customHeight="1">
      <c r="A488" s="6"/>
      <c r="B488" s="5"/>
      <c r="C488" s="5"/>
      <c r="D488" s="5"/>
      <c r="E488" s="5"/>
      <c r="F488" s="7"/>
      <c r="G488" s="21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</row>
    <row r="489" spans="1:23" ht="16.5" customHeight="1">
      <c r="A489" s="6"/>
      <c r="B489" s="5"/>
      <c r="C489" s="5"/>
      <c r="D489" s="5"/>
      <c r="E489" s="5"/>
      <c r="F489" s="7"/>
      <c r="G489" s="21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</row>
    <row r="490" spans="1:23" ht="16.5" customHeight="1">
      <c r="A490" s="6"/>
      <c r="B490" s="5"/>
      <c r="C490" s="5"/>
      <c r="D490" s="5"/>
      <c r="E490" s="5"/>
      <c r="F490" s="7"/>
      <c r="G490" s="21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</row>
    <row r="491" spans="1:23" ht="16.5" customHeight="1">
      <c r="A491" s="6"/>
      <c r="B491" s="5"/>
      <c r="C491" s="5"/>
      <c r="D491" s="5"/>
      <c r="E491" s="5"/>
      <c r="F491" s="7"/>
      <c r="G491" s="21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</row>
    <row r="492" spans="1:23" ht="16.5" customHeight="1">
      <c r="A492" s="6"/>
      <c r="B492" s="5"/>
      <c r="C492" s="5"/>
      <c r="D492" s="5"/>
      <c r="E492" s="5"/>
      <c r="F492" s="7"/>
      <c r="G492" s="21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</row>
    <row r="493" spans="1:23" ht="16.5" customHeight="1">
      <c r="A493" s="6"/>
      <c r="B493" s="5"/>
      <c r="C493" s="5"/>
      <c r="D493" s="5"/>
      <c r="E493" s="5"/>
      <c r="F493" s="7"/>
      <c r="G493" s="21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</row>
    <row r="494" spans="1:23" ht="16.5" customHeight="1">
      <c r="A494" s="6"/>
      <c r="B494" s="5"/>
      <c r="C494" s="5"/>
      <c r="D494" s="5"/>
      <c r="E494" s="5"/>
      <c r="F494" s="7"/>
      <c r="G494" s="21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</row>
    <row r="495" spans="1:23" ht="16.5" customHeight="1">
      <c r="A495" s="6"/>
      <c r="B495" s="5"/>
      <c r="C495" s="5"/>
      <c r="D495" s="5"/>
      <c r="E495" s="5"/>
      <c r="F495" s="7"/>
      <c r="G495" s="21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</row>
    <row r="496" spans="1:23" ht="16.5" customHeight="1">
      <c r="A496" s="6"/>
      <c r="B496" s="5"/>
      <c r="C496" s="5"/>
      <c r="D496" s="5"/>
      <c r="E496" s="5"/>
      <c r="F496" s="7"/>
      <c r="G496" s="21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</row>
    <row r="497" spans="1:23" ht="16.5" customHeight="1">
      <c r="A497" s="6"/>
      <c r="B497" s="5"/>
      <c r="C497" s="5"/>
      <c r="D497" s="5"/>
      <c r="E497" s="5"/>
      <c r="F497" s="7"/>
      <c r="G497" s="21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</row>
    <row r="498" spans="1:23" ht="16.5" customHeight="1">
      <c r="A498" s="6"/>
      <c r="B498" s="5"/>
      <c r="C498" s="5"/>
      <c r="D498" s="5"/>
      <c r="E498" s="5"/>
      <c r="F498" s="7"/>
      <c r="G498" s="21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</row>
    <row r="499" spans="1:23" ht="16.5" customHeight="1">
      <c r="A499" s="6"/>
      <c r="B499" s="5"/>
      <c r="C499" s="5"/>
      <c r="D499" s="5"/>
      <c r="E499" s="5"/>
      <c r="F499" s="7"/>
      <c r="G499" s="21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</row>
    <row r="500" spans="1:23" ht="16.5" customHeight="1">
      <c r="A500" s="6"/>
      <c r="B500" s="5"/>
      <c r="C500" s="5"/>
      <c r="D500" s="5"/>
      <c r="E500" s="5"/>
      <c r="F500" s="7"/>
      <c r="G500" s="21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</row>
    <row r="501" spans="1:23" ht="16.5" customHeight="1">
      <c r="A501" s="6"/>
      <c r="B501" s="5"/>
      <c r="C501" s="5"/>
      <c r="D501" s="5"/>
      <c r="E501" s="5"/>
      <c r="F501" s="7"/>
      <c r="G501" s="21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</row>
    <row r="502" spans="1:23" ht="16.5" customHeight="1">
      <c r="A502" s="6"/>
      <c r="B502" s="5"/>
      <c r="C502" s="5"/>
      <c r="D502" s="5"/>
      <c r="E502" s="5"/>
      <c r="F502" s="7"/>
      <c r="G502" s="21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</row>
    <row r="503" spans="1:23" ht="16.5" customHeight="1">
      <c r="A503" s="6"/>
      <c r="B503" s="5"/>
      <c r="C503" s="5"/>
      <c r="D503" s="5"/>
      <c r="E503" s="5"/>
      <c r="F503" s="7"/>
      <c r="G503" s="21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</row>
    <row r="504" spans="1:23" ht="16.5" customHeight="1">
      <c r="A504" s="6"/>
      <c r="B504" s="5"/>
      <c r="C504" s="5"/>
      <c r="D504" s="5"/>
      <c r="E504" s="5"/>
      <c r="F504" s="7"/>
      <c r="G504" s="21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</row>
    <row r="505" spans="1:23" ht="16.5" customHeight="1">
      <c r="A505" s="6"/>
      <c r="B505" s="5"/>
      <c r="C505" s="5"/>
      <c r="D505" s="5"/>
      <c r="E505" s="5"/>
      <c r="F505" s="7"/>
      <c r="G505" s="21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</row>
    <row r="506" spans="1:23" ht="16.5" customHeight="1">
      <c r="A506" s="6"/>
      <c r="B506" s="5"/>
      <c r="C506" s="5"/>
      <c r="D506" s="5"/>
      <c r="E506" s="5"/>
      <c r="F506" s="7"/>
      <c r="G506" s="21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</row>
    <row r="507" spans="1:23" ht="16.5" customHeight="1">
      <c r="A507" s="6"/>
      <c r="B507" s="5"/>
      <c r="C507" s="5"/>
      <c r="D507" s="5"/>
      <c r="E507" s="5"/>
      <c r="F507" s="7"/>
      <c r="G507" s="21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</row>
    <row r="508" spans="1:23" ht="16.5" customHeight="1">
      <c r="A508" s="6"/>
      <c r="B508" s="5"/>
      <c r="C508" s="5"/>
      <c r="D508" s="5"/>
      <c r="E508" s="5"/>
      <c r="F508" s="7"/>
      <c r="G508" s="21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</row>
    <row r="509" spans="1:23" ht="16.5" customHeight="1">
      <c r="A509" s="6"/>
      <c r="B509" s="5"/>
      <c r="C509" s="5"/>
      <c r="D509" s="5"/>
      <c r="E509" s="5"/>
      <c r="F509" s="7"/>
      <c r="G509" s="21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</row>
    <row r="510" spans="1:23" ht="16.5" customHeight="1">
      <c r="A510" s="6"/>
      <c r="B510" s="5"/>
      <c r="C510" s="5"/>
      <c r="D510" s="5"/>
      <c r="E510" s="5"/>
      <c r="F510" s="7"/>
      <c r="G510" s="21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1:23" ht="16.5" customHeight="1">
      <c r="A511" s="6"/>
      <c r="B511" s="5"/>
      <c r="C511" s="5"/>
      <c r="D511" s="5"/>
      <c r="E511" s="5"/>
      <c r="F511" s="7"/>
      <c r="G511" s="21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1:23" ht="16.5" customHeight="1">
      <c r="A512" s="6"/>
      <c r="B512" s="5"/>
      <c r="C512" s="5"/>
      <c r="D512" s="5"/>
      <c r="E512" s="5"/>
      <c r="F512" s="7"/>
      <c r="G512" s="21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1:23" ht="16.5" customHeight="1">
      <c r="A513" s="6"/>
      <c r="B513" s="5"/>
      <c r="C513" s="5"/>
      <c r="D513" s="5"/>
      <c r="E513" s="5"/>
      <c r="F513" s="7"/>
      <c r="G513" s="21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1:23" ht="16.5" customHeight="1">
      <c r="A514" s="6"/>
      <c r="B514" s="5"/>
      <c r="C514" s="5"/>
      <c r="D514" s="5"/>
      <c r="E514" s="5"/>
      <c r="F514" s="7"/>
      <c r="G514" s="21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1:23" ht="16.5" customHeight="1">
      <c r="A515" s="6"/>
      <c r="B515" s="5"/>
      <c r="C515" s="5"/>
      <c r="D515" s="5"/>
      <c r="E515" s="5"/>
      <c r="F515" s="7"/>
      <c r="G515" s="21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1:23" ht="16.5" customHeight="1">
      <c r="A516" s="6"/>
      <c r="B516" s="5"/>
      <c r="C516" s="5"/>
      <c r="D516" s="5"/>
      <c r="E516" s="5"/>
      <c r="F516" s="7"/>
      <c r="G516" s="21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1:23" ht="16.5" customHeight="1">
      <c r="A517" s="6"/>
      <c r="B517" s="5"/>
      <c r="C517" s="5"/>
      <c r="D517" s="5"/>
      <c r="E517" s="5"/>
      <c r="F517" s="7"/>
      <c r="G517" s="21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1:23" ht="16.5" customHeight="1">
      <c r="A518" s="6"/>
      <c r="B518" s="5"/>
      <c r="C518" s="5"/>
      <c r="D518" s="5"/>
      <c r="E518" s="5"/>
      <c r="F518" s="7"/>
      <c r="G518" s="21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1:23" ht="16.5" customHeight="1">
      <c r="A519" s="6"/>
      <c r="B519" s="5"/>
      <c r="C519" s="5"/>
      <c r="D519" s="5"/>
      <c r="E519" s="5"/>
      <c r="F519" s="7"/>
      <c r="G519" s="21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1:23" ht="16.5" customHeight="1">
      <c r="A520" s="6"/>
      <c r="B520" s="5"/>
      <c r="C520" s="5"/>
      <c r="D520" s="5"/>
      <c r="E520" s="5"/>
      <c r="F520" s="7"/>
      <c r="G520" s="21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1:23" ht="16.5" customHeight="1">
      <c r="A521" s="6"/>
      <c r="B521" s="5"/>
      <c r="C521" s="5"/>
      <c r="D521" s="5"/>
      <c r="E521" s="5"/>
      <c r="F521" s="7"/>
      <c r="G521" s="21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2" spans="1:23" ht="16.5" customHeight="1">
      <c r="A522" s="6"/>
      <c r="B522" s="5"/>
      <c r="C522" s="5"/>
      <c r="D522" s="5"/>
      <c r="E522" s="5"/>
      <c r="F522" s="7"/>
      <c r="G522" s="21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</row>
    <row r="523" spans="1:23" ht="16.5" customHeight="1">
      <c r="A523" s="6"/>
      <c r="B523" s="5"/>
      <c r="C523" s="5"/>
      <c r="D523" s="5"/>
      <c r="E523" s="5"/>
      <c r="F523" s="7"/>
      <c r="G523" s="21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</row>
    <row r="524" spans="1:23" ht="16.5" customHeight="1">
      <c r="A524" s="6"/>
      <c r="B524" s="5"/>
      <c r="C524" s="5"/>
      <c r="D524" s="5"/>
      <c r="E524" s="5"/>
      <c r="F524" s="7"/>
      <c r="G524" s="21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</row>
    <row r="525" spans="1:23" ht="16.5" customHeight="1">
      <c r="A525" s="6"/>
      <c r="B525" s="5"/>
      <c r="C525" s="5"/>
      <c r="D525" s="5"/>
      <c r="E525" s="5"/>
      <c r="F525" s="7"/>
      <c r="G525" s="21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</row>
    <row r="526" spans="1:23" ht="16.5" customHeight="1">
      <c r="A526" s="6"/>
      <c r="B526" s="5"/>
      <c r="C526" s="5"/>
      <c r="D526" s="5"/>
      <c r="E526" s="5"/>
      <c r="F526" s="7"/>
      <c r="G526" s="21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</row>
    <row r="527" spans="1:23" ht="16.5" customHeight="1">
      <c r="A527" s="6"/>
      <c r="B527" s="5"/>
      <c r="C527" s="5"/>
      <c r="D527" s="5"/>
      <c r="E527" s="5"/>
      <c r="F527" s="7"/>
      <c r="G527" s="21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</row>
    <row r="528" spans="1:23" ht="16.5" customHeight="1">
      <c r="A528" s="6"/>
      <c r="B528" s="5"/>
      <c r="C528" s="5"/>
      <c r="D528" s="5"/>
      <c r="E528" s="5"/>
      <c r="F528" s="7"/>
      <c r="G528" s="21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</row>
    <row r="529" spans="1:23" ht="16.5" customHeight="1">
      <c r="A529" s="6"/>
      <c r="B529" s="5"/>
      <c r="C529" s="5"/>
      <c r="D529" s="5"/>
      <c r="E529" s="5"/>
      <c r="F529" s="7"/>
      <c r="G529" s="21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</row>
    <row r="530" spans="1:23" ht="16.5" customHeight="1">
      <c r="A530" s="6"/>
      <c r="B530" s="5"/>
      <c r="C530" s="5"/>
      <c r="D530" s="5"/>
      <c r="E530" s="5"/>
      <c r="F530" s="7"/>
      <c r="G530" s="21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</row>
    <row r="531" spans="1:23" ht="16.5" customHeight="1">
      <c r="A531" s="6"/>
      <c r="B531" s="5"/>
      <c r="C531" s="5"/>
      <c r="D531" s="5"/>
      <c r="E531" s="5"/>
      <c r="F531" s="7"/>
      <c r="G531" s="21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</row>
    <row r="532" spans="1:23" ht="16.5" customHeight="1">
      <c r="A532" s="6"/>
      <c r="B532" s="5"/>
      <c r="C532" s="5"/>
      <c r="D532" s="5"/>
      <c r="E532" s="5"/>
      <c r="F532" s="7"/>
      <c r="G532" s="21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</row>
    <row r="533" spans="1:23" ht="16.5" customHeight="1">
      <c r="A533" s="6"/>
      <c r="B533" s="5"/>
      <c r="C533" s="5"/>
      <c r="D533" s="5"/>
      <c r="E533" s="5"/>
      <c r="F533" s="7"/>
      <c r="G533" s="21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</row>
    <row r="534" spans="1:23" ht="16.5" customHeight="1">
      <c r="A534" s="6"/>
      <c r="B534" s="5"/>
      <c r="C534" s="5"/>
      <c r="D534" s="5"/>
      <c r="E534" s="5"/>
      <c r="F534" s="7"/>
      <c r="G534" s="21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</row>
    <row r="535" spans="1:23" ht="16.5" customHeight="1">
      <c r="A535" s="6"/>
      <c r="B535" s="5"/>
      <c r="C535" s="5"/>
      <c r="D535" s="5"/>
      <c r="E535" s="5"/>
      <c r="F535" s="7"/>
      <c r="G535" s="21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</row>
    <row r="536" spans="1:23" ht="16.5" customHeight="1">
      <c r="A536" s="6"/>
      <c r="B536" s="5"/>
      <c r="C536" s="5"/>
      <c r="D536" s="5"/>
      <c r="E536" s="5"/>
      <c r="F536" s="7"/>
      <c r="G536" s="21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</row>
    <row r="537" spans="1:23" ht="16.5" customHeight="1">
      <c r="A537" s="6"/>
      <c r="B537" s="5"/>
      <c r="C537" s="5"/>
      <c r="D537" s="5"/>
      <c r="E537" s="5"/>
      <c r="F537" s="7"/>
      <c r="G537" s="21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</row>
    <row r="538" spans="1:23" ht="16.5" customHeight="1">
      <c r="A538" s="6"/>
      <c r="B538" s="5"/>
      <c r="C538" s="5"/>
      <c r="D538" s="5"/>
      <c r="E538" s="5"/>
      <c r="F538" s="7"/>
      <c r="G538" s="21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</row>
    <row r="539" spans="1:23" ht="16.5" customHeight="1">
      <c r="A539" s="6"/>
      <c r="B539" s="5"/>
      <c r="C539" s="5"/>
      <c r="D539" s="5"/>
      <c r="E539" s="5"/>
      <c r="F539" s="7"/>
      <c r="G539" s="21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</row>
    <row r="540" spans="1:23" ht="16.5" customHeight="1">
      <c r="A540" s="6"/>
      <c r="B540" s="5"/>
      <c r="C540" s="5"/>
      <c r="D540" s="5"/>
      <c r="E540" s="5"/>
      <c r="F540" s="7"/>
      <c r="G540" s="21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</row>
    <row r="541" spans="1:23" ht="16.5" customHeight="1">
      <c r="A541" s="6"/>
      <c r="B541" s="5"/>
      <c r="C541" s="5"/>
      <c r="D541" s="5"/>
      <c r="E541" s="5"/>
      <c r="F541" s="7"/>
      <c r="G541" s="21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</row>
    <row r="542" spans="1:23" ht="16.5" customHeight="1">
      <c r="A542" s="6"/>
      <c r="B542" s="5"/>
      <c r="C542" s="5"/>
      <c r="D542" s="5"/>
      <c r="E542" s="5"/>
      <c r="F542" s="7"/>
      <c r="G542" s="21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</row>
    <row r="543" spans="1:23" ht="16.5" customHeight="1">
      <c r="A543" s="6"/>
      <c r="B543" s="5"/>
      <c r="C543" s="5"/>
      <c r="D543" s="5"/>
      <c r="E543" s="5"/>
      <c r="F543" s="7"/>
      <c r="G543" s="21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</row>
    <row r="544" spans="1:23" ht="16.5" customHeight="1">
      <c r="A544" s="6"/>
      <c r="B544" s="5"/>
      <c r="C544" s="5"/>
      <c r="D544" s="5"/>
      <c r="E544" s="5"/>
      <c r="F544" s="7"/>
      <c r="G544" s="21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</row>
    <row r="545" spans="1:23" ht="16.5" customHeight="1">
      <c r="A545" s="6"/>
      <c r="B545" s="5"/>
      <c r="C545" s="5"/>
      <c r="D545" s="5"/>
      <c r="E545" s="5"/>
      <c r="F545" s="7"/>
      <c r="G545" s="21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</row>
    <row r="546" spans="1:23" ht="16.5" customHeight="1">
      <c r="A546" s="6"/>
      <c r="B546" s="5"/>
      <c r="C546" s="5"/>
      <c r="D546" s="5"/>
      <c r="E546" s="5"/>
      <c r="F546" s="7"/>
      <c r="G546" s="21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</row>
    <row r="547" spans="1:23" ht="16.5" customHeight="1">
      <c r="A547" s="6"/>
      <c r="B547" s="5"/>
      <c r="C547" s="5"/>
      <c r="D547" s="5"/>
      <c r="E547" s="5"/>
      <c r="F547" s="7"/>
      <c r="G547" s="21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</row>
    <row r="548" spans="1:23" ht="16.5" customHeight="1">
      <c r="A548" s="6"/>
      <c r="B548" s="5"/>
      <c r="C548" s="5"/>
      <c r="D548" s="5"/>
      <c r="E548" s="5"/>
      <c r="F548" s="7"/>
      <c r="G548" s="21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</row>
    <row r="549" spans="1:23" ht="16.5" customHeight="1">
      <c r="A549" s="6"/>
      <c r="B549" s="5"/>
      <c r="C549" s="5"/>
      <c r="D549" s="5"/>
      <c r="E549" s="5"/>
      <c r="F549" s="7"/>
      <c r="G549" s="21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</row>
    <row r="550" spans="1:23" ht="16.5" customHeight="1">
      <c r="A550" s="6"/>
      <c r="B550" s="5"/>
      <c r="C550" s="5"/>
      <c r="D550" s="5"/>
      <c r="E550" s="5"/>
      <c r="F550" s="7"/>
      <c r="G550" s="21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</row>
    <row r="551" spans="1:23" ht="16.5" customHeight="1">
      <c r="A551" s="6"/>
      <c r="B551" s="5"/>
      <c r="C551" s="5"/>
      <c r="D551" s="5"/>
      <c r="E551" s="5"/>
      <c r="F551" s="7"/>
      <c r="G551" s="21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</row>
    <row r="552" spans="1:23" ht="16.5" customHeight="1">
      <c r="A552" s="6"/>
      <c r="B552" s="5"/>
      <c r="C552" s="5"/>
      <c r="D552" s="5"/>
      <c r="E552" s="5"/>
      <c r="F552" s="7"/>
      <c r="G552" s="21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</row>
    <row r="553" spans="1:23" ht="16.5" customHeight="1">
      <c r="A553" s="6"/>
      <c r="B553" s="5"/>
      <c r="C553" s="5"/>
      <c r="D553" s="5"/>
      <c r="E553" s="5"/>
      <c r="F553" s="7"/>
      <c r="G553" s="21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</row>
    <row r="554" spans="1:23" ht="16.5" customHeight="1">
      <c r="A554" s="6"/>
      <c r="B554" s="5"/>
      <c r="C554" s="5"/>
      <c r="D554" s="5"/>
      <c r="E554" s="5"/>
      <c r="F554" s="7"/>
      <c r="G554" s="21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</row>
    <row r="555" spans="1:23" ht="16.5" customHeight="1">
      <c r="A555" s="6"/>
      <c r="B555" s="5"/>
      <c r="C555" s="5"/>
      <c r="D555" s="5"/>
      <c r="E555" s="5"/>
      <c r="F555" s="7"/>
      <c r="G555" s="21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</row>
    <row r="556" spans="1:23" ht="16.5" customHeight="1">
      <c r="A556" s="6"/>
      <c r="B556" s="5"/>
      <c r="C556" s="5"/>
      <c r="D556" s="5"/>
      <c r="E556" s="5"/>
      <c r="F556" s="7"/>
      <c r="G556" s="21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</row>
    <row r="557" spans="1:23" ht="16.5" customHeight="1">
      <c r="A557" s="6"/>
      <c r="B557" s="5"/>
      <c r="C557" s="5"/>
      <c r="D557" s="5"/>
      <c r="E557" s="5"/>
      <c r="F557" s="7"/>
      <c r="G557" s="21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</row>
    <row r="558" spans="1:23" ht="16.5" customHeight="1">
      <c r="A558" s="6"/>
      <c r="B558" s="5"/>
      <c r="C558" s="5"/>
      <c r="D558" s="5"/>
      <c r="E558" s="5"/>
      <c r="F558" s="7"/>
      <c r="G558" s="21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</row>
    <row r="559" spans="1:23" ht="16.5" customHeight="1">
      <c r="A559" s="6"/>
      <c r="B559" s="5"/>
      <c r="C559" s="5"/>
      <c r="D559" s="5"/>
      <c r="E559" s="5"/>
      <c r="F559" s="7"/>
      <c r="G559" s="21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</row>
    <row r="560" spans="1:23" ht="16.5" customHeight="1">
      <c r="A560" s="6"/>
      <c r="B560" s="5"/>
      <c r="C560" s="5"/>
      <c r="D560" s="5"/>
      <c r="E560" s="5"/>
      <c r="F560" s="7"/>
      <c r="G560" s="21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</row>
    <row r="561" spans="1:23" ht="16.5" customHeight="1">
      <c r="A561" s="6"/>
      <c r="B561" s="5"/>
      <c r="C561" s="5"/>
      <c r="D561" s="5"/>
      <c r="E561" s="5"/>
      <c r="F561" s="7"/>
      <c r="G561" s="21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</row>
    <row r="562" spans="1:23" ht="16.5" customHeight="1">
      <c r="A562" s="6"/>
      <c r="B562" s="5"/>
      <c r="C562" s="5"/>
      <c r="D562" s="5"/>
      <c r="E562" s="5"/>
      <c r="F562" s="7"/>
      <c r="G562" s="21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</row>
    <row r="563" spans="1:23" ht="16.5" customHeight="1">
      <c r="A563" s="6"/>
      <c r="B563" s="5"/>
      <c r="C563" s="5"/>
      <c r="D563" s="5"/>
      <c r="E563" s="5"/>
      <c r="F563" s="7"/>
      <c r="G563" s="21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</row>
    <row r="564" spans="1:23" ht="16.5" customHeight="1">
      <c r="A564" s="6"/>
      <c r="B564" s="5"/>
      <c r="C564" s="5"/>
      <c r="D564" s="5"/>
      <c r="E564" s="5"/>
      <c r="F564" s="7"/>
      <c r="G564" s="21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</row>
    <row r="565" spans="1:23" ht="16.5" customHeight="1">
      <c r="A565" s="6"/>
      <c r="B565" s="5"/>
      <c r="C565" s="5"/>
      <c r="D565" s="5"/>
      <c r="E565" s="5"/>
      <c r="F565" s="7"/>
      <c r="G565" s="21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</row>
    <row r="566" spans="1:23" ht="16.5" customHeight="1">
      <c r="A566" s="6"/>
      <c r="B566" s="5"/>
      <c r="C566" s="5"/>
      <c r="D566" s="5"/>
      <c r="E566" s="5"/>
      <c r="F566" s="7"/>
      <c r="G566" s="21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</row>
    <row r="567" spans="1:23" ht="16.5" customHeight="1">
      <c r="A567" s="6"/>
      <c r="B567" s="5"/>
      <c r="C567" s="5"/>
      <c r="D567" s="5"/>
      <c r="E567" s="5"/>
      <c r="F567" s="7"/>
      <c r="G567" s="21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</row>
    <row r="568" spans="1:23" ht="16.5" customHeight="1">
      <c r="A568" s="6"/>
      <c r="B568" s="5"/>
      <c r="C568" s="5"/>
      <c r="D568" s="5"/>
      <c r="E568" s="5"/>
      <c r="F568" s="7"/>
      <c r="G568" s="21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</row>
    <row r="569" spans="1:23" ht="16.5" customHeight="1">
      <c r="A569" s="6"/>
      <c r="B569" s="5"/>
      <c r="C569" s="5"/>
      <c r="D569" s="5"/>
      <c r="E569" s="5"/>
      <c r="F569" s="7"/>
      <c r="G569" s="21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</row>
    <row r="570" spans="1:23" ht="16.5" customHeight="1">
      <c r="A570" s="6"/>
      <c r="B570" s="5"/>
      <c r="C570" s="5"/>
      <c r="D570" s="5"/>
      <c r="E570" s="5"/>
      <c r="F570" s="7"/>
      <c r="G570" s="21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</row>
    <row r="571" spans="1:23" ht="16.5" customHeight="1">
      <c r="A571" s="6"/>
      <c r="B571" s="5"/>
      <c r="C571" s="5"/>
      <c r="D571" s="5"/>
      <c r="E571" s="5"/>
      <c r="F571" s="7"/>
      <c r="G571" s="21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</row>
    <row r="572" spans="1:23" ht="16.5" customHeight="1">
      <c r="A572" s="6"/>
      <c r="B572" s="5"/>
      <c r="C572" s="5"/>
      <c r="D572" s="5"/>
      <c r="E572" s="5"/>
      <c r="F572" s="7"/>
      <c r="G572" s="21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</row>
    <row r="573" spans="1:23" ht="16.5" customHeight="1">
      <c r="A573" s="6"/>
      <c r="B573" s="5"/>
      <c r="C573" s="5"/>
      <c r="D573" s="5"/>
      <c r="E573" s="5"/>
      <c r="F573" s="7"/>
      <c r="G573" s="21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</row>
    <row r="574" spans="1:23" ht="16.5" customHeight="1">
      <c r="A574" s="6"/>
      <c r="B574" s="5"/>
      <c r="C574" s="5"/>
      <c r="D574" s="5"/>
      <c r="E574" s="5"/>
      <c r="F574" s="7"/>
      <c r="G574" s="21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</row>
    <row r="575" spans="1:23" ht="16.5" customHeight="1">
      <c r="A575" s="6"/>
      <c r="B575" s="5"/>
      <c r="C575" s="5"/>
      <c r="D575" s="5"/>
      <c r="E575" s="5"/>
      <c r="F575" s="7"/>
      <c r="G575" s="21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</row>
    <row r="576" spans="1:23" ht="16.5" customHeight="1">
      <c r="A576" s="6"/>
      <c r="B576" s="5"/>
      <c r="C576" s="5"/>
      <c r="D576" s="5"/>
      <c r="E576" s="5"/>
      <c r="F576" s="7"/>
      <c r="G576" s="21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</row>
    <row r="577" spans="1:23" ht="16.5" customHeight="1">
      <c r="A577" s="6"/>
      <c r="B577" s="5"/>
      <c r="C577" s="5"/>
      <c r="D577" s="5"/>
      <c r="E577" s="5"/>
      <c r="F577" s="7"/>
      <c r="G577" s="21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</row>
    <row r="578" spans="1:23" ht="16.5" customHeight="1">
      <c r="A578" s="6"/>
      <c r="B578" s="5"/>
      <c r="C578" s="5"/>
      <c r="D578" s="5"/>
      <c r="E578" s="5"/>
      <c r="F578" s="7"/>
      <c r="G578" s="21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</row>
    <row r="579" spans="1:23" ht="16.5" customHeight="1">
      <c r="A579" s="6"/>
      <c r="B579" s="5"/>
      <c r="C579" s="5"/>
      <c r="D579" s="5"/>
      <c r="E579" s="5"/>
      <c r="F579" s="7"/>
      <c r="G579" s="21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</row>
    <row r="580" spans="1:23" ht="16.5" customHeight="1">
      <c r="A580" s="6"/>
      <c r="B580" s="5"/>
      <c r="C580" s="5"/>
      <c r="D580" s="5"/>
      <c r="E580" s="5"/>
      <c r="F580" s="7"/>
      <c r="G580" s="21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</row>
    <row r="581" spans="1:23" ht="16.5" customHeight="1">
      <c r="A581" s="6"/>
      <c r="B581" s="5"/>
      <c r="C581" s="5"/>
      <c r="D581" s="5"/>
      <c r="E581" s="5"/>
      <c r="F581" s="7"/>
      <c r="G581" s="21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</row>
    <row r="582" spans="1:23" ht="16.5" customHeight="1">
      <c r="A582" s="6"/>
      <c r="B582" s="5"/>
      <c r="C582" s="5"/>
      <c r="D582" s="5"/>
      <c r="E582" s="5"/>
      <c r="F582" s="7"/>
      <c r="G582" s="21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</row>
    <row r="583" spans="1:23" ht="16.5" customHeight="1">
      <c r="A583" s="6"/>
      <c r="B583" s="5"/>
      <c r="C583" s="5"/>
      <c r="D583" s="5"/>
      <c r="E583" s="5"/>
      <c r="F583" s="7"/>
      <c r="G583" s="21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</row>
    <row r="584" spans="1:23" ht="16.5" customHeight="1">
      <c r="A584" s="6"/>
      <c r="B584" s="5"/>
      <c r="C584" s="5"/>
      <c r="D584" s="5"/>
      <c r="E584" s="5"/>
      <c r="F584" s="7"/>
      <c r="G584" s="21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</row>
    <row r="585" spans="1:23" ht="16.5" customHeight="1">
      <c r="A585" s="6"/>
      <c r="B585" s="5"/>
      <c r="C585" s="5"/>
      <c r="D585" s="5"/>
      <c r="E585" s="5"/>
      <c r="F585" s="7"/>
      <c r="G585" s="21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</row>
    <row r="586" spans="1:23" ht="16.5" customHeight="1">
      <c r="A586" s="6"/>
      <c r="B586" s="5"/>
      <c r="C586" s="5"/>
      <c r="D586" s="5"/>
      <c r="E586" s="5"/>
      <c r="F586" s="7"/>
      <c r="G586" s="21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</row>
    <row r="587" spans="1:23" ht="16.5" customHeight="1">
      <c r="A587" s="6"/>
      <c r="B587" s="5"/>
      <c r="C587" s="5"/>
      <c r="D587" s="5"/>
      <c r="E587" s="5"/>
      <c r="F587" s="7"/>
      <c r="G587" s="21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</row>
    <row r="588" spans="1:23" ht="16.5" customHeight="1">
      <c r="A588" s="6"/>
      <c r="B588" s="5"/>
      <c r="C588" s="5"/>
      <c r="D588" s="5"/>
      <c r="E588" s="5"/>
      <c r="F588" s="7"/>
      <c r="G588" s="21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</row>
    <row r="589" spans="1:23" ht="16.5" customHeight="1">
      <c r="A589" s="6"/>
      <c r="B589" s="5"/>
      <c r="C589" s="5"/>
      <c r="D589" s="5"/>
      <c r="E589" s="5"/>
      <c r="F589" s="7"/>
      <c r="G589" s="21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</row>
    <row r="590" spans="1:23" ht="16.5" customHeight="1">
      <c r="A590" s="6"/>
      <c r="B590" s="5"/>
      <c r="C590" s="5"/>
      <c r="D590" s="5"/>
      <c r="E590" s="5"/>
      <c r="F590" s="7"/>
      <c r="G590" s="21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</row>
    <row r="591" spans="1:23" ht="16.5" customHeight="1">
      <c r="A591" s="6"/>
      <c r="B591" s="5"/>
      <c r="C591" s="5"/>
      <c r="D591" s="5"/>
      <c r="E591" s="5"/>
      <c r="F591" s="7"/>
      <c r="G591" s="21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</row>
    <row r="592" spans="1:23" ht="16.5" customHeight="1">
      <c r="A592" s="6"/>
      <c r="B592" s="5"/>
      <c r="C592" s="5"/>
      <c r="D592" s="5"/>
      <c r="E592" s="5"/>
      <c r="F592" s="7"/>
      <c r="G592" s="21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</row>
    <row r="593" spans="1:23" ht="16.5" customHeight="1">
      <c r="A593" s="6"/>
      <c r="B593" s="5"/>
      <c r="C593" s="5"/>
      <c r="D593" s="5"/>
      <c r="E593" s="5"/>
      <c r="F593" s="7"/>
      <c r="G593" s="21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</row>
    <row r="594" spans="1:23" ht="16.5" customHeight="1">
      <c r="A594" s="6"/>
      <c r="B594" s="5"/>
      <c r="C594" s="5"/>
      <c r="D594" s="5"/>
      <c r="E594" s="5"/>
      <c r="F594" s="7"/>
      <c r="G594" s="21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</row>
    <row r="595" spans="1:23" ht="16.5" customHeight="1">
      <c r="A595" s="6"/>
      <c r="B595" s="5"/>
      <c r="C595" s="5"/>
      <c r="D595" s="5"/>
      <c r="E595" s="5"/>
      <c r="F595" s="7"/>
      <c r="G595" s="21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</row>
    <row r="596" spans="1:23" ht="16.5" customHeight="1">
      <c r="A596" s="6"/>
      <c r="B596" s="5"/>
      <c r="C596" s="5"/>
      <c r="D596" s="5"/>
      <c r="E596" s="5"/>
      <c r="F596" s="7"/>
      <c r="G596" s="21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</row>
    <row r="597" spans="1:23" ht="16.5" customHeight="1">
      <c r="A597" s="6"/>
      <c r="B597" s="5"/>
      <c r="C597" s="5"/>
      <c r="D597" s="5"/>
      <c r="E597" s="5"/>
      <c r="F597" s="7"/>
      <c r="G597" s="21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</row>
    <row r="598" spans="1:23" ht="16.5" customHeight="1">
      <c r="A598" s="6"/>
      <c r="B598" s="5"/>
      <c r="C598" s="5"/>
      <c r="D598" s="5"/>
      <c r="E598" s="5"/>
      <c r="F598" s="7"/>
      <c r="G598" s="21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</row>
    <row r="599" spans="1:23" ht="16.5" customHeight="1">
      <c r="A599" s="6"/>
      <c r="B599" s="5"/>
      <c r="C599" s="5"/>
      <c r="D599" s="5"/>
      <c r="E599" s="5"/>
      <c r="F599" s="7"/>
      <c r="G599" s="21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</row>
    <row r="600" spans="1:23" ht="16.5" customHeight="1">
      <c r="A600" s="6"/>
      <c r="B600" s="5"/>
      <c r="C600" s="5"/>
      <c r="D600" s="5"/>
      <c r="E600" s="5"/>
      <c r="F600" s="7"/>
      <c r="G600" s="21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</row>
    <row r="601" spans="1:23" ht="16.5" customHeight="1">
      <c r="A601" s="6"/>
      <c r="B601" s="5"/>
      <c r="C601" s="5"/>
      <c r="D601" s="5"/>
      <c r="E601" s="5"/>
      <c r="F601" s="7"/>
      <c r="G601" s="21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</row>
    <row r="602" spans="1:23" ht="16.5" customHeight="1">
      <c r="A602" s="6"/>
      <c r="B602" s="5"/>
      <c r="C602" s="5"/>
      <c r="D602" s="5"/>
      <c r="E602" s="5"/>
      <c r="F602" s="7"/>
      <c r="G602" s="21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</row>
    <row r="603" spans="1:23" ht="16.5" customHeight="1">
      <c r="A603" s="6"/>
      <c r="B603" s="5"/>
      <c r="C603" s="5"/>
      <c r="D603" s="5"/>
      <c r="E603" s="5"/>
      <c r="F603" s="7"/>
      <c r="G603" s="21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</row>
    <row r="604" spans="1:23" ht="16.5" customHeight="1">
      <c r="A604" s="6"/>
      <c r="B604" s="5"/>
      <c r="C604" s="5"/>
      <c r="D604" s="5"/>
      <c r="E604" s="5"/>
      <c r="F604" s="7"/>
      <c r="G604" s="21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</row>
    <row r="605" spans="1:23" ht="16.5" customHeight="1">
      <c r="A605" s="6"/>
      <c r="B605" s="5"/>
      <c r="C605" s="5"/>
      <c r="D605" s="5"/>
      <c r="E605" s="5"/>
      <c r="F605" s="7"/>
      <c r="G605" s="21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</row>
    <row r="606" spans="1:23" ht="16.5" customHeight="1">
      <c r="A606" s="6"/>
      <c r="B606" s="5"/>
      <c r="C606" s="5"/>
      <c r="D606" s="5"/>
      <c r="E606" s="5"/>
      <c r="F606" s="7"/>
      <c r="G606" s="21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</row>
    <row r="607" spans="1:23" ht="16.5" customHeight="1">
      <c r="A607" s="6"/>
      <c r="B607" s="5"/>
      <c r="C607" s="5"/>
      <c r="D607" s="5"/>
      <c r="E607" s="5"/>
      <c r="F607" s="7"/>
      <c r="G607" s="21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</row>
    <row r="608" spans="1:23" ht="16.5" customHeight="1">
      <c r="A608" s="6"/>
      <c r="B608" s="5"/>
      <c r="C608" s="5"/>
      <c r="D608" s="5"/>
      <c r="E608" s="5"/>
      <c r="F608" s="7"/>
      <c r="G608" s="21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</row>
    <row r="609" spans="1:23" ht="16.5" customHeight="1">
      <c r="A609" s="6"/>
      <c r="B609" s="5"/>
      <c r="C609" s="5"/>
      <c r="D609" s="5"/>
      <c r="E609" s="5"/>
      <c r="F609" s="7"/>
      <c r="G609" s="21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</row>
    <row r="610" spans="1:23" ht="16.5" customHeight="1">
      <c r="A610" s="6"/>
      <c r="B610" s="5"/>
      <c r="C610" s="5"/>
      <c r="D610" s="5"/>
      <c r="E610" s="5"/>
      <c r="F610" s="7"/>
      <c r="G610" s="21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</row>
    <row r="611" spans="1:23" ht="16.5" customHeight="1">
      <c r="A611" s="6"/>
      <c r="B611" s="5"/>
      <c r="C611" s="5"/>
      <c r="D611" s="5"/>
      <c r="E611" s="5"/>
      <c r="F611" s="7"/>
      <c r="G611" s="21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</row>
    <row r="612" spans="1:23" ht="16.5" customHeight="1">
      <c r="A612" s="6"/>
      <c r="B612" s="5"/>
      <c r="C612" s="5"/>
      <c r="D612" s="5"/>
      <c r="E612" s="5"/>
      <c r="F612" s="7"/>
      <c r="G612" s="21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</row>
    <row r="613" spans="1:23" ht="16.5" customHeight="1">
      <c r="A613" s="6"/>
      <c r="B613" s="5"/>
      <c r="C613" s="5"/>
      <c r="D613" s="5"/>
      <c r="E613" s="5"/>
      <c r="F613" s="7"/>
      <c r="G613" s="21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</row>
    <row r="614" spans="1:23" ht="16.5" customHeight="1">
      <c r="A614" s="6"/>
      <c r="B614" s="5"/>
      <c r="C614" s="5"/>
      <c r="D614" s="5"/>
      <c r="E614" s="5"/>
      <c r="F614" s="7"/>
      <c r="G614" s="21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</row>
    <row r="615" spans="1:23" ht="16.5" customHeight="1">
      <c r="A615" s="6"/>
      <c r="B615" s="5"/>
      <c r="C615" s="5"/>
      <c r="D615" s="5"/>
      <c r="E615" s="5"/>
      <c r="F615" s="7"/>
      <c r="G615" s="21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</row>
    <row r="616" spans="1:23" ht="16.5" customHeight="1">
      <c r="A616" s="6"/>
      <c r="B616" s="5"/>
      <c r="C616" s="5"/>
      <c r="D616" s="5"/>
      <c r="E616" s="5"/>
      <c r="F616" s="7"/>
      <c r="G616" s="21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</row>
    <row r="617" spans="1:23" ht="16.5" customHeight="1">
      <c r="A617" s="6"/>
      <c r="B617" s="5"/>
      <c r="C617" s="5"/>
      <c r="D617" s="5"/>
      <c r="E617" s="5"/>
      <c r="F617" s="7"/>
      <c r="G617" s="21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</row>
    <row r="618" spans="1:23" ht="16.5" customHeight="1">
      <c r="A618" s="6"/>
      <c r="B618" s="5"/>
      <c r="C618" s="5"/>
      <c r="D618" s="5"/>
      <c r="E618" s="5"/>
      <c r="F618" s="7"/>
      <c r="G618" s="21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</row>
    <row r="619" spans="1:23" ht="16.5" customHeight="1">
      <c r="A619" s="6"/>
      <c r="B619" s="5"/>
      <c r="C619" s="5"/>
      <c r="D619" s="5"/>
      <c r="E619" s="5"/>
      <c r="F619" s="7"/>
      <c r="G619" s="21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</row>
    <row r="620" spans="1:23" ht="16.5" customHeight="1">
      <c r="A620" s="6"/>
      <c r="B620" s="5"/>
      <c r="C620" s="5"/>
      <c r="D620" s="5"/>
      <c r="E620" s="5"/>
      <c r="F620" s="7"/>
      <c r="G620" s="21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</row>
    <row r="621" spans="1:23" ht="16.5" customHeight="1">
      <c r="A621" s="6"/>
      <c r="B621" s="5"/>
      <c r="C621" s="5"/>
      <c r="D621" s="5"/>
      <c r="E621" s="5"/>
      <c r="F621" s="7"/>
      <c r="G621" s="21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</row>
    <row r="622" spans="1:23" ht="16.5" customHeight="1">
      <c r="A622" s="6"/>
      <c r="B622" s="5"/>
      <c r="C622" s="5"/>
      <c r="D622" s="5"/>
      <c r="E622" s="5"/>
      <c r="F622" s="7"/>
      <c r="G622" s="21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</row>
    <row r="623" spans="1:23" ht="16.5" customHeight="1">
      <c r="A623" s="6"/>
      <c r="B623" s="5"/>
      <c r="C623" s="5"/>
      <c r="D623" s="5"/>
      <c r="E623" s="5"/>
      <c r="F623" s="7"/>
      <c r="G623" s="21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</row>
    <row r="624" spans="1:23" ht="16.5" customHeight="1">
      <c r="A624" s="6"/>
      <c r="B624" s="5"/>
      <c r="C624" s="5"/>
      <c r="D624" s="5"/>
      <c r="E624" s="5"/>
      <c r="F624" s="7"/>
      <c r="G624" s="21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</row>
    <row r="625" spans="1:23" ht="16.5" customHeight="1">
      <c r="A625" s="6"/>
      <c r="B625" s="5"/>
      <c r="C625" s="5"/>
      <c r="D625" s="5"/>
      <c r="E625" s="5"/>
      <c r="F625" s="7"/>
      <c r="G625" s="21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</row>
    <row r="626" spans="1:23" ht="16.5" customHeight="1">
      <c r="A626" s="6"/>
      <c r="B626" s="5"/>
      <c r="C626" s="5"/>
      <c r="D626" s="5"/>
      <c r="E626" s="5"/>
      <c r="F626" s="7"/>
      <c r="G626" s="21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</row>
    <row r="627" spans="1:23" ht="16.5" customHeight="1">
      <c r="A627" s="6"/>
      <c r="B627" s="5"/>
      <c r="C627" s="5"/>
      <c r="D627" s="5"/>
      <c r="E627" s="5"/>
      <c r="F627" s="7"/>
      <c r="G627" s="21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</row>
    <row r="628" spans="1:23" ht="16.5" customHeight="1">
      <c r="A628" s="6"/>
      <c r="B628" s="5"/>
      <c r="C628" s="5"/>
      <c r="D628" s="5"/>
      <c r="E628" s="5"/>
      <c r="F628" s="7"/>
      <c r="G628" s="21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</row>
    <row r="629" spans="1:23" ht="16.5" customHeight="1">
      <c r="A629" s="6"/>
      <c r="B629" s="5"/>
      <c r="C629" s="5"/>
      <c r="D629" s="5"/>
      <c r="E629" s="5"/>
      <c r="F629" s="7"/>
      <c r="G629" s="21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</row>
    <row r="630" spans="1:23" ht="16.5" customHeight="1">
      <c r="A630" s="6"/>
      <c r="B630" s="5"/>
      <c r="C630" s="5"/>
      <c r="D630" s="5"/>
      <c r="E630" s="5"/>
      <c r="F630" s="7"/>
      <c r="G630" s="21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</row>
    <row r="631" spans="1:23" ht="16.5" customHeight="1">
      <c r="A631" s="6"/>
      <c r="B631" s="5"/>
      <c r="C631" s="5"/>
      <c r="D631" s="5"/>
      <c r="E631" s="5"/>
      <c r="F631" s="7"/>
      <c r="G631" s="21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</row>
    <row r="632" spans="1:23" ht="16.5" customHeight="1">
      <c r="A632" s="6"/>
      <c r="B632" s="5"/>
      <c r="C632" s="5"/>
      <c r="D632" s="5"/>
      <c r="E632" s="5"/>
      <c r="F632" s="7"/>
      <c r="G632" s="21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</row>
    <row r="633" spans="1:23" ht="16.5" customHeight="1">
      <c r="A633" s="6"/>
      <c r="B633" s="5"/>
      <c r="C633" s="5"/>
      <c r="D633" s="5"/>
      <c r="E633" s="5"/>
      <c r="F633" s="7"/>
      <c r="G633" s="21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</row>
    <row r="634" spans="1:23" ht="16.5" customHeight="1">
      <c r="A634" s="6"/>
      <c r="B634" s="5"/>
      <c r="C634" s="5"/>
      <c r="D634" s="5"/>
      <c r="E634" s="5"/>
      <c r="F634" s="7"/>
      <c r="G634" s="21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</row>
    <row r="635" spans="1:23" ht="16.5" customHeight="1">
      <c r="A635" s="6"/>
      <c r="B635" s="5"/>
      <c r="C635" s="5"/>
      <c r="D635" s="5"/>
      <c r="E635" s="5"/>
      <c r="F635" s="7"/>
      <c r="G635" s="21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</row>
    <row r="636" spans="1:23" ht="16.5" customHeight="1">
      <c r="A636" s="6"/>
      <c r="B636" s="5"/>
      <c r="C636" s="5"/>
      <c r="D636" s="5"/>
      <c r="E636" s="5"/>
      <c r="F636" s="7"/>
      <c r="G636" s="21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</row>
    <row r="637" spans="1:23" ht="16.5" customHeight="1">
      <c r="A637" s="6"/>
      <c r="B637" s="5"/>
      <c r="C637" s="5"/>
      <c r="D637" s="5"/>
      <c r="E637" s="5"/>
      <c r="F637" s="7"/>
      <c r="G637" s="21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</row>
    <row r="638" spans="1:23" ht="16.5" customHeight="1">
      <c r="A638" s="6"/>
      <c r="B638" s="5"/>
      <c r="C638" s="5"/>
      <c r="D638" s="5"/>
      <c r="E638" s="5"/>
      <c r="F638" s="7"/>
      <c r="G638" s="21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</row>
    <row r="639" spans="1:23" ht="16.5" customHeight="1">
      <c r="A639" s="6"/>
      <c r="B639" s="5"/>
      <c r="C639" s="5"/>
      <c r="D639" s="5"/>
      <c r="E639" s="5"/>
      <c r="F639" s="7"/>
      <c r="G639" s="21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</row>
    <row r="640" spans="1:23" ht="16.5" customHeight="1">
      <c r="A640" s="6"/>
      <c r="B640" s="5"/>
      <c r="C640" s="5"/>
      <c r="D640" s="5"/>
      <c r="E640" s="5"/>
      <c r="F640" s="7"/>
      <c r="G640" s="21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</row>
    <row r="641" spans="1:23" ht="16.5" customHeight="1">
      <c r="A641" s="6"/>
      <c r="B641" s="5"/>
      <c r="C641" s="5"/>
      <c r="D641" s="5"/>
      <c r="E641" s="5"/>
      <c r="F641" s="7"/>
      <c r="G641" s="21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</row>
    <row r="642" spans="1:23" ht="16.5" customHeight="1">
      <c r="A642" s="6"/>
      <c r="B642" s="5"/>
      <c r="C642" s="5"/>
      <c r="D642" s="5"/>
      <c r="E642" s="5"/>
      <c r="F642" s="7"/>
      <c r="G642" s="21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</row>
    <row r="643" spans="1:23" ht="16.5" customHeight="1">
      <c r="A643" s="6"/>
      <c r="B643" s="5"/>
      <c r="C643" s="5"/>
      <c r="D643" s="5"/>
      <c r="E643" s="5"/>
      <c r="F643" s="7"/>
      <c r="G643" s="21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</row>
    <row r="644" spans="1:23" ht="16.5" customHeight="1">
      <c r="A644" s="6"/>
      <c r="B644" s="5"/>
      <c r="C644" s="5"/>
      <c r="D644" s="5"/>
      <c r="E644" s="5"/>
      <c r="F644" s="7"/>
      <c r="G644" s="21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</row>
    <row r="645" spans="1:23" ht="16.5" customHeight="1">
      <c r="A645" s="6"/>
      <c r="B645" s="5"/>
      <c r="C645" s="5"/>
      <c r="D645" s="5"/>
      <c r="E645" s="5"/>
      <c r="F645" s="7"/>
      <c r="G645" s="21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</row>
    <row r="646" spans="1:23" ht="16.5" customHeight="1">
      <c r="A646" s="6"/>
      <c r="B646" s="5"/>
      <c r="C646" s="5"/>
      <c r="D646" s="5"/>
      <c r="E646" s="5"/>
      <c r="F646" s="7"/>
      <c r="G646" s="21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</row>
    <row r="647" spans="1:23" ht="16.5" customHeight="1">
      <c r="A647" s="6"/>
      <c r="B647" s="5"/>
      <c r="C647" s="5"/>
      <c r="D647" s="5"/>
      <c r="E647" s="5"/>
      <c r="F647" s="7"/>
      <c r="G647" s="21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</row>
    <row r="648" spans="1:23" ht="16.5" customHeight="1">
      <c r="A648" s="6"/>
      <c r="B648" s="5"/>
      <c r="C648" s="5"/>
      <c r="D648" s="5"/>
      <c r="E648" s="5"/>
      <c r="F648" s="7"/>
      <c r="G648" s="21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</row>
    <row r="649" spans="1:23" ht="16.5" customHeight="1">
      <c r="A649" s="6"/>
      <c r="B649" s="5"/>
      <c r="C649" s="5"/>
      <c r="D649" s="5"/>
      <c r="E649" s="5"/>
      <c r="F649" s="7"/>
      <c r="G649" s="21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</row>
    <row r="650" spans="1:23" ht="16.5" customHeight="1">
      <c r="A650" s="6"/>
      <c r="B650" s="5"/>
      <c r="C650" s="5"/>
      <c r="D650" s="5"/>
      <c r="E650" s="5"/>
      <c r="F650" s="7"/>
      <c r="G650" s="21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</row>
    <row r="651" spans="1:23" ht="16.5" customHeight="1">
      <c r="A651" s="6"/>
      <c r="B651" s="5"/>
      <c r="C651" s="5"/>
      <c r="D651" s="5"/>
      <c r="E651" s="5"/>
      <c r="F651" s="7"/>
      <c r="G651" s="21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</row>
    <row r="652" spans="1:23" ht="16.5" customHeight="1">
      <c r="A652" s="6"/>
      <c r="B652" s="5"/>
      <c r="C652" s="5"/>
      <c r="D652" s="5"/>
      <c r="E652" s="5"/>
      <c r="F652" s="7"/>
      <c r="G652" s="21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</row>
    <row r="653" spans="1:23" ht="16.5" customHeight="1">
      <c r="A653" s="6"/>
      <c r="B653" s="5"/>
      <c r="C653" s="5"/>
      <c r="D653" s="5"/>
      <c r="E653" s="5"/>
      <c r="F653" s="7"/>
      <c r="G653" s="21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</row>
    <row r="654" spans="1:23" ht="16.5" customHeight="1">
      <c r="A654" s="6"/>
      <c r="B654" s="5"/>
      <c r="C654" s="5"/>
      <c r="D654" s="5"/>
      <c r="E654" s="5"/>
      <c r="F654" s="7"/>
      <c r="G654" s="21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</row>
    <row r="655" spans="1:23" ht="16.5" customHeight="1">
      <c r="A655" s="6"/>
      <c r="B655" s="5"/>
      <c r="C655" s="5"/>
      <c r="D655" s="5"/>
      <c r="E655" s="5"/>
      <c r="F655" s="7"/>
      <c r="G655" s="21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</row>
    <row r="656" spans="1:23" ht="16.5" customHeight="1">
      <c r="A656" s="6"/>
      <c r="B656" s="5"/>
      <c r="C656" s="5"/>
      <c r="D656" s="5"/>
      <c r="E656" s="5"/>
      <c r="F656" s="7"/>
      <c r="G656" s="21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</row>
    <row r="657" spans="1:23" ht="16.5" customHeight="1">
      <c r="A657" s="6"/>
      <c r="B657" s="5"/>
      <c r="C657" s="5"/>
      <c r="D657" s="5"/>
      <c r="E657" s="5"/>
      <c r="F657" s="7"/>
      <c r="G657" s="21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</row>
    <row r="658" spans="1:23" ht="16.5" customHeight="1">
      <c r="A658" s="6"/>
      <c r="B658" s="5"/>
      <c r="C658" s="5"/>
      <c r="D658" s="5"/>
      <c r="E658" s="5"/>
      <c r="F658" s="7"/>
      <c r="G658" s="21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</row>
    <row r="659" spans="1:23" ht="16.5" customHeight="1">
      <c r="A659" s="6"/>
      <c r="B659" s="5"/>
      <c r="C659" s="5"/>
      <c r="D659" s="5"/>
      <c r="E659" s="5"/>
      <c r="F659" s="7"/>
      <c r="G659" s="21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</row>
    <row r="660" spans="1:23" ht="16.5" customHeight="1">
      <c r="A660" s="6"/>
      <c r="B660" s="5"/>
      <c r="C660" s="5"/>
      <c r="D660" s="5"/>
      <c r="E660" s="5"/>
      <c r="F660" s="7"/>
      <c r="G660" s="21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</row>
    <row r="661" spans="1:23" ht="16.5" customHeight="1">
      <c r="A661" s="6"/>
      <c r="B661" s="5"/>
      <c r="C661" s="5"/>
      <c r="D661" s="5"/>
      <c r="E661" s="5"/>
      <c r="F661" s="7"/>
      <c r="G661" s="21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</row>
    <row r="662" spans="1:23" ht="16.5" customHeight="1">
      <c r="A662" s="6"/>
      <c r="B662" s="5"/>
      <c r="C662" s="5"/>
      <c r="D662" s="5"/>
      <c r="E662" s="5"/>
      <c r="F662" s="7"/>
      <c r="G662" s="21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</row>
    <row r="663" spans="1:23" ht="16.5" customHeight="1">
      <c r="A663" s="6"/>
      <c r="B663" s="5"/>
      <c r="C663" s="5"/>
      <c r="D663" s="5"/>
      <c r="E663" s="5"/>
      <c r="F663" s="7"/>
      <c r="G663" s="21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</row>
    <row r="664" spans="1:23" ht="16.5" customHeight="1">
      <c r="A664" s="6"/>
      <c r="B664" s="5"/>
      <c r="C664" s="5"/>
      <c r="D664" s="5"/>
      <c r="E664" s="5"/>
      <c r="F664" s="7"/>
      <c r="G664" s="21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</row>
    <row r="665" spans="1:23" ht="16.5" customHeight="1">
      <c r="A665" s="6"/>
      <c r="B665" s="5"/>
      <c r="C665" s="5"/>
      <c r="D665" s="5"/>
      <c r="E665" s="5"/>
      <c r="F665" s="7"/>
      <c r="G665" s="21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</row>
    <row r="666" spans="1:23" ht="16.5" customHeight="1">
      <c r="A666" s="6"/>
      <c r="B666" s="5"/>
      <c r="C666" s="5"/>
      <c r="D666" s="5"/>
      <c r="E666" s="5"/>
      <c r="F666" s="7"/>
      <c r="G666" s="21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</row>
    <row r="667" spans="1:23" ht="16.5" customHeight="1">
      <c r="A667" s="6"/>
      <c r="B667" s="5"/>
      <c r="C667" s="5"/>
      <c r="D667" s="5"/>
      <c r="E667" s="5"/>
      <c r="F667" s="7"/>
      <c r="G667" s="21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</row>
    <row r="668" spans="1:23" ht="16.5" customHeight="1">
      <c r="A668" s="6"/>
      <c r="B668" s="5"/>
      <c r="C668" s="5"/>
      <c r="D668" s="5"/>
      <c r="E668" s="5"/>
      <c r="F668" s="7"/>
      <c r="G668" s="21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</row>
    <row r="669" spans="1:23" ht="16.5" customHeight="1">
      <c r="A669" s="6"/>
      <c r="B669" s="5"/>
      <c r="C669" s="5"/>
      <c r="D669" s="5"/>
      <c r="E669" s="5"/>
      <c r="F669" s="7"/>
      <c r="G669" s="21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</row>
    <row r="670" spans="1:23" ht="16.5" customHeight="1">
      <c r="A670" s="6"/>
      <c r="B670" s="5"/>
      <c r="C670" s="5"/>
      <c r="D670" s="5"/>
      <c r="E670" s="5"/>
      <c r="F670" s="7"/>
      <c r="G670" s="21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</row>
    <row r="671" spans="1:23" ht="16.5" customHeight="1">
      <c r="A671" s="6"/>
      <c r="B671" s="5"/>
      <c r="C671" s="5"/>
      <c r="D671" s="5"/>
      <c r="E671" s="5"/>
      <c r="F671" s="7"/>
      <c r="G671" s="21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</row>
    <row r="672" spans="1:23" ht="16.5" customHeight="1">
      <c r="A672" s="6"/>
      <c r="B672" s="5"/>
      <c r="C672" s="5"/>
      <c r="D672" s="5"/>
      <c r="E672" s="5"/>
      <c r="F672" s="7"/>
      <c r="G672" s="21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</row>
    <row r="673" spans="1:23" ht="16.5" customHeight="1">
      <c r="A673" s="6"/>
      <c r="B673" s="5"/>
      <c r="C673" s="5"/>
      <c r="D673" s="5"/>
      <c r="E673" s="5"/>
      <c r="F673" s="7"/>
      <c r="G673" s="21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</row>
    <row r="674" spans="1:23" ht="16.5" customHeight="1">
      <c r="A674" s="6"/>
      <c r="B674" s="5"/>
      <c r="C674" s="5"/>
      <c r="D674" s="5"/>
      <c r="E674" s="5"/>
      <c r="F674" s="7"/>
      <c r="G674" s="21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</row>
    <row r="675" spans="1:23" ht="16.5" customHeight="1">
      <c r="A675" s="6"/>
      <c r="B675" s="5"/>
      <c r="C675" s="5"/>
      <c r="D675" s="5"/>
      <c r="E675" s="5"/>
      <c r="F675" s="7"/>
      <c r="G675" s="21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</row>
    <row r="676" spans="1:23" ht="16.5" customHeight="1">
      <c r="A676" s="6"/>
      <c r="B676" s="5"/>
      <c r="C676" s="5"/>
      <c r="D676" s="5"/>
      <c r="E676" s="5"/>
      <c r="F676" s="7"/>
      <c r="G676" s="21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</row>
    <row r="677" spans="1:23" ht="16.5" customHeight="1">
      <c r="A677" s="6"/>
      <c r="B677" s="5"/>
      <c r="C677" s="5"/>
      <c r="D677" s="5"/>
      <c r="E677" s="5"/>
      <c r="F677" s="7"/>
      <c r="G677" s="21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</row>
    <row r="678" spans="1:23" ht="16.5" customHeight="1">
      <c r="A678" s="6"/>
      <c r="B678" s="5"/>
      <c r="C678" s="5"/>
      <c r="D678" s="5"/>
      <c r="E678" s="5"/>
      <c r="F678" s="7"/>
      <c r="G678" s="21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</row>
    <row r="679" spans="1:23" ht="16.5" customHeight="1">
      <c r="A679" s="6"/>
      <c r="B679" s="5"/>
      <c r="C679" s="5"/>
      <c r="D679" s="5"/>
      <c r="E679" s="5"/>
      <c r="F679" s="7"/>
      <c r="G679" s="21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</row>
    <row r="680" spans="1:23" ht="16.5" customHeight="1">
      <c r="A680" s="6"/>
      <c r="B680" s="5"/>
      <c r="C680" s="5"/>
      <c r="D680" s="5"/>
      <c r="E680" s="5"/>
      <c r="F680" s="7"/>
      <c r="G680" s="21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</row>
    <row r="681" spans="1:23" ht="16.5" customHeight="1">
      <c r="A681" s="6"/>
      <c r="B681" s="5"/>
      <c r="C681" s="5"/>
      <c r="D681" s="5"/>
      <c r="E681" s="5"/>
      <c r="F681" s="7"/>
      <c r="G681" s="21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</row>
    <row r="682" spans="1:23" ht="16.5" customHeight="1">
      <c r="A682" s="6"/>
      <c r="B682" s="5"/>
      <c r="C682" s="5"/>
      <c r="D682" s="5"/>
      <c r="E682" s="5"/>
      <c r="F682" s="7"/>
      <c r="G682" s="21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</row>
    <row r="683" spans="1:23" ht="16.5" customHeight="1">
      <c r="A683" s="6"/>
      <c r="B683" s="5"/>
      <c r="C683" s="5"/>
      <c r="D683" s="5"/>
      <c r="E683" s="5"/>
      <c r="F683" s="7"/>
      <c r="G683" s="21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</row>
    <row r="684" spans="1:23" ht="16.5" customHeight="1">
      <c r="A684" s="6"/>
      <c r="B684" s="5"/>
      <c r="C684" s="5"/>
      <c r="D684" s="5"/>
      <c r="E684" s="5"/>
      <c r="F684" s="7"/>
      <c r="G684" s="21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</row>
    <row r="685" spans="1:23" ht="16.5" customHeight="1">
      <c r="A685" s="6"/>
      <c r="B685" s="5"/>
      <c r="C685" s="5"/>
      <c r="D685" s="5"/>
      <c r="E685" s="5"/>
      <c r="F685" s="7"/>
      <c r="G685" s="21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</row>
    <row r="686" spans="1:23" ht="16.5" customHeight="1">
      <c r="A686" s="6"/>
      <c r="B686" s="5"/>
      <c r="C686" s="5"/>
      <c r="D686" s="5"/>
      <c r="E686" s="5"/>
      <c r="F686" s="7"/>
      <c r="G686" s="21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</row>
    <row r="687" spans="1:23" ht="16.5" customHeight="1">
      <c r="A687" s="6"/>
      <c r="B687" s="5"/>
      <c r="C687" s="5"/>
      <c r="D687" s="5"/>
      <c r="E687" s="5"/>
      <c r="F687" s="7"/>
      <c r="G687" s="21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</row>
    <row r="688" spans="1:23" ht="16.5" customHeight="1">
      <c r="A688" s="6"/>
      <c r="B688" s="5"/>
      <c r="C688" s="5"/>
      <c r="D688" s="5"/>
      <c r="E688" s="5"/>
      <c r="F688" s="7"/>
      <c r="G688" s="21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</row>
    <row r="689" spans="1:23" ht="16.5" customHeight="1">
      <c r="A689" s="6"/>
      <c r="B689" s="5"/>
      <c r="C689" s="5"/>
      <c r="D689" s="5"/>
      <c r="E689" s="5"/>
      <c r="F689" s="7"/>
      <c r="G689" s="21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</row>
    <row r="690" spans="1:23" ht="16.5" customHeight="1">
      <c r="A690" s="6"/>
      <c r="B690" s="5"/>
      <c r="C690" s="5"/>
      <c r="D690" s="5"/>
      <c r="E690" s="5"/>
      <c r="F690" s="7"/>
      <c r="G690" s="21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</row>
    <row r="691" spans="1:23" ht="16.5" customHeight="1">
      <c r="A691" s="6"/>
      <c r="B691" s="5"/>
      <c r="C691" s="5"/>
      <c r="D691" s="5"/>
      <c r="E691" s="5"/>
      <c r="F691" s="7"/>
      <c r="G691" s="21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</row>
    <row r="692" spans="1:23" ht="16.5" customHeight="1">
      <c r="A692" s="6"/>
      <c r="B692" s="5"/>
      <c r="C692" s="5"/>
      <c r="D692" s="5"/>
      <c r="E692" s="5"/>
      <c r="F692" s="7"/>
      <c r="G692" s="21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</row>
    <row r="693" spans="1:23" ht="16.5" customHeight="1">
      <c r="A693" s="6"/>
      <c r="B693" s="5"/>
      <c r="C693" s="5"/>
      <c r="D693" s="5"/>
      <c r="E693" s="5"/>
      <c r="F693" s="7"/>
      <c r="G693" s="21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</row>
    <row r="694" spans="1:23" ht="16.5" customHeight="1">
      <c r="A694" s="6"/>
      <c r="B694" s="5"/>
      <c r="C694" s="5"/>
      <c r="D694" s="5"/>
      <c r="E694" s="5"/>
      <c r="F694" s="7"/>
      <c r="G694" s="21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</row>
    <row r="695" spans="1:23" ht="16.5" customHeight="1">
      <c r="A695" s="6"/>
      <c r="B695" s="5"/>
      <c r="C695" s="5"/>
      <c r="D695" s="5"/>
      <c r="E695" s="5"/>
      <c r="F695" s="7"/>
      <c r="G695" s="21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</row>
    <row r="696" spans="1:23" ht="16.5" customHeight="1">
      <c r="A696" s="6"/>
      <c r="B696" s="5"/>
      <c r="C696" s="5"/>
      <c r="D696" s="5"/>
      <c r="E696" s="5"/>
      <c r="F696" s="7"/>
      <c r="G696" s="21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</row>
    <row r="697" spans="1:23" ht="16.5" customHeight="1">
      <c r="A697" s="6"/>
      <c r="B697" s="5"/>
      <c r="C697" s="5"/>
      <c r="D697" s="5"/>
      <c r="E697" s="5"/>
      <c r="F697" s="7"/>
      <c r="G697" s="21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</row>
    <row r="698" spans="1:23" ht="16.5" customHeight="1">
      <c r="A698" s="6"/>
      <c r="B698" s="5"/>
      <c r="C698" s="5"/>
      <c r="D698" s="5"/>
      <c r="E698" s="5"/>
      <c r="F698" s="7"/>
      <c r="G698" s="21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</row>
    <row r="699" spans="1:23" ht="16.5" customHeight="1">
      <c r="A699" s="6"/>
      <c r="B699" s="5"/>
      <c r="C699" s="5"/>
      <c r="D699" s="5"/>
      <c r="E699" s="5"/>
      <c r="F699" s="7"/>
      <c r="G699" s="21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</row>
    <row r="700" spans="1:23" ht="16.5" customHeight="1">
      <c r="A700" s="6"/>
      <c r="B700" s="5"/>
      <c r="C700" s="5"/>
      <c r="D700" s="5"/>
      <c r="E700" s="5"/>
      <c r="F700" s="7"/>
      <c r="G700" s="21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</row>
    <row r="701" spans="1:23" ht="16.5" customHeight="1">
      <c r="A701" s="6"/>
      <c r="B701" s="5"/>
      <c r="C701" s="5"/>
      <c r="D701" s="5"/>
      <c r="E701" s="5"/>
      <c r="F701" s="7"/>
      <c r="G701" s="21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</row>
    <row r="702" spans="1:23" ht="16.5" customHeight="1">
      <c r="A702" s="6"/>
      <c r="B702" s="5"/>
      <c r="C702" s="5"/>
      <c r="D702" s="5"/>
      <c r="E702" s="5"/>
      <c r="F702" s="7"/>
      <c r="G702" s="21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</row>
    <row r="703" spans="1:23" ht="16.5" customHeight="1">
      <c r="A703" s="6"/>
      <c r="B703" s="5"/>
      <c r="C703" s="5"/>
      <c r="D703" s="5"/>
      <c r="E703" s="5"/>
      <c r="F703" s="7"/>
      <c r="G703" s="21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</row>
    <row r="704" spans="1:23" ht="16.5" customHeight="1">
      <c r="A704" s="6"/>
      <c r="B704" s="5"/>
      <c r="C704" s="5"/>
      <c r="D704" s="5"/>
      <c r="E704" s="5"/>
      <c r="F704" s="7"/>
      <c r="G704" s="21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</row>
    <row r="705" spans="1:23" ht="16.5" customHeight="1">
      <c r="A705" s="6"/>
      <c r="B705" s="5"/>
      <c r="C705" s="5"/>
      <c r="D705" s="5"/>
      <c r="E705" s="5"/>
      <c r="F705" s="7"/>
      <c r="G705" s="21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</row>
    <row r="706" spans="1:23" ht="16.5" customHeight="1">
      <c r="A706" s="6"/>
      <c r="B706" s="5"/>
      <c r="C706" s="5"/>
      <c r="D706" s="5"/>
      <c r="E706" s="5"/>
      <c r="F706" s="7"/>
      <c r="G706" s="21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</row>
    <row r="707" spans="1:23" ht="16.5" customHeight="1">
      <c r="A707" s="6"/>
      <c r="B707" s="5"/>
      <c r="C707" s="5"/>
      <c r="D707" s="5"/>
      <c r="E707" s="5"/>
      <c r="F707" s="7"/>
      <c r="G707" s="21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</row>
    <row r="708" spans="1:23" ht="16.5" customHeight="1">
      <c r="A708" s="6"/>
      <c r="B708" s="5"/>
      <c r="C708" s="5"/>
      <c r="D708" s="5"/>
      <c r="E708" s="5"/>
      <c r="F708" s="7"/>
      <c r="G708" s="21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</row>
    <row r="709" spans="1:23" ht="16.5" customHeight="1">
      <c r="A709" s="6"/>
      <c r="B709" s="5"/>
      <c r="C709" s="5"/>
      <c r="D709" s="5"/>
      <c r="E709" s="5"/>
      <c r="F709" s="7"/>
      <c r="G709" s="21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</row>
    <row r="710" spans="1:23" ht="16.5" customHeight="1">
      <c r="A710" s="6"/>
      <c r="B710" s="5"/>
      <c r="C710" s="5"/>
      <c r="D710" s="5"/>
      <c r="E710" s="5"/>
      <c r="F710" s="7"/>
      <c r="G710" s="21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</row>
    <row r="711" spans="1:23" ht="16.5" customHeight="1">
      <c r="A711" s="6"/>
      <c r="B711" s="5"/>
      <c r="C711" s="5"/>
      <c r="D711" s="5"/>
      <c r="E711" s="5"/>
      <c r="F711" s="7"/>
      <c r="G711" s="21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</row>
    <row r="712" spans="1:23" ht="16.5" customHeight="1">
      <c r="A712" s="6"/>
      <c r="B712" s="5"/>
      <c r="C712" s="5"/>
      <c r="D712" s="5"/>
      <c r="E712" s="5"/>
      <c r="F712" s="7"/>
      <c r="G712" s="21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</row>
    <row r="713" spans="1:23" ht="16.5" customHeight="1">
      <c r="A713" s="6"/>
      <c r="B713" s="5"/>
      <c r="C713" s="5"/>
      <c r="D713" s="5"/>
      <c r="E713" s="5"/>
      <c r="F713" s="7"/>
      <c r="G713" s="21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</row>
    <row r="714" spans="1:23" ht="16.5" customHeight="1">
      <c r="A714" s="6"/>
      <c r="B714" s="5"/>
      <c r="C714" s="5"/>
      <c r="D714" s="5"/>
      <c r="E714" s="5"/>
      <c r="F714" s="7"/>
      <c r="G714" s="21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</row>
    <row r="715" spans="1:23" ht="16.5" customHeight="1">
      <c r="A715" s="6"/>
      <c r="B715" s="5"/>
      <c r="C715" s="5"/>
      <c r="D715" s="5"/>
      <c r="E715" s="5"/>
      <c r="F715" s="7"/>
      <c r="G715" s="21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</row>
    <row r="716" spans="1:23" ht="16.5" customHeight="1">
      <c r="A716" s="6"/>
      <c r="B716" s="5"/>
      <c r="C716" s="5"/>
      <c r="D716" s="5"/>
      <c r="E716" s="5"/>
      <c r="F716" s="7"/>
      <c r="G716" s="21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</row>
    <row r="717" spans="1:23" ht="16.5" customHeight="1">
      <c r="A717" s="6"/>
      <c r="B717" s="5"/>
      <c r="C717" s="5"/>
      <c r="D717" s="5"/>
      <c r="E717" s="5"/>
      <c r="F717" s="7"/>
      <c r="G717" s="21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</row>
    <row r="718" spans="1:23" ht="16.5" customHeight="1">
      <c r="A718" s="6"/>
      <c r="B718" s="5"/>
      <c r="C718" s="5"/>
      <c r="D718" s="5"/>
      <c r="E718" s="5"/>
      <c r="F718" s="7"/>
      <c r="G718" s="21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</row>
    <row r="719" spans="1:23" ht="16.5" customHeight="1">
      <c r="A719" s="6"/>
      <c r="B719" s="5"/>
      <c r="C719" s="5"/>
      <c r="D719" s="5"/>
      <c r="E719" s="5"/>
      <c r="F719" s="7"/>
      <c r="G719" s="21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</row>
    <row r="720" spans="1:23" ht="16.5" customHeight="1">
      <c r="A720" s="6"/>
      <c r="B720" s="5"/>
      <c r="C720" s="5"/>
      <c r="D720" s="5"/>
      <c r="E720" s="5"/>
      <c r="F720" s="7"/>
      <c r="G720" s="21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</row>
    <row r="721" spans="1:23" ht="16.5" customHeight="1">
      <c r="A721" s="6"/>
      <c r="B721" s="5"/>
      <c r="C721" s="5"/>
      <c r="D721" s="5"/>
      <c r="E721" s="5"/>
      <c r="F721" s="7"/>
      <c r="G721" s="21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</row>
    <row r="722" spans="1:23" ht="16.5" customHeight="1">
      <c r="A722" s="6"/>
      <c r="B722" s="5"/>
      <c r="C722" s="5"/>
      <c r="D722" s="5"/>
      <c r="E722" s="5"/>
      <c r="F722" s="7"/>
      <c r="G722" s="21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</row>
    <row r="723" spans="1:23" ht="16.5" customHeight="1">
      <c r="A723" s="6"/>
      <c r="B723" s="5"/>
      <c r="C723" s="5"/>
      <c r="D723" s="5"/>
      <c r="E723" s="5"/>
      <c r="F723" s="7"/>
      <c r="G723" s="21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</row>
    <row r="724" spans="1:23" ht="16.5" customHeight="1">
      <c r="A724" s="6"/>
      <c r="B724" s="5"/>
      <c r="C724" s="5"/>
      <c r="D724" s="5"/>
      <c r="E724" s="5"/>
      <c r="F724" s="7"/>
      <c r="G724" s="21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</row>
    <row r="725" spans="1:23" ht="16.5" customHeight="1">
      <c r="A725" s="6"/>
      <c r="B725" s="5"/>
      <c r="C725" s="5"/>
      <c r="D725" s="5"/>
      <c r="E725" s="5"/>
      <c r="F725" s="7"/>
      <c r="G725" s="21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</row>
    <row r="726" spans="1:23" ht="16.5" customHeight="1">
      <c r="A726" s="6"/>
      <c r="B726" s="5"/>
      <c r="C726" s="5"/>
      <c r="D726" s="5"/>
      <c r="E726" s="5"/>
      <c r="F726" s="7"/>
      <c r="G726" s="21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</row>
    <row r="727" spans="1:23" ht="16.5" customHeight="1">
      <c r="A727" s="6"/>
      <c r="B727" s="5"/>
      <c r="C727" s="5"/>
      <c r="D727" s="5"/>
      <c r="E727" s="5"/>
      <c r="F727" s="7"/>
      <c r="G727" s="21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</row>
    <row r="728" spans="1:23" ht="16.5" customHeight="1">
      <c r="A728" s="6"/>
      <c r="B728" s="5"/>
      <c r="C728" s="5"/>
      <c r="D728" s="5"/>
      <c r="E728" s="5"/>
      <c r="F728" s="7"/>
      <c r="G728" s="21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</row>
    <row r="729" spans="1:23" ht="16.5" customHeight="1">
      <c r="A729" s="6"/>
      <c r="B729" s="5"/>
      <c r="C729" s="5"/>
      <c r="D729" s="5"/>
      <c r="E729" s="5"/>
      <c r="F729" s="7"/>
      <c r="G729" s="21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</row>
    <row r="730" spans="1:23" ht="16.5" customHeight="1">
      <c r="A730" s="6"/>
      <c r="B730" s="5"/>
      <c r="C730" s="5"/>
      <c r="D730" s="5"/>
      <c r="E730" s="5"/>
      <c r="F730" s="7"/>
      <c r="G730" s="21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</row>
    <row r="731" spans="1:23" ht="16.5" customHeight="1">
      <c r="A731" s="6"/>
      <c r="B731" s="5"/>
      <c r="C731" s="5"/>
      <c r="D731" s="5"/>
      <c r="E731" s="5"/>
      <c r="F731" s="7"/>
      <c r="G731" s="21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</row>
    <row r="732" spans="1:23" ht="16.5" customHeight="1">
      <c r="A732" s="6"/>
      <c r="B732" s="5"/>
      <c r="C732" s="5"/>
      <c r="D732" s="5"/>
      <c r="E732" s="5"/>
      <c r="F732" s="7"/>
      <c r="G732" s="21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</row>
    <row r="733" spans="1:23" ht="16.5" customHeight="1">
      <c r="A733" s="6"/>
      <c r="B733" s="5"/>
      <c r="C733" s="5"/>
      <c r="D733" s="5"/>
      <c r="E733" s="5"/>
      <c r="F733" s="7"/>
      <c r="G733" s="21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</row>
    <row r="734" spans="1:23" ht="16.5" customHeight="1">
      <c r="A734" s="6"/>
      <c r="B734" s="5"/>
      <c r="C734" s="5"/>
      <c r="D734" s="5"/>
      <c r="E734" s="5"/>
      <c r="F734" s="7"/>
      <c r="G734" s="21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</row>
    <row r="735" spans="1:23" ht="16.5" customHeight="1">
      <c r="A735" s="6"/>
      <c r="B735" s="5"/>
      <c r="C735" s="5"/>
      <c r="D735" s="5"/>
      <c r="E735" s="5"/>
      <c r="F735" s="7"/>
      <c r="G735" s="21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</row>
    <row r="736" spans="1:23" ht="16.5" customHeight="1">
      <c r="A736" s="6"/>
      <c r="B736" s="5"/>
      <c r="C736" s="5"/>
      <c r="D736" s="5"/>
      <c r="E736" s="5"/>
      <c r="F736" s="7"/>
      <c r="G736" s="21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</row>
    <row r="737" spans="1:23" ht="16.5" customHeight="1">
      <c r="A737" s="6"/>
      <c r="B737" s="5"/>
      <c r="C737" s="5"/>
      <c r="D737" s="5"/>
      <c r="E737" s="5"/>
      <c r="F737" s="7"/>
      <c r="G737" s="21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</row>
    <row r="738" spans="1:23" ht="16.5" customHeight="1">
      <c r="A738" s="6"/>
      <c r="B738" s="5"/>
      <c r="C738" s="5"/>
      <c r="D738" s="5"/>
      <c r="E738" s="5"/>
      <c r="F738" s="7"/>
      <c r="G738" s="21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</row>
    <row r="739" spans="1:23" ht="16.5" customHeight="1">
      <c r="A739" s="6"/>
      <c r="B739" s="5"/>
      <c r="C739" s="5"/>
      <c r="D739" s="5"/>
      <c r="E739" s="5"/>
      <c r="F739" s="7"/>
      <c r="G739" s="21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</row>
    <row r="740" spans="1:23" ht="16.5" customHeight="1">
      <c r="A740" s="6"/>
      <c r="B740" s="5"/>
      <c r="C740" s="5"/>
      <c r="D740" s="5"/>
      <c r="E740" s="5"/>
      <c r="F740" s="7"/>
      <c r="G740" s="21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</row>
    <row r="741" spans="1:23" ht="16.5" customHeight="1">
      <c r="A741" s="6"/>
      <c r="B741" s="5"/>
      <c r="C741" s="5"/>
      <c r="D741" s="5"/>
      <c r="E741" s="5"/>
      <c r="F741" s="7"/>
      <c r="G741" s="21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</row>
    <row r="742" spans="1:23" ht="16.5" customHeight="1">
      <c r="A742" s="6"/>
      <c r="B742" s="5"/>
      <c r="C742" s="5"/>
      <c r="D742" s="5"/>
      <c r="E742" s="5"/>
      <c r="F742" s="7"/>
      <c r="G742" s="21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</row>
    <row r="743" spans="1:23" ht="16.5" customHeight="1">
      <c r="A743" s="6"/>
      <c r="B743" s="5"/>
      <c r="C743" s="5"/>
      <c r="D743" s="5"/>
      <c r="E743" s="5"/>
      <c r="F743" s="7"/>
      <c r="G743" s="21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</row>
    <row r="744" spans="1:23" ht="16.5" customHeight="1">
      <c r="A744" s="6"/>
      <c r="B744" s="5"/>
      <c r="C744" s="5"/>
      <c r="D744" s="5"/>
      <c r="E744" s="5"/>
      <c r="F744" s="7"/>
      <c r="G744" s="21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</row>
    <row r="745" spans="1:23" ht="16.5" customHeight="1">
      <c r="A745" s="6"/>
      <c r="B745" s="5"/>
      <c r="C745" s="5"/>
      <c r="D745" s="5"/>
      <c r="E745" s="5"/>
      <c r="F745" s="7"/>
      <c r="G745" s="21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</row>
    <row r="746" spans="1:23" ht="16.5" customHeight="1">
      <c r="A746" s="6"/>
      <c r="B746" s="5"/>
      <c r="C746" s="5"/>
      <c r="D746" s="5"/>
      <c r="E746" s="5"/>
      <c r="F746" s="7"/>
      <c r="G746" s="21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</row>
    <row r="747" spans="1:23" ht="16.5" customHeight="1">
      <c r="A747" s="6"/>
      <c r="B747" s="5"/>
      <c r="C747" s="5"/>
      <c r="D747" s="5"/>
      <c r="E747" s="5"/>
      <c r="F747" s="7"/>
      <c r="G747" s="21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</row>
    <row r="748" spans="1:23" ht="16.5" customHeight="1">
      <c r="A748" s="6"/>
      <c r="B748" s="5"/>
      <c r="C748" s="5"/>
      <c r="D748" s="5"/>
      <c r="E748" s="5"/>
      <c r="F748" s="7"/>
      <c r="G748" s="21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</row>
    <row r="749" spans="1:23" ht="16.5" customHeight="1">
      <c r="A749" s="6"/>
      <c r="B749" s="5"/>
      <c r="C749" s="5"/>
      <c r="D749" s="5"/>
      <c r="E749" s="5"/>
      <c r="F749" s="7"/>
      <c r="G749" s="21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</row>
    <row r="750" spans="1:23" ht="16.5" customHeight="1">
      <c r="A750" s="6"/>
      <c r="B750" s="5"/>
      <c r="C750" s="5"/>
      <c r="D750" s="5"/>
      <c r="E750" s="5"/>
      <c r="F750" s="7"/>
      <c r="G750" s="21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</row>
    <row r="751" spans="1:23" ht="16.5" customHeight="1">
      <c r="A751" s="6"/>
      <c r="B751" s="5"/>
      <c r="C751" s="5"/>
      <c r="D751" s="5"/>
      <c r="E751" s="5"/>
      <c r="F751" s="7"/>
      <c r="G751" s="21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1:23" ht="16.5" customHeight="1">
      <c r="A752" s="6"/>
      <c r="B752" s="5"/>
      <c r="C752" s="5"/>
      <c r="D752" s="5"/>
      <c r="E752" s="5"/>
      <c r="F752" s="7"/>
      <c r="G752" s="21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1:23" ht="16.5" customHeight="1">
      <c r="A753" s="6"/>
      <c r="B753" s="5"/>
      <c r="C753" s="5"/>
      <c r="D753" s="5"/>
      <c r="E753" s="5"/>
      <c r="F753" s="7"/>
      <c r="G753" s="21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1:23" ht="16.5" customHeight="1">
      <c r="A754" s="6"/>
      <c r="B754" s="5"/>
      <c r="C754" s="5"/>
      <c r="D754" s="5"/>
      <c r="E754" s="5"/>
      <c r="F754" s="7"/>
      <c r="G754" s="21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1:23" ht="16.5" customHeight="1">
      <c r="A755" s="6"/>
      <c r="B755" s="5"/>
      <c r="C755" s="5"/>
      <c r="D755" s="5"/>
      <c r="E755" s="5"/>
      <c r="F755" s="7"/>
      <c r="G755" s="21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1:23" ht="16.5" customHeight="1">
      <c r="A756" s="6"/>
      <c r="B756" s="5"/>
      <c r="C756" s="5"/>
      <c r="D756" s="5"/>
      <c r="E756" s="5"/>
      <c r="F756" s="7"/>
      <c r="G756" s="21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1:23" ht="16.5" customHeight="1">
      <c r="A757" s="6"/>
      <c r="B757" s="5"/>
      <c r="C757" s="5"/>
      <c r="D757" s="5"/>
      <c r="E757" s="5"/>
      <c r="F757" s="7"/>
      <c r="G757" s="21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1:23" ht="16.5" customHeight="1">
      <c r="A758" s="6"/>
      <c r="B758" s="5"/>
      <c r="C758" s="5"/>
      <c r="D758" s="5"/>
      <c r="E758" s="5"/>
      <c r="F758" s="7"/>
      <c r="G758" s="21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1:23" ht="16.5" customHeight="1">
      <c r="A759" s="6"/>
      <c r="B759" s="5"/>
      <c r="C759" s="5"/>
      <c r="D759" s="5"/>
      <c r="E759" s="5"/>
      <c r="F759" s="7"/>
      <c r="G759" s="21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</row>
    <row r="760" spans="1:23" ht="16.5" customHeight="1">
      <c r="A760" s="6"/>
      <c r="B760" s="5"/>
      <c r="C760" s="5"/>
      <c r="D760" s="5"/>
      <c r="E760" s="5"/>
      <c r="F760" s="7"/>
      <c r="G760" s="21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</row>
    <row r="761" spans="1:23" ht="16.5" customHeight="1">
      <c r="A761" s="6"/>
      <c r="B761" s="5"/>
      <c r="C761" s="5"/>
      <c r="D761" s="5"/>
      <c r="E761" s="5"/>
      <c r="F761" s="7"/>
      <c r="G761" s="21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</row>
    <row r="762" spans="1:23" ht="16.5" customHeight="1">
      <c r="A762" s="6"/>
      <c r="B762" s="5"/>
      <c r="C762" s="5"/>
      <c r="D762" s="5"/>
      <c r="E762" s="5"/>
      <c r="F762" s="7"/>
      <c r="G762" s="21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</row>
    <row r="763" spans="1:23" ht="16.5" customHeight="1">
      <c r="A763" s="6"/>
      <c r="B763" s="5"/>
      <c r="C763" s="5"/>
      <c r="D763" s="5"/>
      <c r="E763" s="5"/>
      <c r="F763" s="7"/>
      <c r="G763" s="21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</row>
    <row r="764" spans="1:23" ht="16.5" customHeight="1">
      <c r="A764" s="6"/>
      <c r="B764" s="5"/>
      <c r="C764" s="5"/>
      <c r="D764" s="5"/>
      <c r="E764" s="5"/>
      <c r="F764" s="7"/>
      <c r="G764" s="21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</row>
    <row r="765" spans="1:23" ht="16.5" customHeight="1">
      <c r="A765" s="6"/>
      <c r="B765" s="5"/>
      <c r="C765" s="5"/>
      <c r="D765" s="5"/>
      <c r="E765" s="5"/>
      <c r="F765" s="7"/>
      <c r="G765" s="21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</row>
    <row r="766" spans="1:23" ht="16.5" customHeight="1">
      <c r="A766" s="6"/>
      <c r="B766" s="5"/>
      <c r="C766" s="5"/>
      <c r="D766" s="5"/>
      <c r="E766" s="5"/>
      <c r="F766" s="7"/>
      <c r="G766" s="21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</row>
    <row r="767" spans="1:23" ht="16.5" customHeight="1">
      <c r="A767" s="6"/>
      <c r="B767" s="5"/>
      <c r="C767" s="5"/>
      <c r="D767" s="5"/>
      <c r="E767" s="5"/>
      <c r="F767" s="7"/>
      <c r="G767" s="21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</row>
    <row r="768" spans="1:23" ht="16.5" customHeight="1">
      <c r="A768" s="6"/>
      <c r="B768" s="5"/>
      <c r="C768" s="5"/>
      <c r="D768" s="5"/>
      <c r="E768" s="5"/>
      <c r="F768" s="7"/>
      <c r="G768" s="21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</row>
    <row r="769" spans="1:23" ht="16.5" customHeight="1">
      <c r="A769" s="6"/>
      <c r="B769" s="5"/>
      <c r="C769" s="5"/>
      <c r="D769" s="5"/>
      <c r="E769" s="5"/>
      <c r="F769" s="7"/>
      <c r="G769" s="21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</row>
    <row r="770" spans="1:23" ht="16.5" customHeight="1">
      <c r="A770" s="6"/>
      <c r="B770" s="5"/>
      <c r="C770" s="5"/>
      <c r="D770" s="5"/>
      <c r="E770" s="5"/>
      <c r="F770" s="7"/>
      <c r="G770" s="21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</row>
    <row r="771" spans="1:23" ht="16.5" customHeight="1">
      <c r="A771" s="6"/>
      <c r="B771" s="5"/>
      <c r="C771" s="5"/>
      <c r="D771" s="5"/>
      <c r="E771" s="5"/>
      <c r="F771" s="7"/>
      <c r="G771" s="21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</row>
    <row r="772" spans="1:23" ht="16.5" customHeight="1">
      <c r="A772" s="6"/>
      <c r="B772" s="5"/>
      <c r="C772" s="5"/>
      <c r="D772" s="5"/>
      <c r="E772" s="5"/>
      <c r="F772" s="7"/>
      <c r="G772" s="21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</row>
    <row r="773" spans="1:23" ht="16.5" customHeight="1">
      <c r="A773" s="6"/>
      <c r="B773" s="5"/>
      <c r="C773" s="5"/>
      <c r="D773" s="5"/>
      <c r="E773" s="5"/>
      <c r="F773" s="7"/>
      <c r="G773" s="21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</row>
    <row r="774" spans="1:23" ht="16.5" customHeight="1">
      <c r="A774" s="6"/>
      <c r="B774" s="5"/>
      <c r="C774" s="5"/>
      <c r="D774" s="5"/>
      <c r="E774" s="5"/>
      <c r="F774" s="7"/>
      <c r="G774" s="21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</row>
    <row r="775" spans="1:23" ht="16.5" customHeight="1">
      <c r="A775" s="6"/>
      <c r="B775" s="5"/>
      <c r="C775" s="5"/>
      <c r="D775" s="5"/>
      <c r="E775" s="5"/>
      <c r="F775" s="7"/>
      <c r="G775" s="21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</row>
    <row r="776" spans="1:23" ht="16.5" customHeight="1">
      <c r="A776" s="6"/>
      <c r="B776" s="5"/>
      <c r="C776" s="5"/>
      <c r="D776" s="5"/>
      <c r="E776" s="5"/>
      <c r="F776" s="7"/>
      <c r="G776" s="21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</row>
    <row r="777" spans="1:23" ht="16.5" customHeight="1">
      <c r="A777" s="6"/>
      <c r="B777" s="5"/>
      <c r="C777" s="5"/>
      <c r="D777" s="5"/>
      <c r="E777" s="5"/>
      <c r="F777" s="7"/>
      <c r="G777" s="21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</row>
    <row r="778" spans="1:23" ht="16.5" customHeight="1">
      <c r="A778" s="6"/>
      <c r="B778" s="5"/>
      <c r="C778" s="5"/>
      <c r="D778" s="5"/>
      <c r="E778" s="5"/>
      <c r="F778" s="7"/>
      <c r="G778" s="21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</row>
    <row r="779" spans="1:23" ht="16.5" customHeight="1">
      <c r="A779" s="6"/>
      <c r="B779" s="5"/>
      <c r="C779" s="5"/>
      <c r="D779" s="5"/>
      <c r="E779" s="5"/>
      <c r="F779" s="7"/>
      <c r="G779" s="21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</row>
    <row r="780" spans="1:23" ht="16.5" customHeight="1">
      <c r="A780" s="6"/>
      <c r="B780" s="5"/>
      <c r="C780" s="5"/>
      <c r="D780" s="5"/>
      <c r="E780" s="5"/>
      <c r="F780" s="7"/>
      <c r="G780" s="21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</row>
    <row r="781" spans="1:23" ht="16.5" customHeight="1">
      <c r="A781" s="6"/>
      <c r="B781" s="5"/>
      <c r="C781" s="5"/>
      <c r="D781" s="5"/>
      <c r="E781" s="5"/>
      <c r="F781" s="7"/>
      <c r="G781" s="21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</row>
    <row r="782" spans="1:23" ht="16.5" customHeight="1">
      <c r="A782" s="6"/>
      <c r="B782" s="5"/>
      <c r="C782" s="5"/>
      <c r="D782" s="5"/>
      <c r="E782" s="5"/>
      <c r="F782" s="7"/>
      <c r="G782" s="21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</row>
    <row r="783" spans="1:23" ht="16.5" customHeight="1">
      <c r="A783" s="6"/>
      <c r="B783" s="5"/>
      <c r="C783" s="5"/>
      <c r="D783" s="5"/>
      <c r="E783" s="5"/>
      <c r="F783" s="7"/>
      <c r="G783" s="21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</row>
    <row r="784" spans="1:23" ht="16.5" customHeight="1">
      <c r="A784" s="6"/>
      <c r="B784" s="5"/>
      <c r="C784" s="5"/>
      <c r="D784" s="5"/>
      <c r="E784" s="5"/>
      <c r="F784" s="7"/>
      <c r="G784" s="21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</row>
    <row r="785" spans="1:23" ht="16.5" customHeight="1">
      <c r="A785" s="6"/>
      <c r="B785" s="5"/>
      <c r="C785" s="5"/>
      <c r="D785" s="5"/>
      <c r="E785" s="5"/>
      <c r="F785" s="7"/>
      <c r="G785" s="21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</row>
    <row r="786" spans="1:23" ht="16.5" customHeight="1">
      <c r="A786" s="6"/>
      <c r="B786" s="5"/>
      <c r="C786" s="5"/>
      <c r="D786" s="5"/>
      <c r="E786" s="5"/>
      <c r="F786" s="7"/>
      <c r="G786" s="21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</row>
    <row r="787" spans="1:23" ht="16.5" customHeight="1">
      <c r="A787" s="6"/>
      <c r="B787" s="5"/>
      <c r="C787" s="5"/>
      <c r="D787" s="5"/>
      <c r="E787" s="5"/>
      <c r="F787" s="7"/>
      <c r="G787" s="21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</row>
    <row r="788" spans="1:23" ht="16.5" customHeight="1">
      <c r="A788" s="6"/>
      <c r="B788" s="5"/>
      <c r="C788" s="5"/>
      <c r="D788" s="5"/>
      <c r="E788" s="5"/>
      <c r="F788" s="7"/>
      <c r="G788" s="21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</row>
    <row r="789" spans="1:23" ht="16.5" customHeight="1">
      <c r="A789" s="6"/>
      <c r="B789" s="5"/>
      <c r="C789" s="5"/>
      <c r="D789" s="5"/>
      <c r="E789" s="5"/>
      <c r="F789" s="7"/>
      <c r="G789" s="21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</row>
    <row r="790" spans="1:23" ht="16.5" customHeight="1">
      <c r="A790" s="6"/>
      <c r="B790" s="5"/>
      <c r="C790" s="5"/>
      <c r="D790" s="5"/>
      <c r="E790" s="5"/>
      <c r="F790" s="7"/>
      <c r="G790" s="21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</row>
    <row r="791" spans="1:23" ht="16.5" customHeight="1">
      <c r="A791" s="6"/>
      <c r="B791" s="5"/>
      <c r="C791" s="5"/>
      <c r="D791" s="5"/>
      <c r="E791" s="5"/>
      <c r="F791" s="7"/>
      <c r="G791" s="21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</row>
    <row r="792" spans="1:23" ht="16.5" customHeight="1">
      <c r="A792" s="6"/>
      <c r="B792" s="5"/>
      <c r="C792" s="5"/>
      <c r="D792" s="5"/>
      <c r="E792" s="5"/>
      <c r="F792" s="7"/>
      <c r="G792" s="21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</row>
    <row r="793" spans="1:23" ht="16.5" customHeight="1">
      <c r="A793" s="6"/>
      <c r="B793" s="5"/>
      <c r="C793" s="5"/>
      <c r="D793" s="5"/>
      <c r="E793" s="5"/>
      <c r="F793" s="7"/>
      <c r="G793" s="21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</row>
    <row r="794" spans="1:23" ht="16.5" customHeight="1">
      <c r="A794" s="6"/>
      <c r="B794" s="5"/>
      <c r="C794" s="5"/>
      <c r="D794" s="5"/>
      <c r="E794" s="5"/>
      <c r="F794" s="7"/>
      <c r="G794" s="21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</row>
    <row r="795" spans="1:23" ht="16.5" customHeight="1">
      <c r="A795" s="6"/>
      <c r="B795" s="5"/>
      <c r="C795" s="5"/>
      <c r="D795" s="5"/>
      <c r="E795" s="5"/>
      <c r="F795" s="7"/>
      <c r="G795" s="21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</row>
    <row r="796" spans="1:23" ht="16.5" customHeight="1">
      <c r="A796" s="6"/>
      <c r="B796" s="5"/>
      <c r="C796" s="5"/>
      <c r="D796" s="5"/>
      <c r="E796" s="5"/>
      <c r="F796" s="7"/>
      <c r="G796" s="21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</row>
    <row r="797" spans="1:23" ht="16.5" customHeight="1">
      <c r="A797" s="6"/>
      <c r="B797" s="5"/>
      <c r="C797" s="5"/>
      <c r="D797" s="5"/>
      <c r="E797" s="5"/>
      <c r="F797" s="7"/>
      <c r="G797" s="21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</row>
    <row r="798" spans="1:23" ht="16.5" customHeight="1">
      <c r="A798" s="6"/>
      <c r="B798" s="5"/>
      <c r="C798" s="5"/>
      <c r="D798" s="5"/>
      <c r="E798" s="5"/>
      <c r="F798" s="7"/>
      <c r="G798" s="21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</row>
    <row r="799" spans="1:23" ht="16.5" customHeight="1">
      <c r="A799" s="6"/>
      <c r="B799" s="5"/>
      <c r="C799" s="5"/>
      <c r="D799" s="5"/>
      <c r="E799" s="5"/>
      <c r="F799" s="7"/>
      <c r="G799" s="21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</row>
    <row r="800" spans="1:23" ht="16.5" customHeight="1">
      <c r="A800" s="6"/>
      <c r="B800" s="5"/>
      <c r="C800" s="5"/>
      <c r="D800" s="5"/>
      <c r="E800" s="5"/>
      <c r="F800" s="7"/>
      <c r="G800" s="21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</row>
    <row r="801" spans="1:23" ht="16.5" customHeight="1">
      <c r="A801" s="6"/>
      <c r="B801" s="5"/>
      <c r="C801" s="5"/>
      <c r="D801" s="5"/>
      <c r="E801" s="5"/>
      <c r="F801" s="7"/>
      <c r="G801" s="21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</row>
    <row r="802" spans="1:23" ht="16.5" customHeight="1">
      <c r="A802" s="6"/>
      <c r="B802" s="5"/>
      <c r="C802" s="5"/>
      <c r="D802" s="5"/>
      <c r="E802" s="5"/>
      <c r="F802" s="7"/>
      <c r="G802" s="21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</row>
    <row r="803" spans="1:23" ht="16.5" customHeight="1">
      <c r="A803" s="6"/>
      <c r="B803" s="5"/>
      <c r="C803" s="5"/>
      <c r="D803" s="5"/>
      <c r="E803" s="5"/>
      <c r="F803" s="7"/>
      <c r="G803" s="21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</row>
    <row r="804" spans="1:23" ht="16.5" customHeight="1">
      <c r="A804" s="6"/>
      <c r="B804" s="5"/>
      <c r="C804" s="5"/>
      <c r="D804" s="5"/>
      <c r="E804" s="5"/>
      <c r="F804" s="7"/>
      <c r="G804" s="21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</row>
    <row r="805" spans="1:23" ht="16.5" customHeight="1">
      <c r="A805" s="6"/>
      <c r="B805" s="5"/>
      <c r="C805" s="5"/>
      <c r="D805" s="5"/>
      <c r="E805" s="5"/>
      <c r="F805" s="7"/>
      <c r="G805" s="21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</row>
    <row r="806" spans="1:23" ht="16.5" customHeight="1">
      <c r="A806" s="6"/>
      <c r="B806" s="5"/>
      <c r="C806" s="5"/>
      <c r="D806" s="5"/>
      <c r="E806" s="5"/>
      <c r="F806" s="7"/>
      <c r="G806" s="21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</row>
    <row r="807" spans="1:23" ht="16.5" customHeight="1">
      <c r="A807" s="6"/>
      <c r="B807" s="5"/>
      <c r="C807" s="5"/>
      <c r="D807" s="5"/>
      <c r="E807" s="5"/>
      <c r="F807" s="7"/>
      <c r="G807" s="21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</row>
    <row r="808" spans="1:23" ht="16.5" customHeight="1">
      <c r="A808" s="6"/>
      <c r="B808" s="5"/>
      <c r="C808" s="5"/>
      <c r="D808" s="5"/>
      <c r="E808" s="5"/>
      <c r="F808" s="7"/>
      <c r="G808" s="21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</row>
    <row r="809" spans="1:23" ht="16.5" customHeight="1">
      <c r="A809" s="6"/>
      <c r="B809" s="5"/>
      <c r="C809" s="5"/>
      <c r="D809" s="5"/>
      <c r="E809" s="5"/>
      <c r="F809" s="7"/>
      <c r="G809" s="21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</row>
    <row r="810" spans="1:23" ht="16.5" customHeight="1">
      <c r="A810" s="6"/>
      <c r="B810" s="5"/>
      <c r="C810" s="5"/>
      <c r="D810" s="5"/>
      <c r="E810" s="5"/>
      <c r="F810" s="7"/>
      <c r="G810" s="21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</row>
    <row r="811" spans="1:23" ht="16.5" customHeight="1">
      <c r="A811" s="6"/>
      <c r="B811" s="5"/>
      <c r="C811" s="5"/>
      <c r="D811" s="5"/>
      <c r="E811" s="5"/>
      <c r="F811" s="7"/>
      <c r="G811" s="21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</row>
    <row r="812" spans="1:23" ht="16.5" customHeight="1">
      <c r="A812" s="6"/>
      <c r="B812" s="5"/>
      <c r="C812" s="5"/>
      <c r="D812" s="5"/>
      <c r="E812" s="5"/>
      <c r="F812" s="7"/>
      <c r="G812" s="21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</row>
    <row r="813" spans="1:23" ht="16.5" customHeight="1">
      <c r="A813" s="6"/>
      <c r="B813" s="5"/>
      <c r="C813" s="5"/>
      <c r="D813" s="5"/>
      <c r="E813" s="5"/>
      <c r="F813" s="7"/>
      <c r="G813" s="21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</row>
    <row r="814" spans="1:23" ht="16.5" customHeight="1">
      <c r="A814" s="6"/>
      <c r="B814" s="5"/>
      <c r="C814" s="5"/>
      <c r="D814" s="5"/>
      <c r="E814" s="5"/>
      <c r="F814" s="7"/>
      <c r="G814" s="21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</row>
    <row r="815" spans="1:23" ht="16.5" customHeight="1">
      <c r="A815" s="6"/>
      <c r="B815" s="5"/>
      <c r="C815" s="5"/>
      <c r="D815" s="5"/>
      <c r="E815" s="5"/>
      <c r="F815" s="7"/>
      <c r="G815" s="21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</row>
    <row r="816" spans="1:23" ht="16.5" customHeight="1">
      <c r="A816" s="6"/>
      <c r="B816" s="5"/>
      <c r="C816" s="5"/>
      <c r="D816" s="5"/>
      <c r="E816" s="5"/>
      <c r="F816" s="7"/>
      <c r="G816" s="21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</row>
    <row r="817" spans="1:23" ht="16.5" customHeight="1">
      <c r="A817" s="6"/>
      <c r="B817" s="5"/>
      <c r="C817" s="5"/>
      <c r="D817" s="5"/>
      <c r="E817" s="5"/>
      <c r="F817" s="7"/>
      <c r="G817" s="21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</row>
    <row r="818" spans="1:23" ht="16.5" customHeight="1">
      <c r="A818" s="6"/>
      <c r="B818" s="5"/>
      <c r="C818" s="5"/>
      <c r="D818" s="5"/>
      <c r="E818" s="5"/>
      <c r="F818" s="7"/>
      <c r="G818" s="21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</row>
    <row r="819" spans="1:23" ht="16.5" customHeight="1">
      <c r="A819" s="6"/>
      <c r="B819" s="5"/>
      <c r="C819" s="5"/>
      <c r="D819" s="5"/>
      <c r="E819" s="5"/>
      <c r="F819" s="7"/>
      <c r="G819" s="21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</row>
    <row r="820" spans="1:23" ht="16.5" customHeight="1">
      <c r="A820" s="6"/>
      <c r="B820" s="5"/>
      <c r="C820" s="5"/>
      <c r="D820" s="5"/>
      <c r="E820" s="5"/>
      <c r="F820" s="7"/>
      <c r="G820" s="21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</row>
    <row r="821" spans="1:23" ht="16.5" customHeight="1">
      <c r="A821" s="6"/>
      <c r="B821" s="5"/>
      <c r="C821" s="5"/>
      <c r="D821" s="5"/>
      <c r="E821" s="5"/>
      <c r="F821" s="7"/>
      <c r="G821" s="21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</row>
    <row r="822" spans="1:23" ht="16.5" customHeight="1">
      <c r="A822" s="6"/>
      <c r="B822" s="5"/>
      <c r="C822" s="5"/>
      <c r="D822" s="5"/>
      <c r="E822" s="5"/>
      <c r="F822" s="7"/>
      <c r="G822" s="21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</row>
    <row r="823" spans="1:23" ht="16.5" customHeight="1">
      <c r="A823" s="6"/>
      <c r="B823" s="5"/>
      <c r="C823" s="5"/>
      <c r="D823" s="5"/>
      <c r="E823" s="5"/>
      <c r="F823" s="7"/>
      <c r="G823" s="21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</row>
    <row r="824" spans="1:23" ht="16.5" customHeight="1">
      <c r="A824" s="6"/>
      <c r="B824" s="5"/>
      <c r="C824" s="5"/>
      <c r="D824" s="5"/>
      <c r="E824" s="5"/>
      <c r="F824" s="7"/>
      <c r="G824" s="21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</row>
    <row r="825" spans="1:23" ht="16.5" customHeight="1">
      <c r="A825" s="6"/>
      <c r="B825" s="5"/>
      <c r="C825" s="5"/>
      <c r="D825" s="5"/>
      <c r="E825" s="5"/>
      <c r="F825" s="7"/>
      <c r="G825" s="21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</row>
    <row r="826" spans="1:23" ht="16.5" customHeight="1">
      <c r="A826" s="6"/>
      <c r="B826" s="5"/>
      <c r="C826" s="5"/>
      <c r="D826" s="5"/>
      <c r="E826" s="5"/>
      <c r="F826" s="7"/>
      <c r="G826" s="21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</row>
    <row r="827" spans="1:23" ht="16.5" customHeight="1">
      <c r="A827" s="6"/>
      <c r="B827" s="5"/>
      <c r="C827" s="5"/>
      <c r="D827" s="5"/>
      <c r="E827" s="5"/>
      <c r="F827" s="7"/>
      <c r="G827" s="21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</row>
    <row r="828" spans="1:23" ht="16.5" customHeight="1">
      <c r="A828" s="6"/>
      <c r="B828" s="5"/>
      <c r="C828" s="5"/>
      <c r="D828" s="5"/>
      <c r="E828" s="5"/>
      <c r="F828" s="7"/>
      <c r="G828" s="21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</row>
    <row r="829" spans="1:23" ht="16.5" customHeight="1">
      <c r="A829" s="6"/>
      <c r="B829" s="5"/>
      <c r="C829" s="5"/>
      <c r="D829" s="5"/>
      <c r="E829" s="5"/>
      <c r="F829" s="7"/>
      <c r="G829" s="21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</row>
    <row r="830" spans="1:23" ht="16.5" customHeight="1">
      <c r="A830" s="6"/>
      <c r="B830" s="5"/>
      <c r="C830" s="5"/>
      <c r="D830" s="5"/>
      <c r="E830" s="5"/>
      <c r="F830" s="7"/>
      <c r="G830" s="21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</row>
    <row r="831" spans="1:23" ht="16.5" customHeight="1">
      <c r="A831" s="6"/>
      <c r="B831" s="5"/>
      <c r="C831" s="5"/>
      <c r="D831" s="5"/>
      <c r="E831" s="5"/>
      <c r="F831" s="7"/>
      <c r="G831" s="21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</row>
    <row r="832" spans="1:23" ht="16.5" customHeight="1">
      <c r="A832" s="6"/>
      <c r="B832" s="5"/>
      <c r="C832" s="5"/>
      <c r="D832" s="5"/>
      <c r="E832" s="5"/>
      <c r="F832" s="7"/>
      <c r="G832" s="21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</row>
    <row r="833" spans="1:23" ht="16.5" customHeight="1">
      <c r="A833" s="6"/>
      <c r="B833" s="5"/>
      <c r="C833" s="5"/>
      <c r="D833" s="5"/>
      <c r="E833" s="5"/>
      <c r="F833" s="7"/>
      <c r="G833" s="21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</row>
    <row r="834" spans="1:23" ht="16.5" customHeight="1">
      <c r="A834" s="6"/>
      <c r="B834" s="5"/>
      <c r="C834" s="5"/>
      <c r="D834" s="5"/>
      <c r="E834" s="5"/>
      <c r="F834" s="7"/>
      <c r="G834" s="21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</row>
    <row r="835" spans="1:23" ht="16.5" customHeight="1">
      <c r="A835" s="6"/>
      <c r="B835" s="5"/>
      <c r="C835" s="5"/>
      <c r="D835" s="5"/>
      <c r="E835" s="5"/>
      <c r="F835" s="7"/>
      <c r="G835" s="21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</row>
    <row r="836" spans="1:23" ht="16.5" customHeight="1">
      <c r="A836" s="6"/>
      <c r="B836" s="5"/>
      <c r="C836" s="5"/>
      <c r="D836" s="5"/>
      <c r="E836" s="5"/>
      <c r="F836" s="7"/>
      <c r="G836" s="21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</row>
    <row r="837" spans="1:23" ht="16.5" customHeight="1">
      <c r="A837" s="6"/>
      <c r="B837" s="5"/>
      <c r="C837" s="5"/>
      <c r="D837" s="5"/>
      <c r="E837" s="5"/>
      <c r="F837" s="7"/>
      <c r="G837" s="21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</row>
    <row r="838" spans="1:23" ht="16.5" customHeight="1">
      <c r="A838" s="6"/>
      <c r="B838" s="5"/>
      <c r="C838" s="5"/>
      <c r="D838" s="5"/>
      <c r="E838" s="5"/>
      <c r="F838" s="7"/>
      <c r="G838" s="21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</row>
    <row r="839" spans="1:23" ht="16.5" customHeight="1">
      <c r="A839" s="6"/>
      <c r="B839" s="5"/>
      <c r="C839" s="5"/>
      <c r="D839" s="5"/>
      <c r="E839" s="5"/>
      <c r="F839" s="7"/>
      <c r="G839" s="21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</row>
    <row r="840" spans="1:23" ht="16.5" customHeight="1">
      <c r="A840" s="6"/>
      <c r="B840" s="5"/>
      <c r="C840" s="5"/>
      <c r="D840" s="5"/>
      <c r="E840" s="5"/>
      <c r="F840" s="7"/>
      <c r="G840" s="21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</row>
    <row r="841" spans="1:23" ht="16.5" customHeight="1">
      <c r="A841" s="6"/>
      <c r="B841" s="5"/>
      <c r="C841" s="5"/>
      <c r="D841" s="5"/>
      <c r="E841" s="5"/>
      <c r="F841" s="7"/>
      <c r="G841" s="21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</row>
    <row r="842" spans="1:23" ht="16.5" customHeight="1">
      <c r="A842" s="6"/>
      <c r="B842" s="5"/>
      <c r="C842" s="5"/>
      <c r="D842" s="5"/>
      <c r="E842" s="5"/>
      <c r="F842" s="7"/>
      <c r="G842" s="21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</row>
    <row r="843" spans="1:23" ht="16.5" customHeight="1">
      <c r="A843" s="6"/>
      <c r="B843" s="5"/>
      <c r="C843" s="5"/>
      <c r="D843" s="5"/>
      <c r="E843" s="5"/>
      <c r="F843" s="7"/>
      <c r="G843" s="21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</row>
    <row r="844" spans="1:23" ht="16.5" customHeight="1">
      <c r="A844" s="6"/>
      <c r="B844" s="5"/>
      <c r="C844" s="5"/>
      <c r="D844" s="5"/>
      <c r="E844" s="5"/>
      <c r="F844" s="7"/>
      <c r="G844" s="21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</row>
    <row r="845" spans="1:23" ht="16.5" customHeight="1">
      <c r="A845" s="6"/>
      <c r="B845" s="5"/>
      <c r="C845" s="5"/>
      <c r="D845" s="5"/>
      <c r="E845" s="5"/>
      <c r="F845" s="7"/>
      <c r="G845" s="21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</row>
    <row r="846" spans="1:23" ht="16.5" customHeight="1">
      <c r="A846" s="6"/>
      <c r="B846" s="5"/>
      <c r="C846" s="5"/>
      <c r="D846" s="5"/>
      <c r="E846" s="5"/>
      <c r="F846" s="7"/>
      <c r="G846" s="21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</row>
    <row r="847" spans="1:23" ht="16.5" customHeight="1">
      <c r="A847" s="6"/>
      <c r="B847" s="5"/>
      <c r="C847" s="5"/>
      <c r="D847" s="5"/>
      <c r="E847" s="5"/>
      <c r="F847" s="7"/>
      <c r="G847" s="21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</row>
    <row r="848" spans="1:23" ht="16.5" customHeight="1">
      <c r="A848" s="6"/>
      <c r="B848" s="5"/>
      <c r="C848" s="5"/>
      <c r="D848" s="5"/>
      <c r="E848" s="5"/>
      <c r="F848" s="7"/>
      <c r="G848" s="21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</row>
    <row r="849" spans="1:23" ht="16.5" customHeight="1">
      <c r="A849" s="6"/>
      <c r="B849" s="5"/>
      <c r="C849" s="5"/>
      <c r="D849" s="5"/>
      <c r="E849" s="5"/>
      <c r="F849" s="7"/>
      <c r="G849" s="21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</row>
    <row r="850" spans="1:23" ht="16.5" customHeight="1">
      <c r="A850" s="6"/>
      <c r="B850" s="5"/>
      <c r="C850" s="5"/>
      <c r="D850" s="5"/>
      <c r="E850" s="5"/>
      <c r="F850" s="7"/>
      <c r="G850" s="21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</row>
    <row r="851" spans="1:23" ht="16.5" customHeight="1">
      <c r="A851" s="6"/>
      <c r="B851" s="5"/>
      <c r="C851" s="5"/>
      <c r="D851" s="5"/>
      <c r="E851" s="5"/>
      <c r="F851" s="7"/>
      <c r="G851" s="21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</row>
    <row r="852" spans="1:23" ht="16.5" customHeight="1">
      <c r="A852" s="6"/>
      <c r="B852" s="5"/>
      <c r="C852" s="5"/>
      <c r="D852" s="5"/>
      <c r="E852" s="5"/>
      <c r="F852" s="7"/>
      <c r="G852" s="21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</row>
    <row r="853" spans="1:23" ht="16.5" customHeight="1">
      <c r="A853" s="6"/>
      <c r="B853" s="5"/>
      <c r="C853" s="5"/>
      <c r="D853" s="5"/>
      <c r="E853" s="5"/>
      <c r="F853" s="7"/>
      <c r="G853" s="21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</row>
    <row r="854" spans="1:23" ht="16.5" customHeight="1">
      <c r="A854" s="6"/>
      <c r="B854" s="5"/>
      <c r="C854" s="5"/>
      <c r="D854" s="5"/>
      <c r="E854" s="5"/>
      <c r="F854" s="7"/>
      <c r="G854" s="21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</row>
    <row r="855" spans="1:23" ht="16.5" customHeight="1">
      <c r="A855" s="6"/>
      <c r="B855" s="5"/>
      <c r="C855" s="5"/>
      <c r="D855" s="5"/>
      <c r="E855" s="5"/>
      <c r="F855" s="7"/>
      <c r="G855" s="21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</row>
    <row r="856" spans="1:23" ht="16.5" customHeight="1">
      <c r="A856" s="6"/>
      <c r="B856" s="5"/>
      <c r="C856" s="5"/>
      <c r="D856" s="5"/>
      <c r="E856" s="5"/>
      <c r="F856" s="7"/>
      <c r="G856" s="21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</row>
    <row r="857" spans="1:23" ht="16.5" customHeight="1">
      <c r="A857" s="6"/>
      <c r="B857" s="5"/>
      <c r="C857" s="5"/>
      <c r="D857" s="5"/>
      <c r="E857" s="5"/>
      <c r="F857" s="7"/>
      <c r="G857" s="21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</row>
    <row r="858" spans="1:23" ht="16.5" customHeight="1">
      <c r="A858" s="6"/>
      <c r="B858" s="5"/>
      <c r="C858" s="5"/>
      <c r="D858" s="5"/>
      <c r="E858" s="5"/>
      <c r="F858" s="7"/>
      <c r="G858" s="21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</row>
    <row r="859" spans="1:23" ht="16.5" customHeight="1">
      <c r="A859" s="6"/>
      <c r="B859" s="5"/>
      <c r="C859" s="5"/>
      <c r="D859" s="5"/>
      <c r="E859" s="5"/>
      <c r="F859" s="7"/>
      <c r="G859" s="21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</row>
    <row r="860" spans="1:23" ht="16.5" customHeight="1">
      <c r="A860" s="6"/>
      <c r="B860" s="5"/>
      <c r="C860" s="5"/>
      <c r="D860" s="5"/>
      <c r="E860" s="5"/>
      <c r="F860" s="7"/>
      <c r="G860" s="21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</row>
    <row r="861" spans="1:23" ht="16.5" customHeight="1">
      <c r="A861" s="6"/>
      <c r="B861" s="5"/>
      <c r="C861" s="5"/>
      <c r="D861" s="5"/>
      <c r="E861" s="5"/>
      <c r="F861" s="7"/>
      <c r="G861" s="21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</row>
    <row r="862" spans="1:23" ht="16.5" customHeight="1">
      <c r="A862" s="6"/>
      <c r="B862" s="5"/>
      <c r="C862" s="5"/>
      <c r="D862" s="5"/>
      <c r="E862" s="5"/>
      <c r="F862" s="7"/>
      <c r="G862" s="21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</row>
    <row r="863" spans="1:23" ht="16.5" customHeight="1">
      <c r="A863" s="6"/>
      <c r="B863" s="5"/>
      <c r="C863" s="5"/>
      <c r="D863" s="5"/>
      <c r="E863" s="5"/>
      <c r="F863" s="7"/>
      <c r="G863" s="21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</row>
    <row r="864" spans="1:23" ht="16.5" customHeight="1">
      <c r="A864" s="6"/>
      <c r="B864" s="5"/>
      <c r="C864" s="5"/>
      <c r="D864" s="5"/>
      <c r="E864" s="5"/>
      <c r="F864" s="7"/>
      <c r="G864" s="21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</row>
    <row r="865" spans="1:23" ht="16.5" customHeight="1">
      <c r="A865" s="6"/>
      <c r="B865" s="5"/>
      <c r="C865" s="5"/>
      <c r="D865" s="5"/>
      <c r="E865" s="5"/>
      <c r="F865" s="7"/>
      <c r="G865" s="21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</row>
    <row r="866" spans="1:23" ht="16.5" customHeight="1">
      <c r="A866" s="6"/>
      <c r="B866" s="5"/>
      <c r="C866" s="5"/>
      <c r="D866" s="5"/>
      <c r="E866" s="5"/>
      <c r="F866" s="7"/>
      <c r="G866" s="21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</row>
    <row r="867" spans="1:23" ht="16.5" customHeight="1">
      <c r="A867" s="6"/>
      <c r="B867" s="5"/>
      <c r="C867" s="5"/>
      <c r="D867" s="5"/>
      <c r="E867" s="5"/>
      <c r="F867" s="7"/>
      <c r="G867" s="21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</row>
    <row r="868" spans="1:23" ht="16.5" customHeight="1">
      <c r="A868" s="6"/>
      <c r="B868" s="5"/>
      <c r="C868" s="5"/>
      <c r="D868" s="5"/>
      <c r="E868" s="5"/>
      <c r="F868" s="7"/>
      <c r="G868" s="21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</row>
    <row r="869" spans="1:23" ht="16.5" customHeight="1">
      <c r="A869" s="6"/>
      <c r="B869" s="5"/>
      <c r="C869" s="5"/>
      <c r="D869" s="5"/>
      <c r="E869" s="5"/>
      <c r="F869" s="7"/>
      <c r="G869" s="21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</row>
    <row r="870" spans="1:23" ht="16.5" customHeight="1">
      <c r="A870" s="6"/>
      <c r="B870" s="5"/>
      <c r="C870" s="5"/>
      <c r="D870" s="5"/>
      <c r="E870" s="5"/>
      <c r="F870" s="7"/>
      <c r="G870" s="21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</row>
    <row r="871" spans="1:23" ht="16.5" customHeight="1">
      <c r="A871" s="6"/>
      <c r="B871" s="5"/>
      <c r="C871" s="5"/>
      <c r="D871" s="5"/>
      <c r="E871" s="5"/>
      <c r="F871" s="7"/>
      <c r="G871" s="21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</row>
    <row r="872" spans="1:23" ht="16.5" customHeight="1">
      <c r="A872" s="6"/>
      <c r="B872" s="5"/>
      <c r="C872" s="5"/>
      <c r="D872" s="5"/>
      <c r="E872" s="5"/>
      <c r="F872" s="7"/>
      <c r="G872" s="21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</row>
    <row r="873" spans="1:23" ht="16.5" customHeight="1">
      <c r="A873" s="6"/>
      <c r="B873" s="5"/>
      <c r="C873" s="5"/>
      <c r="D873" s="5"/>
      <c r="E873" s="5"/>
      <c r="F873" s="7"/>
      <c r="G873" s="21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</row>
    <row r="874" spans="1:23" ht="16.5" customHeight="1">
      <c r="A874" s="6"/>
      <c r="B874" s="5"/>
      <c r="C874" s="5"/>
      <c r="D874" s="5"/>
      <c r="E874" s="5"/>
      <c r="F874" s="7"/>
      <c r="G874" s="21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</row>
    <row r="875" spans="1:23" ht="16.5" customHeight="1">
      <c r="A875" s="6"/>
      <c r="B875" s="5"/>
      <c r="C875" s="5"/>
      <c r="D875" s="5"/>
      <c r="E875" s="5"/>
      <c r="F875" s="7"/>
      <c r="G875" s="21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</row>
    <row r="876" spans="1:23" ht="16.5" customHeight="1">
      <c r="A876" s="6"/>
      <c r="B876" s="5"/>
      <c r="C876" s="5"/>
      <c r="D876" s="5"/>
      <c r="E876" s="5"/>
      <c r="F876" s="7"/>
      <c r="G876" s="21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</row>
    <row r="877" spans="1:23" ht="16.5" customHeight="1">
      <c r="A877" s="6"/>
      <c r="B877" s="5"/>
      <c r="C877" s="5"/>
      <c r="D877" s="5"/>
      <c r="E877" s="5"/>
      <c r="F877" s="7"/>
      <c r="G877" s="21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</row>
    <row r="878" spans="1:23" ht="16.5" customHeight="1">
      <c r="A878" s="6"/>
      <c r="B878" s="5"/>
      <c r="C878" s="5"/>
      <c r="D878" s="5"/>
      <c r="E878" s="5"/>
      <c r="F878" s="7"/>
      <c r="G878" s="21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</row>
    <row r="879" spans="1:23" ht="16.5" customHeight="1">
      <c r="A879" s="6"/>
      <c r="B879" s="5"/>
      <c r="C879" s="5"/>
      <c r="D879" s="5"/>
      <c r="E879" s="5"/>
      <c r="F879" s="7"/>
      <c r="G879" s="21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</row>
    <row r="880" spans="1:23" ht="16.5" customHeight="1">
      <c r="A880" s="6"/>
      <c r="B880" s="5"/>
      <c r="C880" s="5"/>
      <c r="D880" s="5"/>
      <c r="E880" s="5"/>
      <c r="F880" s="7"/>
      <c r="G880" s="21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</row>
    <row r="881" spans="1:23" ht="16.5" customHeight="1">
      <c r="A881" s="6"/>
      <c r="B881" s="5"/>
      <c r="C881" s="5"/>
      <c r="D881" s="5"/>
      <c r="E881" s="5"/>
      <c r="F881" s="7"/>
      <c r="G881" s="21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</row>
    <row r="882" spans="1:23" ht="16.5" customHeight="1">
      <c r="A882" s="6"/>
      <c r="B882" s="5"/>
      <c r="C882" s="5"/>
      <c r="D882" s="5"/>
      <c r="E882" s="5"/>
      <c r="F882" s="7"/>
      <c r="G882" s="21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</row>
    <row r="883" spans="1:23" ht="16.5" customHeight="1">
      <c r="A883" s="6"/>
      <c r="B883" s="5"/>
      <c r="C883" s="5"/>
      <c r="D883" s="5"/>
      <c r="E883" s="5"/>
      <c r="F883" s="7"/>
      <c r="G883" s="21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</row>
    <row r="884" spans="1:23" ht="16.5" customHeight="1">
      <c r="A884" s="6"/>
      <c r="B884" s="5"/>
      <c r="C884" s="5"/>
      <c r="D884" s="5"/>
      <c r="E884" s="5"/>
      <c r="F884" s="7"/>
      <c r="G884" s="21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</row>
    <row r="885" spans="1:23" ht="16.5" customHeight="1">
      <c r="A885" s="6"/>
      <c r="B885" s="5"/>
      <c r="C885" s="5"/>
      <c r="D885" s="5"/>
      <c r="E885" s="5"/>
      <c r="F885" s="7"/>
      <c r="G885" s="21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</row>
    <row r="886" spans="1:23" ht="16.5" customHeight="1">
      <c r="A886" s="6"/>
      <c r="B886" s="5"/>
      <c r="C886" s="5"/>
      <c r="D886" s="5"/>
      <c r="E886" s="5"/>
      <c r="F886" s="7"/>
      <c r="G886" s="21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</row>
    <row r="887" spans="1:23" ht="16.5" customHeight="1">
      <c r="A887" s="6"/>
      <c r="B887" s="5"/>
      <c r="C887" s="5"/>
      <c r="D887" s="5"/>
      <c r="E887" s="5"/>
      <c r="F887" s="7"/>
      <c r="G887" s="21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</row>
    <row r="888" spans="1:23" ht="16.5" customHeight="1">
      <c r="A888" s="6"/>
      <c r="B888" s="5"/>
      <c r="C888" s="5"/>
      <c r="D888" s="5"/>
      <c r="E888" s="5"/>
      <c r="F888" s="7"/>
      <c r="G888" s="21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</row>
    <row r="889" spans="1:23" ht="16.5" customHeight="1">
      <c r="A889" s="6"/>
      <c r="B889" s="5"/>
      <c r="C889" s="5"/>
      <c r="D889" s="5"/>
      <c r="E889" s="5"/>
      <c r="F889" s="7"/>
      <c r="G889" s="21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</row>
    <row r="890" spans="1:23" ht="16.5" customHeight="1">
      <c r="A890" s="6"/>
      <c r="B890" s="5"/>
      <c r="C890" s="5"/>
      <c r="D890" s="5"/>
      <c r="E890" s="5"/>
      <c r="F890" s="7"/>
      <c r="G890" s="21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</row>
    <row r="891" spans="1:23" ht="16.5" customHeight="1">
      <c r="A891" s="6"/>
      <c r="B891" s="5"/>
      <c r="C891" s="5"/>
      <c r="D891" s="5"/>
      <c r="E891" s="5"/>
      <c r="F891" s="7"/>
      <c r="G891" s="21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</row>
    <row r="892" spans="1:23" ht="16.5" customHeight="1">
      <c r="A892" s="6"/>
      <c r="B892" s="5"/>
      <c r="C892" s="5"/>
      <c r="D892" s="5"/>
      <c r="E892" s="5"/>
      <c r="F892" s="7"/>
      <c r="G892" s="21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</row>
    <row r="893" spans="1:23" ht="16.5" customHeight="1">
      <c r="A893" s="6"/>
      <c r="B893" s="5"/>
      <c r="C893" s="5"/>
      <c r="D893" s="5"/>
      <c r="E893" s="5"/>
      <c r="F893" s="7"/>
      <c r="G893" s="21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</row>
    <row r="894" spans="1:23" ht="16.5" customHeight="1">
      <c r="A894" s="6"/>
      <c r="B894" s="5"/>
      <c r="C894" s="5"/>
      <c r="D894" s="5"/>
      <c r="E894" s="5"/>
      <c r="F894" s="7"/>
      <c r="G894" s="21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</row>
    <row r="895" spans="1:23" ht="16.5" customHeight="1">
      <c r="A895" s="6"/>
      <c r="B895" s="5"/>
      <c r="C895" s="5"/>
      <c r="D895" s="5"/>
      <c r="E895" s="5"/>
      <c r="F895" s="7"/>
      <c r="G895" s="21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</row>
    <row r="896" spans="1:23" ht="16.5" customHeight="1">
      <c r="A896" s="6"/>
      <c r="B896" s="5"/>
      <c r="C896" s="5"/>
      <c r="D896" s="5"/>
      <c r="E896" s="5"/>
      <c r="F896" s="7"/>
      <c r="G896" s="21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</row>
    <row r="897" spans="1:23" ht="16.5" customHeight="1">
      <c r="A897" s="6"/>
      <c r="B897" s="5"/>
      <c r="C897" s="5"/>
      <c r="D897" s="5"/>
      <c r="E897" s="5"/>
      <c r="F897" s="7"/>
      <c r="G897" s="21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</row>
    <row r="898" spans="1:23" ht="16.5" customHeight="1">
      <c r="A898" s="6"/>
      <c r="B898" s="5"/>
      <c r="C898" s="5"/>
      <c r="D898" s="5"/>
      <c r="E898" s="5"/>
      <c r="F898" s="7"/>
      <c r="G898" s="21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</row>
    <row r="899" spans="1:23" ht="16.5" customHeight="1">
      <c r="A899" s="6"/>
      <c r="B899" s="5"/>
      <c r="C899" s="5"/>
      <c r="D899" s="5"/>
      <c r="E899" s="5"/>
      <c r="F899" s="7"/>
      <c r="G899" s="21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</row>
    <row r="900" spans="1:23" ht="16.5" customHeight="1">
      <c r="A900" s="6"/>
      <c r="B900" s="5"/>
      <c r="C900" s="5"/>
      <c r="D900" s="5"/>
      <c r="E900" s="5"/>
      <c r="F900" s="7"/>
      <c r="G900" s="21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</row>
    <row r="901" spans="1:23" ht="16.5" customHeight="1">
      <c r="A901" s="6"/>
      <c r="B901" s="5"/>
      <c r="C901" s="5"/>
      <c r="D901" s="5"/>
      <c r="E901" s="5"/>
      <c r="F901" s="7"/>
      <c r="G901" s="21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</row>
    <row r="902" spans="1:23" ht="16.5" customHeight="1">
      <c r="A902" s="6"/>
      <c r="B902" s="5"/>
      <c r="C902" s="5"/>
      <c r="D902" s="5"/>
      <c r="E902" s="5"/>
      <c r="F902" s="7"/>
      <c r="G902" s="21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</row>
    <row r="903" spans="1:23" ht="16.5" customHeight="1">
      <c r="A903" s="6"/>
      <c r="B903" s="5"/>
      <c r="C903" s="5"/>
      <c r="D903" s="5"/>
      <c r="E903" s="5"/>
      <c r="F903" s="7"/>
      <c r="G903" s="21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</row>
    <row r="904" spans="1:23" ht="16.5" customHeight="1">
      <c r="A904" s="6"/>
      <c r="B904" s="5"/>
      <c r="C904" s="5"/>
      <c r="D904" s="5"/>
      <c r="E904" s="5"/>
      <c r="F904" s="7"/>
      <c r="G904" s="21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</row>
    <row r="905" spans="1:23" ht="16.5" customHeight="1">
      <c r="A905" s="6"/>
      <c r="B905" s="5"/>
      <c r="C905" s="5"/>
      <c r="D905" s="5"/>
      <c r="E905" s="5"/>
      <c r="F905" s="7"/>
      <c r="G905" s="21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</row>
    <row r="906" spans="1:23" ht="16.5" customHeight="1">
      <c r="A906" s="6"/>
      <c r="B906" s="5"/>
      <c r="C906" s="5"/>
      <c r="D906" s="5"/>
      <c r="E906" s="5"/>
      <c r="F906" s="7"/>
      <c r="G906" s="21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</row>
    <row r="907" spans="1:23" ht="16.5" customHeight="1">
      <c r="A907" s="6"/>
      <c r="B907" s="5"/>
      <c r="C907" s="5"/>
      <c r="D907" s="5"/>
      <c r="E907" s="5"/>
      <c r="F907" s="7"/>
      <c r="G907" s="21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</row>
    <row r="908" spans="1:23" ht="16.5" customHeight="1">
      <c r="A908" s="6"/>
      <c r="B908" s="5"/>
      <c r="C908" s="5"/>
      <c r="D908" s="5"/>
      <c r="E908" s="5"/>
      <c r="F908" s="7"/>
      <c r="G908" s="21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</row>
    <row r="909" spans="1:23" ht="16.5" customHeight="1">
      <c r="A909" s="6"/>
      <c r="B909" s="5"/>
      <c r="C909" s="5"/>
      <c r="D909" s="5"/>
      <c r="E909" s="5"/>
      <c r="F909" s="7"/>
      <c r="G909" s="21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</row>
    <row r="910" spans="1:23" ht="16.5" customHeight="1">
      <c r="A910" s="6"/>
      <c r="B910" s="5"/>
      <c r="C910" s="5"/>
      <c r="D910" s="5"/>
      <c r="E910" s="5"/>
      <c r="F910" s="7"/>
      <c r="G910" s="21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</row>
    <row r="911" spans="1:23" ht="16.5" customHeight="1">
      <c r="A911" s="6"/>
      <c r="B911" s="5"/>
      <c r="C911" s="5"/>
      <c r="D911" s="5"/>
      <c r="E911" s="5"/>
      <c r="F911" s="7"/>
      <c r="G911" s="21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</row>
    <row r="912" spans="1:23" ht="16.5" customHeight="1">
      <c r="A912" s="6"/>
      <c r="B912" s="5"/>
      <c r="C912" s="5"/>
      <c r="D912" s="5"/>
      <c r="E912" s="5"/>
      <c r="F912" s="7"/>
      <c r="G912" s="21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</row>
    <row r="913" spans="1:23" ht="16.5" customHeight="1">
      <c r="A913" s="6"/>
      <c r="B913" s="5"/>
      <c r="C913" s="5"/>
      <c r="D913" s="5"/>
      <c r="E913" s="5"/>
      <c r="F913" s="7"/>
      <c r="G913" s="21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</row>
    <row r="914" spans="1:23" ht="16.5" customHeight="1">
      <c r="A914" s="6"/>
      <c r="B914" s="5"/>
      <c r="C914" s="5"/>
      <c r="D914" s="5"/>
      <c r="E914" s="5"/>
      <c r="F914" s="7"/>
      <c r="G914" s="21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</row>
    <row r="915" spans="1:23" ht="16.5" customHeight="1">
      <c r="A915" s="6"/>
      <c r="B915" s="5"/>
      <c r="C915" s="5"/>
      <c r="D915" s="5"/>
      <c r="E915" s="5"/>
      <c r="F915" s="7"/>
      <c r="G915" s="21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</row>
    <row r="916" spans="1:23" ht="16.5" customHeight="1">
      <c r="A916" s="6"/>
      <c r="B916" s="5"/>
      <c r="C916" s="5"/>
      <c r="D916" s="5"/>
      <c r="E916" s="5"/>
      <c r="F916" s="7"/>
      <c r="G916" s="21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</row>
    <row r="917" spans="1:23" ht="16.5" customHeight="1">
      <c r="A917" s="6"/>
      <c r="B917" s="5"/>
      <c r="C917" s="5"/>
      <c r="D917" s="5"/>
      <c r="E917" s="5"/>
      <c r="F917" s="7"/>
      <c r="G917" s="21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</row>
    <row r="918" spans="1:23" ht="16.5" customHeight="1">
      <c r="A918" s="6"/>
      <c r="B918" s="5"/>
      <c r="C918" s="5"/>
      <c r="D918" s="5"/>
      <c r="E918" s="5"/>
      <c r="F918" s="7"/>
      <c r="G918" s="21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</row>
    <row r="919" spans="1:23" ht="16.5" customHeight="1">
      <c r="A919" s="6"/>
      <c r="B919" s="5"/>
      <c r="C919" s="5"/>
      <c r="D919" s="5"/>
      <c r="E919" s="5"/>
      <c r="F919" s="7"/>
      <c r="G919" s="21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</row>
    <row r="920" spans="1:23" ht="16.5" customHeight="1">
      <c r="A920" s="6"/>
      <c r="B920" s="5"/>
      <c r="C920" s="5"/>
      <c r="D920" s="5"/>
      <c r="E920" s="5"/>
      <c r="F920" s="7"/>
      <c r="G920" s="21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</row>
    <row r="921" spans="1:23" ht="16.5" customHeight="1">
      <c r="A921" s="6"/>
      <c r="B921" s="5"/>
      <c r="C921" s="5"/>
      <c r="D921" s="5"/>
      <c r="E921" s="5"/>
      <c r="F921" s="7"/>
      <c r="G921" s="21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</row>
    <row r="922" spans="1:23" ht="16.5" customHeight="1">
      <c r="A922" s="6"/>
      <c r="B922" s="5"/>
      <c r="C922" s="5"/>
      <c r="D922" s="5"/>
      <c r="E922" s="5"/>
      <c r="F922" s="7"/>
      <c r="G922" s="21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</row>
    <row r="923" spans="1:23" ht="16.5" customHeight="1">
      <c r="A923" s="6"/>
      <c r="B923" s="5"/>
      <c r="C923" s="5"/>
      <c r="D923" s="5"/>
      <c r="E923" s="5"/>
      <c r="F923" s="7"/>
      <c r="G923" s="21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</row>
    <row r="924" spans="1:23" ht="16.5" customHeight="1">
      <c r="A924" s="6"/>
      <c r="B924" s="5"/>
      <c r="C924" s="5"/>
      <c r="D924" s="5"/>
      <c r="E924" s="5"/>
      <c r="F924" s="7"/>
      <c r="G924" s="21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</row>
    <row r="925" spans="1:23" ht="16.5" customHeight="1">
      <c r="A925" s="6"/>
      <c r="B925" s="5"/>
      <c r="C925" s="5"/>
      <c r="D925" s="5"/>
      <c r="E925" s="5"/>
      <c r="F925" s="7"/>
      <c r="G925" s="21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</row>
    <row r="926" spans="1:23" ht="16.5" customHeight="1">
      <c r="A926" s="6"/>
      <c r="B926" s="5"/>
      <c r="C926" s="5"/>
      <c r="D926" s="5"/>
      <c r="E926" s="5"/>
      <c r="F926" s="7"/>
      <c r="G926" s="21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</row>
    <row r="927" spans="1:23" ht="16.5" customHeight="1">
      <c r="A927" s="6"/>
      <c r="B927" s="5"/>
      <c r="C927" s="5"/>
      <c r="D927" s="5"/>
      <c r="E927" s="5"/>
      <c r="F927" s="7"/>
      <c r="G927" s="21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</row>
    <row r="928" spans="1:23" ht="16.5" customHeight="1">
      <c r="A928" s="6"/>
      <c r="B928" s="5"/>
      <c r="C928" s="5"/>
      <c r="D928" s="5"/>
      <c r="E928" s="5"/>
      <c r="F928" s="7"/>
      <c r="G928" s="21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</row>
    <row r="929" spans="1:23" ht="16.5" customHeight="1">
      <c r="A929" s="6"/>
      <c r="B929" s="5"/>
      <c r="C929" s="5"/>
      <c r="D929" s="5"/>
      <c r="E929" s="5"/>
      <c r="F929" s="7"/>
      <c r="G929" s="21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</row>
    <row r="930" spans="1:23" ht="16.5" customHeight="1">
      <c r="A930" s="6"/>
      <c r="B930" s="5"/>
      <c r="C930" s="5"/>
      <c r="D930" s="5"/>
      <c r="E930" s="5"/>
      <c r="F930" s="7"/>
      <c r="G930" s="21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</row>
    <row r="931" spans="1:23" ht="16.5" customHeight="1">
      <c r="A931" s="6"/>
      <c r="B931" s="5"/>
      <c r="C931" s="5"/>
      <c r="D931" s="5"/>
      <c r="E931" s="5"/>
      <c r="F931" s="7"/>
      <c r="G931" s="21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</row>
    <row r="932" spans="1:23" ht="16.5" customHeight="1">
      <c r="A932" s="6"/>
      <c r="B932" s="5"/>
      <c r="C932" s="5"/>
      <c r="D932" s="5"/>
      <c r="E932" s="5"/>
      <c r="F932" s="7"/>
      <c r="G932" s="21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</row>
    <row r="933" spans="1:23" ht="16.5" customHeight="1">
      <c r="A933" s="6"/>
      <c r="B933" s="5"/>
      <c r="C933" s="5"/>
      <c r="D933" s="5"/>
      <c r="E933" s="5"/>
      <c r="F933" s="7"/>
      <c r="G933" s="21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</row>
    <row r="934" spans="1:23" ht="16.5" customHeight="1">
      <c r="A934" s="6"/>
      <c r="B934" s="5"/>
      <c r="C934" s="5"/>
      <c r="D934" s="5"/>
      <c r="E934" s="5"/>
      <c r="F934" s="7"/>
      <c r="G934" s="21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</row>
    <row r="935" spans="1:23" ht="16.5" customHeight="1">
      <c r="A935" s="6"/>
      <c r="B935" s="5"/>
      <c r="C935" s="5"/>
      <c r="D935" s="5"/>
      <c r="E935" s="5"/>
      <c r="F935" s="7"/>
      <c r="G935" s="21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</row>
    <row r="936" spans="1:23" ht="16.5" customHeight="1">
      <c r="A936" s="6"/>
      <c r="B936" s="5"/>
      <c r="C936" s="5"/>
      <c r="D936" s="5"/>
      <c r="E936" s="5"/>
      <c r="F936" s="7"/>
      <c r="G936" s="21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</row>
    <row r="937" spans="1:23" ht="16.5" customHeight="1">
      <c r="A937" s="6"/>
      <c r="B937" s="5"/>
      <c r="C937" s="5"/>
      <c r="D937" s="5"/>
      <c r="E937" s="5"/>
      <c r="F937" s="7"/>
      <c r="G937" s="21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</row>
    <row r="938" spans="1:23" ht="16.5" customHeight="1">
      <c r="A938" s="6"/>
      <c r="B938" s="5"/>
      <c r="C938" s="5"/>
      <c r="D938" s="5"/>
      <c r="E938" s="5"/>
      <c r="F938" s="7"/>
      <c r="G938" s="21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</row>
    <row r="939" spans="1:23" ht="16.5" customHeight="1">
      <c r="A939" s="6"/>
      <c r="B939" s="5"/>
      <c r="C939" s="5"/>
      <c r="D939" s="5"/>
      <c r="E939" s="5"/>
      <c r="F939" s="7"/>
      <c r="G939" s="21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</row>
    <row r="940" spans="1:23" ht="16.5" customHeight="1">
      <c r="A940" s="6"/>
      <c r="B940" s="5"/>
      <c r="C940" s="5"/>
      <c r="D940" s="5"/>
      <c r="E940" s="5"/>
      <c r="F940" s="7"/>
      <c r="G940" s="21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</row>
    <row r="941" spans="1:23" ht="16.5" customHeight="1">
      <c r="A941" s="6"/>
      <c r="B941" s="5"/>
      <c r="C941" s="5"/>
      <c r="D941" s="5"/>
      <c r="E941" s="5"/>
      <c r="F941" s="7"/>
      <c r="G941" s="21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</row>
    <row r="942" spans="1:23" ht="16.5" customHeight="1">
      <c r="A942" s="6"/>
      <c r="B942" s="5"/>
      <c r="C942" s="5"/>
      <c r="D942" s="5"/>
      <c r="E942" s="5"/>
      <c r="F942" s="7"/>
      <c r="G942" s="21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</row>
    <row r="943" spans="1:23" ht="16.5" customHeight="1">
      <c r="A943" s="6"/>
      <c r="B943" s="5"/>
      <c r="C943" s="5"/>
      <c r="D943" s="5"/>
      <c r="E943" s="5"/>
      <c r="F943" s="7"/>
      <c r="G943" s="21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</row>
    <row r="944" spans="1:23" ht="16.5" customHeight="1">
      <c r="A944" s="6"/>
      <c r="B944" s="5"/>
      <c r="C944" s="5"/>
      <c r="D944" s="5"/>
      <c r="E944" s="5"/>
      <c r="F944" s="7"/>
      <c r="G944" s="21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</row>
    <row r="945" spans="1:23" ht="16.5" customHeight="1">
      <c r="A945" s="6"/>
      <c r="B945" s="5"/>
      <c r="C945" s="5"/>
      <c r="D945" s="5"/>
      <c r="E945" s="5"/>
      <c r="F945" s="7"/>
      <c r="G945" s="21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</row>
    <row r="946" spans="1:23" ht="16.5" customHeight="1">
      <c r="A946" s="6"/>
      <c r="B946" s="5"/>
      <c r="C946" s="5"/>
      <c r="D946" s="5"/>
      <c r="E946" s="5"/>
      <c r="F946" s="7"/>
      <c r="G946" s="21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</row>
    <row r="947" spans="1:23" ht="16.5" customHeight="1">
      <c r="A947" s="6"/>
      <c r="B947" s="5"/>
      <c r="C947" s="5"/>
      <c r="D947" s="5"/>
      <c r="E947" s="5"/>
      <c r="F947" s="7"/>
      <c r="G947" s="21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</row>
    <row r="948" spans="1:23" ht="16.5" customHeight="1">
      <c r="A948" s="6"/>
      <c r="B948" s="5"/>
      <c r="C948" s="5"/>
      <c r="D948" s="5"/>
      <c r="E948" s="5"/>
      <c r="F948" s="7"/>
      <c r="G948" s="21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</row>
    <row r="949" spans="1:23" ht="16.5" customHeight="1">
      <c r="A949" s="6"/>
      <c r="B949" s="5"/>
      <c r="C949" s="5"/>
      <c r="D949" s="5"/>
      <c r="E949" s="5"/>
      <c r="F949" s="7"/>
      <c r="G949" s="21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</row>
    <row r="950" spans="1:23" ht="16.5" customHeight="1">
      <c r="A950" s="6"/>
      <c r="B950" s="5"/>
      <c r="C950" s="5"/>
      <c r="D950" s="5"/>
      <c r="E950" s="5"/>
      <c r="F950" s="7"/>
      <c r="G950" s="21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</row>
    <row r="951" spans="1:23" ht="16.5" customHeight="1">
      <c r="A951" s="6"/>
      <c r="B951" s="5"/>
      <c r="C951" s="5"/>
      <c r="D951" s="5"/>
      <c r="E951" s="5"/>
      <c r="F951" s="7"/>
      <c r="G951" s="21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</row>
    <row r="952" spans="1:23" ht="16.5" customHeight="1">
      <c r="A952" s="6"/>
      <c r="B952" s="5"/>
      <c r="C952" s="5"/>
      <c r="D952" s="5"/>
      <c r="E952" s="5"/>
      <c r="F952" s="7"/>
      <c r="G952" s="21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</row>
    <row r="953" spans="1:23" ht="16.5" customHeight="1">
      <c r="A953" s="6"/>
      <c r="B953" s="5"/>
      <c r="C953" s="5"/>
      <c r="D953" s="5"/>
      <c r="E953" s="5"/>
      <c r="F953" s="7"/>
      <c r="G953" s="21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</row>
    <row r="954" spans="1:23" ht="16.5" customHeight="1">
      <c r="A954" s="6"/>
      <c r="B954" s="5"/>
      <c r="C954" s="5"/>
      <c r="D954" s="5"/>
      <c r="E954" s="5"/>
      <c r="F954" s="7"/>
      <c r="G954" s="21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</row>
    <row r="955" spans="1:23" ht="16.5" customHeight="1">
      <c r="A955" s="6"/>
      <c r="B955" s="5"/>
      <c r="C955" s="5"/>
      <c r="D955" s="5"/>
      <c r="E955" s="5"/>
      <c r="F955" s="7"/>
      <c r="G955" s="21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</row>
    <row r="956" spans="1:23" ht="16.5" customHeight="1">
      <c r="A956" s="6"/>
      <c r="B956" s="5"/>
      <c r="C956" s="5"/>
      <c r="D956" s="5"/>
      <c r="E956" s="5"/>
      <c r="F956" s="7"/>
      <c r="G956" s="21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</row>
    <row r="957" spans="1:23" ht="16.5" customHeight="1">
      <c r="A957" s="6"/>
      <c r="B957" s="5"/>
      <c r="C957" s="5"/>
      <c r="D957" s="5"/>
      <c r="E957" s="5"/>
      <c r="F957" s="7"/>
      <c r="G957" s="21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</row>
    <row r="958" spans="1:23" ht="16.5" customHeight="1">
      <c r="A958" s="6"/>
      <c r="B958" s="5"/>
      <c r="C958" s="5"/>
      <c r="D958" s="5"/>
      <c r="E958" s="5"/>
      <c r="F958" s="7"/>
      <c r="G958" s="21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</row>
    <row r="959" spans="1:23" ht="16.5" customHeight="1">
      <c r="A959" s="6"/>
      <c r="B959" s="5"/>
      <c r="C959" s="5"/>
      <c r="D959" s="5"/>
      <c r="E959" s="5"/>
      <c r="F959" s="7"/>
      <c r="G959" s="21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</row>
    <row r="960" spans="1:23" ht="16.5" customHeight="1">
      <c r="A960" s="6"/>
      <c r="B960" s="5"/>
      <c r="C960" s="5"/>
      <c r="D960" s="5"/>
      <c r="E960" s="5"/>
      <c r="F960" s="7"/>
      <c r="G960" s="21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</row>
    <row r="961" spans="1:23" ht="16.5" customHeight="1">
      <c r="A961" s="6"/>
      <c r="B961" s="5"/>
      <c r="C961" s="5"/>
      <c r="D961" s="5"/>
      <c r="E961" s="5"/>
      <c r="F961" s="7"/>
      <c r="G961" s="21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</row>
    <row r="962" spans="1:23" ht="16.5" customHeight="1">
      <c r="A962" s="6"/>
      <c r="B962" s="5"/>
      <c r="C962" s="5"/>
      <c r="D962" s="5"/>
      <c r="E962" s="5"/>
      <c r="F962" s="7"/>
      <c r="G962" s="21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</row>
    <row r="963" spans="1:23" ht="16.5" customHeight="1">
      <c r="A963" s="6"/>
      <c r="B963" s="5"/>
      <c r="C963" s="5"/>
      <c r="D963" s="5"/>
      <c r="E963" s="5"/>
      <c r="F963" s="7"/>
      <c r="G963" s="21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</row>
    <row r="964" spans="1:23" ht="16.5" customHeight="1">
      <c r="A964" s="6"/>
      <c r="B964" s="5"/>
      <c r="C964" s="5"/>
      <c r="D964" s="5"/>
      <c r="E964" s="5"/>
      <c r="F964" s="7"/>
      <c r="G964" s="21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</row>
    <row r="965" spans="1:23" ht="16.5" customHeight="1">
      <c r="A965" s="6"/>
      <c r="B965" s="5"/>
      <c r="C965" s="5"/>
      <c r="D965" s="5"/>
      <c r="E965" s="5"/>
      <c r="F965" s="7"/>
      <c r="G965" s="21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</row>
    <row r="966" spans="1:23" ht="16.5" customHeight="1">
      <c r="A966" s="6"/>
      <c r="B966" s="5"/>
      <c r="C966" s="5"/>
      <c r="D966" s="5"/>
      <c r="E966" s="5"/>
      <c r="F966" s="7"/>
      <c r="G966" s="21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</row>
    <row r="967" spans="1:23" ht="16.5" customHeight="1">
      <c r="A967" s="6"/>
      <c r="B967" s="5"/>
      <c r="C967" s="5"/>
      <c r="D967" s="5"/>
      <c r="E967" s="5"/>
      <c r="F967" s="7"/>
      <c r="G967" s="21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</row>
    <row r="968" spans="1:23" ht="16.5" customHeight="1">
      <c r="A968" s="6"/>
      <c r="B968" s="5"/>
      <c r="C968" s="5"/>
      <c r="D968" s="5"/>
      <c r="E968" s="5"/>
      <c r="F968" s="7"/>
      <c r="G968" s="21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</row>
    <row r="969" spans="1:23" ht="16.5" customHeight="1">
      <c r="A969" s="6"/>
      <c r="B969" s="5"/>
      <c r="C969" s="5"/>
      <c r="D969" s="5"/>
      <c r="E969" s="5"/>
      <c r="F969" s="7"/>
      <c r="G969" s="21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</row>
    <row r="970" spans="1:23" ht="16.5" customHeight="1">
      <c r="A970" s="6"/>
      <c r="B970" s="5"/>
      <c r="C970" s="5"/>
      <c r="D970" s="5"/>
      <c r="E970" s="5"/>
      <c r="F970" s="7"/>
      <c r="G970" s="21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</row>
    <row r="971" spans="1:23" ht="16.5" customHeight="1">
      <c r="A971" s="6"/>
      <c r="B971" s="5"/>
      <c r="C971" s="5"/>
      <c r="D971" s="5"/>
      <c r="E971" s="5"/>
      <c r="F971" s="7"/>
      <c r="G971" s="21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</row>
    <row r="972" spans="1:23" ht="16.5" customHeight="1">
      <c r="A972" s="6"/>
      <c r="B972" s="5"/>
      <c r="C972" s="5"/>
      <c r="D972" s="5"/>
      <c r="E972" s="5"/>
      <c r="F972" s="7"/>
      <c r="G972" s="21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</row>
    <row r="973" spans="1:23" ht="16.5" customHeight="1">
      <c r="A973" s="6"/>
      <c r="B973" s="5"/>
      <c r="C973" s="5"/>
      <c r="D973" s="5"/>
      <c r="E973" s="5"/>
      <c r="F973" s="7"/>
      <c r="G973" s="21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</row>
    <row r="974" spans="1:23" ht="16.5" customHeight="1">
      <c r="A974" s="6"/>
      <c r="B974" s="5"/>
      <c r="C974" s="5"/>
      <c r="D974" s="5"/>
      <c r="E974" s="5"/>
      <c r="F974" s="7"/>
      <c r="G974" s="21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</row>
    <row r="975" spans="1:23" ht="16.5" customHeight="1">
      <c r="A975" s="6"/>
      <c r="B975" s="5"/>
      <c r="C975" s="5"/>
      <c r="D975" s="5"/>
      <c r="E975" s="5"/>
      <c r="F975" s="7"/>
      <c r="G975" s="21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</row>
    <row r="976" spans="1:23" ht="16.5" customHeight="1">
      <c r="A976" s="6"/>
      <c r="B976" s="5"/>
      <c r="C976" s="5"/>
      <c r="D976" s="5"/>
      <c r="E976" s="5"/>
      <c r="F976" s="7"/>
      <c r="G976" s="21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</row>
    <row r="977" spans="1:23" ht="16.5" customHeight="1">
      <c r="A977" s="6"/>
      <c r="B977" s="5"/>
      <c r="C977" s="5"/>
      <c r="D977" s="5"/>
      <c r="E977" s="5"/>
      <c r="F977" s="7"/>
      <c r="G977" s="21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</row>
    <row r="978" spans="1:23" ht="16.5" customHeight="1">
      <c r="A978" s="6"/>
      <c r="B978" s="5"/>
      <c r="C978" s="5"/>
      <c r="D978" s="5"/>
      <c r="E978" s="5"/>
      <c r="F978" s="7"/>
      <c r="G978" s="21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</row>
    <row r="979" spans="1:23" ht="16.5" customHeight="1">
      <c r="A979" s="6"/>
      <c r="B979" s="5"/>
      <c r="C979" s="5"/>
      <c r="D979" s="5"/>
      <c r="E979" s="5"/>
      <c r="F979" s="7"/>
      <c r="G979" s="21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</row>
    <row r="980" spans="1:23" ht="16.5" customHeight="1">
      <c r="A980" s="6"/>
      <c r="B980" s="5"/>
      <c r="C980" s="5"/>
      <c r="D980" s="5"/>
      <c r="E980" s="5"/>
      <c r="F980" s="7"/>
      <c r="G980" s="21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</row>
    <row r="981" spans="1:23" ht="16.5" customHeight="1">
      <c r="A981" s="6"/>
      <c r="B981" s="5"/>
      <c r="C981" s="5"/>
      <c r="D981" s="5"/>
      <c r="E981" s="5"/>
      <c r="F981" s="7"/>
      <c r="G981" s="21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</row>
    <row r="982" spans="1:23" ht="16.5" customHeight="1">
      <c r="A982" s="6"/>
      <c r="B982" s="5"/>
      <c r="C982" s="5"/>
      <c r="D982" s="5"/>
      <c r="E982" s="5"/>
      <c r="F982" s="7"/>
      <c r="G982" s="21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</row>
    <row r="983" spans="1:23" ht="16.5" customHeight="1">
      <c r="A983" s="6"/>
      <c r="B983" s="5"/>
      <c r="C983" s="5"/>
      <c r="D983" s="5"/>
      <c r="E983" s="5"/>
      <c r="F983" s="7"/>
      <c r="G983" s="21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</row>
    <row r="984" spans="1:23" ht="16.5" customHeight="1">
      <c r="A984" s="6"/>
      <c r="B984" s="5"/>
      <c r="C984" s="5"/>
      <c r="D984" s="5"/>
      <c r="E984" s="5"/>
      <c r="F984" s="7"/>
      <c r="G984" s="21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</row>
    <row r="985" spans="1:23" ht="16.5" customHeight="1">
      <c r="A985" s="6"/>
      <c r="B985" s="5"/>
      <c r="C985" s="5"/>
      <c r="D985" s="5"/>
      <c r="E985" s="5"/>
      <c r="F985" s="7"/>
      <c r="G985" s="21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</row>
    <row r="986" spans="1:23" ht="16.5" customHeight="1">
      <c r="A986" s="6"/>
      <c r="B986" s="5"/>
      <c r="C986" s="5"/>
      <c r="D986" s="5"/>
      <c r="E986" s="5"/>
      <c r="F986" s="7"/>
      <c r="G986" s="21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</row>
    <row r="987" spans="1:23" ht="16.5" customHeight="1">
      <c r="A987" s="6"/>
      <c r="B987" s="5"/>
      <c r="C987" s="5"/>
      <c r="D987" s="5"/>
      <c r="E987" s="5"/>
      <c r="F987" s="7"/>
      <c r="G987" s="21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</row>
    <row r="988" spans="1:23" ht="16.5" customHeight="1">
      <c r="A988" s="6"/>
      <c r="B988" s="5"/>
      <c r="C988" s="5"/>
      <c r="D988" s="5"/>
      <c r="E988" s="5"/>
      <c r="F988" s="7"/>
      <c r="G988" s="21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</row>
    <row r="989" spans="1:23" ht="16.5" customHeight="1">
      <c r="A989" s="6"/>
      <c r="B989" s="5"/>
      <c r="C989" s="5"/>
      <c r="D989" s="5"/>
      <c r="E989" s="5"/>
      <c r="F989" s="7"/>
      <c r="G989" s="21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</row>
    <row r="990" spans="1:23" ht="16.5" customHeight="1">
      <c r="A990" s="6"/>
      <c r="B990" s="5"/>
      <c r="C990" s="5"/>
      <c r="D990" s="5"/>
      <c r="E990" s="5"/>
      <c r="F990" s="7"/>
      <c r="G990" s="21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</row>
    <row r="991" spans="1:23" ht="16.5" customHeight="1">
      <c r="A991" s="6"/>
      <c r="B991" s="5"/>
      <c r="C991" s="5"/>
      <c r="D991" s="5"/>
      <c r="E991" s="5"/>
      <c r="F991" s="7"/>
      <c r="G991" s="21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</row>
    <row r="992" spans="1:23" ht="16.5" customHeight="1">
      <c r="A992" s="6"/>
      <c r="B992" s="5"/>
      <c r="C992" s="5"/>
      <c r="D992" s="5"/>
      <c r="E992" s="5"/>
      <c r="F992" s="7"/>
      <c r="G992" s="21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</row>
    <row r="993" spans="1:23" ht="16.5" customHeight="1">
      <c r="A993" s="6"/>
      <c r="B993" s="5"/>
      <c r="C993" s="5"/>
      <c r="D993" s="5"/>
      <c r="E993" s="5"/>
      <c r="F993" s="7"/>
      <c r="G993" s="21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</row>
    <row r="994" spans="1:23" ht="16.5" customHeight="1">
      <c r="A994" s="6"/>
      <c r="B994" s="5"/>
      <c r="C994" s="5"/>
      <c r="D994" s="5"/>
      <c r="E994" s="5"/>
      <c r="F994" s="7"/>
      <c r="G994" s="21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</row>
    <row r="995" spans="1:23" ht="16.5" customHeight="1">
      <c r="A995" s="6"/>
      <c r="B995" s="5"/>
      <c r="C995" s="5"/>
      <c r="D995" s="5"/>
      <c r="E995" s="5"/>
      <c r="F995" s="7"/>
      <c r="G995" s="21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</row>
    <row r="996" spans="1:23" ht="16.5" customHeight="1">
      <c r="A996" s="6"/>
      <c r="B996" s="5"/>
      <c r="C996" s="5"/>
      <c r="D996" s="5"/>
      <c r="E996" s="5"/>
      <c r="F996" s="7"/>
      <c r="G996" s="21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</row>
    <row r="997" spans="1:23" ht="16.5" customHeight="1">
      <c r="A997" s="6"/>
      <c r="B997" s="5"/>
      <c r="C997" s="5"/>
      <c r="D997" s="5"/>
      <c r="E997" s="5"/>
      <c r="F997" s="7"/>
      <c r="G997" s="21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</row>
    <row r="998" spans="1:23" ht="16.5" customHeight="1">
      <c r="A998" s="6"/>
      <c r="B998" s="5"/>
      <c r="C998" s="5"/>
      <c r="D998" s="5"/>
      <c r="E998" s="5"/>
      <c r="F998" s="7"/>
      <c r="G998" s="21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</row>
    <row r="999" spans="1:23" ht="16.5" customHeight="1">
      <c r="A999" s="6"/>
      <c r="B999" s="5"/>
      <c r="C999" s="5"/>
      <c r="D999" s="5"/>
      <c r="E999" s="5"/>
      <c r="F999" s="7"/>
      <c r="G999" s="21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</row>
    <row r="1000" spans="1:23" ht="16.5" customHeight="1">
      <c r="A1000" s="6"/>
      <c r="B1000" s="5"/>
      <c r="C1000" s="5"/>
      <c r="D1000" s="5"/>
      <c r="E1000" s="5"/>
      <c r="F1000" s="7"/>
      <c r="G1000" s="21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E10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3" max="3" width="17.88671875" customWidth="1"/>
    <col min="8" max="31" width="7.5546875" customWidth="1"/>
  </cols>
  <sheetData>
    <row r="1" spans="1:31" ht="14.4">
      <c r="A1" s="25" t="s">
        <v>76</v>
      </c>
      <c r="B1" s="24" t="s">
        <v>20</v>
      </c>
      <c r="C1" s="24" t="s">
        <v>21</v>
      </c>
      <c r="D1" s="25" t="s">
        <v>22</v>
      </c>
      <c r="E1" s="25" t="s">
        <v>23</v>
      </c>
      <c r="F1" s="25" t="s">
        <v>24</v>
      </c>
      <c r="G1" s="25" t="s">
        <v>25</v>
      </c>
      <c r="H1" s="24" t="s">
        <v>26</v>
      </c>
      <c r="I1" s="24" t="s">
        <v>27</v>
      </c>
      <c r="J1" s="24" t="s">
        <v>28</v>
      </c>
      <c r="K1" s="24" t="s">
        <v>29</v>
      </c>
      <c r="L1" s="24" t="s">
        <v>30</v>
      </c>
      <c r="M1" s="24" t="s">
        <v>31</v>
      </c>
      <c r="N1" s="24" t="s">
        <v>32</v>
      </c>
      <c r="O1" s="24" t="s">
        <v>33</v>
      </c>
      <c r="P1" s="24" t="s">
        <v>34</v>
      </c>
      <c r="Q1" s="24" t="s">
        <v>35</v>
      </c>
      <c r="R1" s="24" t="s">
        <v>36</v>
      </c>
      <c r="S1" s="24" t="s">
        <v>37</v>
      </c>
      <c r="T1" s="24" t="s">
        <v>38</v>
      </c>
      <c r="U1" s="24" t="s">
        <v>39</v>
      </c>
      <c r="V1" s="24" t="s">
        <v>40</v>
      </c>
      <c r="W1" s="24" t="s">
        <v>41</v>
      </c>
      <c r="X1" s="24" t="s">
        <v>42</v>
      </c>
      <c r="Y1" s="24" t="s">
        <v>43</v>
      </c>
      <c r="Z1" s="24" t="s">
        <v>44</v>
      </c>
      <c r="AA1" s="24" t="s">
        <v>45</v>
      </c>
      <c r="AB1" s="24" t="s">
        <v>46</v>
      </c>
      <c r="AC1" s="24" t="s">
        <v>47</v>
      </c>
      <c r="AD1" s="24" t="s">
        <v>48</v>
      </c>
      <c r="AE1" s="25" t="s">
        <v>49</v>
      </c>
    </row>
    <row r="2" spans="1:31" ht="14.4">
      <c r="A2" s="23" t="s">
        <v>17</v>
      </c>
      <c r="B2" s="27">
        <v>1</v>
      </c>
      <c r="C2" s="27" t="s">
        <v>26</v>
      </c>
      <c r="D2" s="23" t="s">
        <v>51</v>
      </c>
      <c r="E2" s="22"/>
      <c r="F2" s="22"/>
      <c r="G2" s="22"/>
      <c r="H2" s="27" t="b">
        <v>1</v>
      </c>
      <c r="I2" s="27" t="b">
        <v>0</v>
      </c>
      <c r="J2" s="27" t="b">
        <v>0</v>
      </c>
      <c r="K2" s="27" t="b">
        <v>0</v>
      </c>
      <c r="L2" s="27" t="b">
        <v>0</v>
      </c>
      <c r="M2" s="27" t="b">
        <v>0</v>
      </c>
      <c r="N2" s="27" t="b">
        <v>0</v>
      </c>
      <c r="O2" s="27" t="b">
        <v>0</v>
      </c>
      <c r="P2" s="27" t="b">
        <v>0</v>
      </c>
      <c r="Q2" s="27" t="b">
        <v>0</v>
      </c>
      <c r="R2" s="27" t="b">
        <v>0</v>
      </c>
      <c r="S2" s="27" t="b">
        <v>0</v>
      </c>
      <c r="T2" s="27" t="b">
        <v>0</v>
      </c>
      <c r="U2" s="27" t="b">
        <v>0</v>
      </c>
      <c r="V2" s="27" t="b">
        <v>0</v>
      </c>
      <c r="W2" s="27" t="b">
        <v>0</v>
      </c>
      <c r="X2" s="27" t="b">
        <v>0</v>
      </c>
      <c r="Y2" s="27" t="b">
        <v>0</v>
      </c>
      <c r="Z2" s="27" t="b">
        <v>0</v>
      </c>
      <c r="AA2" s="27" t="b">
        <v>0</v>
      </c>
      <c r="AB2" s="27" t="b">
        <v>0</v>
      </c>
      <c r="AC2" s="27" t="b">
        <v>0</v>
      </c>
      <c r="AD2" s="27" t="b">
        <v>0</v>
      </c>
      <c r="AE2" s="23" t="b">
        <v>0</v>
      </c>
    </row>
    <row r="3" spans="1:31" ht="14.4">
      <c r="A3" s="23" t="s">
        <v>17</v>
      </c>
      <c r="B3" s="27">
        <v>1</v>
      </c>
      <c r="C3" s="27" t="s">
        <v>26</v>
      </c>
      <c r="D3" s="23" t="s">
        <v>53</v>
      </c>
      <c r="E3" s="22"/>
      <c r="F3" s="22"/>
      <c r="G3" s="23"/>
      <c r="H3" s="27" t="b">
        <v>1</v>
      </c>
      <c r="I3" s="27" t="b">
        <v>0</v>
      </c>
      <c r="J3" s="27" t="b">
        <v>0</v>
      </c>
      <c r="K3" s="27" t="b">
        <v>0</v>
      </c>
      <c r="L3" s="27" t="b">
        <v>0</v>
      </c>
      <c r="M3" s="27" t="b">
        <v>0</v>
      </c>
      <c r="N3" s="27" t="b">
        <v>0</v>
      </c>
      <c r="O3" s="27" t="b">
        <v>0</v>
      </c>
      <c r="P3" s="27" t="b">
        <v>0</v>
      </c>
      <c r="Q3" s="27" t="b">
        <v>0</v>
      </c>
      <c r="R3" s="27" t="b">
        <v>0</v>
      </c>
      <c r="S3" s="27" t="b">
        <v>0</v>
      </c>
      <c r="T3" s="27" t="b">
        <v>0</v>
      </c>
      <c r="U3" s="27" t="b">
        <v>0</v>
      </c>
      <c r="V3" s="27" t="b">
        <v>0</v>
      </c>
      <c r="W3" s="27" t="b">
        <v>0</v>
      </c>
      <c r="X3" s="27" t="b">
        <v>0</v>
      </c>
      <c r="Y3" s="27" t="b">
        <v>0</v>
      </c>
      <c r="Z3" s="27" t="b">
        <v>0</v>
      </c>
      <c r="AA3" s="27" t="b">
        <v>0</v>
      </c>
      <c r="AB3" s="27" t="b">
        <v>0</v>
      </c>
      <c r="AC3" s="27" t="b">
        <v>0</v>
      </c>
      <c r="AD3" s="27" t="b">
        <v>0</v>
      </c>
      <c r="AE3" s="23" t="b">
        <v>0</v>
      </c>
    </row>
    <row r="4" spans="1:31" ht="14.4">
      <c r="A4" s="23" t="s">
        <v>17</v>
      </c>
      <c r="B4" s="27">
        <v>1</v>
      </c>
      <c r="C4" s="27" t="s">
        <v>26</v>
      </c>
      <c r="D4" s="23" t="s">
        <v>78</v>
      </c>
      <c r="E4" s="22"/>
      <c r="F4" s="22"/>
      <c r="G4" s="23"/>
      <c r="H4" s="27" t="b">
        <v>1</v>
      </c>
      <c r="I4" s="27" t="b">
        <v>0</v>
      </c>
      <c r="J4" s="27" t="b">
        <v>0</v>
      </c>
      <c r="K4" s="27" t="b">
        <v>0</v>
      </c>
      <c r="L4" s="27" t="b">
        <v>0</v>
      </c>
      <c r="M4" s="27" t="b">
        <v>0</v>
      </c>
      <c r="N4" s="27" t="b">
        <v>0</v>
      </c>
      <c r="O4" s="27" t="b">
        <v>0</v>
      </c>
      <c r="P4" s="27" t="b">
        <v>0</v>
      </c>
      <c r="Q4" s="27" t="b">
        <v>0</v>
      </c>
      <c r="R4" s="27" t="b">
        <v>0</v>
      </c>
      <c r="S4" s="27" t="b">
        <v>0</v>
      </c>
      <c r="T4" s="27" t="b">
        <v>0</v>
      </c>
      <c r="U4" s="27" t="b">
        <v>0</v>
      </c>
      <c r="V4" s="27" t="b">
        <v>0</v>
      </c>
      <c r="W4" s="27" t="b">
        <v>0</v>
      </c>
      <c r="X4" s="27" t="b">
        <v>0</v>
      </c>
      <c r="Y4" s="27" t="b">
        <v>0</v>
      </c>
      <c r="Z4" s="27" t="b">
        <v>0</v>
      </c>
      <c r="AA4" s="27" t="b">
        <v>0</v>
      </c>
      <c r="AB4" s="27" t="b">
        <v>0</v>
      </c>
      <c r="AC4" s="27" t="b">
        <v>0</v>
      </c>
      <c r="AD4" s="27" t="b">
        <v>0</v>
      </c>
      <c r="AE4" s="23" t="b">
        <v>0</v>
      </c>
    </row>
    <row r="5" spans="1:31" ht="14.4">
      <c r="A5" s="45" t="s">
        <v>114</v>
      </c>
      <c r="B5" s="46">
        <v>1</v>
      </c>
      <c r="C5" s="46" t="s">
        <v>26</v>
      </c>
      <c r="D5" s="45" t="s">
        <v>115</v>
      </c>
      <c r="E5" s="47"/>
      <c r="F5" s="47"/>
      <c r="G5" s="47"/>
      <c r="H5" s="46" t="b">
        <v>1</v>
      </c>
      <c r="I5" s="46" t="b">
        <v>0</v>
      </c>
      <c r="J5" s="46" t="b">
        <v>0</v>
      </c>
      <c r="K5" s="46" t="b">
        <v>0</v>
      </c>
      <c r="L5" s="46" t="b">
        <v>0</v>
      </c>
      <c r="M5" s="46" t="b">
        <v>0</v>
      </c>
      <c r="N5" s="46" t="b">
        <v>0</v>
      </c>
      <c r="O5" s="46" t="b">
        <v>0</v>
      </c>
      <c r="P5" s="46" t="b">
        <v>0</v>
      </c>
      <c r="Q5" s="46" t="b">
        <v>0</v>
      </c>
      <c r="R5" s="46" t="b">
        <v>0</v>
      </c>
      <c r="S5" s="46" t="b">
        <v>0</v>
      </c>
      <c r="T5" s="46" t="b">
        <v>0</v>
      </c>
      <c r="U5" s="46" t="b">
        <v>0</v>
      </c>
      <c r="V5" s="46" t="b">
        <v>0</v>
      </c>
      <c r="W5" s="46" t="b">
        <v>0</v>
      </c>
      <c r="X5" s="46" t="b">
        <v>0</v>
      </c>
      <c r="Y5" s="46" t="b">
        <v>0</v>
      </c>
      <c r="Z5" s="46" t="b">
        <v>0</v>
      </c>
      <c r="AA5" s="46" t="b">
        <v>0</v>
      </c>
      <c r="AB5" s="46" t="b">
        <v>0</v>
      </c>
      <c r="AC5" s="46" t="b">
        <v>0</v>
      </c>
      <c r="AD5" s="46" t="b">
        <v>0</v>
      </c>
      <c r="AE5" s="45" t="b">
        <v>0</v>
      </c>
    </row>
    <row r="6" spans="1:31" ht="14.4">
      <c r="A6" s="23" t="s">
        <v>114</v>
      </c>
      <c r="B6" s="27">
        <v>1</v>
      </c>
      <c r="C6" s="27" t="s">
        <v>116</v>
      </c>
      <c r="D6" s="23" t="s">
        <v>117</v>
      </c>
      <c r="E6" s="22"/>
      <c r="F6" s="22"/>
      <c r="G6" s="22"/>
      <c r="H6" s="27" t="b">
        <v>0</v>
      </c>
      <c r="I6" s="27" t="b">
        <v>0</v>
      </c>
      <c r="J6" s="27" t="b">
        <v>0</v>
      </c>
      <c r="K6" s="27" t="b">
        <v>0</v>
      </c>
      <c r="L6" s="27" t="b">
        <v>0</v>
      </c>
      <c r="M6" s="27" t="b">
        <v>0</v>
      </c>
      <c r="N6" s="27" t="b">
        <v>1</v>
      </c>
      <c r="O6" s="27" t="b">
        <v>0</v>
      </c>
      <c r="P6" s="27" t="b">
        <v>0</v>
      </c>
      <c r="Q6" s="27" t="b">
        <v>0</v>
      </c>
      <c r="R6" s="27" t="b">
        <v>0</v>
      </c>
      <c r="S6" s="27" t="b">
        <v>0</v>
      </c>
      <c r="T6" s="27" t="b">
        <v>0</v>
      </c>
      <c r="U6" s="27" t="b">
        <v>0</v>
      </c>
      <c r="V6" s="27" t="b">
        <v>1</v>
      </c>
      <c r="W6" s="27" t="b">
        <v>0</v>
      </c>
      <c r="X6" s="27" t="b">
        <v>0</v>
      </c>
      <c r="Y6" s="27" t="b">
        <v>0</v>
      </c>
      <c r="Z6" s="27" t="b">
        <v>1</v>
      </c>
      <c r="AA6" s="27" t="b">
        <v>0</v>
      </c>
      <c r="AB6" s="27" t="b">
        <v>0</v>
      </c>
      <c r="AC6" s="27" t="b">
        <v>0</v>
      </c>
      <c r="AD6" s="27" t="b">
        <v>0</v>
      </c>
      <c r="AE6" s="23" t="b">
        <v>0</v>
      </c>
    </row>
    <row r="7" spans="1:31" ht="14.4">
      <c r="A7" s="23" t="s">
        <v>114</v>
      </c>
      <c r="B7" s="27">
        <v>1</v>
      </c>
      <c r="C7" s="27" t="s">
        <v>118</v>
      </c>
      <c r="D7" s="23" t="s">
        <v>119</v>
      </c>
      <c r="E7" s="22"/>
      <c r="F7" s="22"/>
      <c r="G7" s="22"/>
      <c r="H7" s="27" t="b">
        <v>0</v>
      </c>
      <c r="I7" s="27" t="b">
        <v>0</v>
      </c>
      <c r="J7" s="27" t="b">
        <v>0</v>
      </c>
      <c r="K7" s="27" t="b">
        <v>0</v>
      </c>
      <c r="L7" s="27" t="b">
        <v>0</v>
      </c>
      <c r="M7" s="27" t="b">
        <v>0</v>
      </c>
      <c r="N7" s="27" t="b">
        <v>1</v>
      </c>
      <c r="O7" s="27" t="b">
        <v>0</v>
      </c>
      <c r="P7" s="27" t="b">
        <v>0</v>
      </c>
      <c r="Q7" s="27" t="b">
        <v>0</v>
      </c>
      <c r="R7" s="27" t="b">
        <v>0</v>
      </c>
      <c r="S7" s="27" t="b">
        <v>0</v>
      </c>
      <c r="T7" s="27" t="b">
        <v>0</v>
      </c>
      <c r="U7" s="27" t="b">
        <v>0</v>
      </c>
      <c r="V7" s="27" t="b">
        <v>1</v>
      </c>
      <c r="W7" s="27" t="b">
        <v>0</v>
      </c>
      <c r="X7" s="27" t="b">
        <v>0</v>
      </c>
      <c r="Y7" s="27" t="b">
        <v>0</v>
      </c>
      <c r="Z7" s="27" t="b">
        <v>0</v>
      </c>
      <c r="AA7" s="27" t="b">
        <v>1</v>
      </c>
      <c r="AB7" s="27" t="b">
        <v>0</v>
      </c>
      <c r="AC7" s="27" t="b">
        <v>0</v>
      </c>
      <c r="AD7" s="27" t="b">
        <v>0</v>
      </c>
      <c r="AE7" s="23" t="b">
        <v>0</v>
      </c>
    </row>
    <row r="8" spans="1:31" ht="14.4">
      <c r="A8" s="23" t="s">
        <v>114</v>
      </c>
      <c r="B8" s="27">
        <v>1</v>
      </c>
      <c r="C8" s="27" t="s">
        <v>120</v>
      </c>
      <c r="D8" s="23" t="s">
        <v>121</v>
      </c>
      <c r="E8" s="22"/>
      <c r="F8" s="22"/>
      <c r="G8" s="22"/>
      <c r="H8" s="27" t="b">
        <v>0</v>
      </c>
      <c r="I8" s="27" t="b">
        <v>0</v>
      </c>
      <c r="J8" s="27" t="b">
        <v>0</v>
      </c>
      <c r="K8" s="27" t="b">
        <v>0</v>
      </c>
      <c r="L8" s="27" t="b">
        <v>0</v>
      </c>
      <c r="M8" s="27" t="b">
        <v>0</v>
      </c>
      <c r="N8" s="27" t="b">
        <v>1</v>
      </c>
      <c r="O8" s="27" t="b">
        <v>0</v>
      </c>
      <c r="P8" s="27" t="b">
        <v>0</v>
      </c>
      <c r="Q8" s="27" t="b">
        <v>0</v>
      </c>
      <c r="R8" s="27" t="b">
        <v>0</v>
      </c>
      <c r="S8" s="27" t="b">
        <v>0</v>
      </c>
      <c r="T8" s="27" t="b">
        <v>0</v>
      </c>
      <c r="U8" s="27" t="b">
        <v>0</v>
      </c>
      <c r="V8" s="27" t="b">
        <v>1</v>
      </c>
      <c r="W8" s="27" t="b">
        <v>0</v>
      </c>
      <c r="X8" s="27" t="b">
        <v>0</v>
      </c>
      <c r="Y8" s="27" t="b">
        <v>0</v>
      </c>
      <c r="Z8" s="27" t="b">
        <v>0</v>
      </c>
      <c r="AA8" s="27" t="b">
        <v>0</v>
      </c>
      <c r="AB8" s="27" t="b">
        <v>1</v>
      </c>
      <c r="AC8" s="27" t="b">
        <v>0</v>
      </c>
      <c r="AD8" s="27" t="b">
        <v>0</v>
      </c>
      <c r="AE8" s="23" t="b">
        <v>0</v>
      </c>
    </row>
    <row r="9" spans="1:31" ht="14.4">
      <c r="A9" s="23" t="s">
        <v>114</v>
      </c>
      <c r="B9" s="27">
        <v>1</v>
      </c>
      <c r="C9" s="27" t="s">
        <v>122</v>
      </c>
      <c r="D9" s="23" t="s">
        <v>123</v>
      </c>
      <c r="E9" s="22"/>
      <c r="F9" s="22"/>
      <c r="G9" s="22"/>
      <c r="H9" s="27" t="b">
        <v>0</v>
      </c>
      <c r="I9" s="27" t="b">
        <v>0</v>
      </c>
      <c r="J9" s="27" t="b">
        <v>0</v>
      </c>
      <c r="K9" s="27" t="b">
        <v>0</v>
      </c>
      <c r="L9" s="27" t="b">
        <v>0</v>
      </c>
      <c r="M9" s="27" t="b">
        <v>0</v>
      </c>
      <c r="N9" s="27" t="b">
        <v>1</v>
      </c>
      <c r="O9" s="27" t="b">
        <v>0</v>
      </c>
      <c r="P9" s="27" t="b">
        <v>0</v>
      </c>
      <c r="Q9" s="27" t="b">
        <v>0</v>
      </c>
      <c r="R9" s="27" t="b">
        <v>0</v>
      </c>
      <c r="S9" s="27" t="b">
        <v>0</v>
      </c>
      <c r="T9" s="27" t="b">
        <v>0</v>
      </c>
      <c r="U9" s="27" t="b">
        <v>0</v>
      </c>
      <c r="V9" s="27" t="b">
        <v>1</v>
      </c>
      <c r="W9" s="27" t="b">
        <v>0</v>
      </c>
      <c r="X9" s="27" t="b">
        <v>0</v>
      </c>
      <c r="Y9" s="27" t="b">
        <v>0</v>
      </c>
      <c r="Z9" s="27" t="b">
        <v>0</v>
      </c>
      <c r="AA9" s="27" t="b">
        <v>0</v>
      </c>
      <c r="AB9" s="27" t="b">
        <v>0</v>
      </c>
      <c r="AC9" s="27" t="b">
        <v>1</v>
      </c>
      <c r="AD9" s="27" t="b">
        <v>0</v>
      </c>
      <c r="AE9" s="23" t="b">
        <v>0</v>
      </c>
    </row>
    <row r="10" spans="1:31" ht="14.4">
      <c r="A10" s="23" t="s">
        <v>114</v>
      </c>
      <c r="B10" s="27">
        <v>1</v>
      </c>
      <c r="C10" s="27" t="s">
        <v>124</v>
      </c>
      <c r="D10" s="23" t="s">
        <v>125</v>
      </c>
      <c r="E10" s="22"/>
      <c r="F10" s="22"/>
      <c r="G10" s="22"/>
      <c r="H10" s="27" t="b">
        <v>0</v>
      </c>
      <c r="I10" s="27" t="b">
        <v>0</v>
      </c>
      <c r="J10" s="27" t="b">
        <v>0</v>
      </c>
      <c r="K10" s="27" t="b">
        <v>0</v>
      </c>
      <c r="L10" s="27" t="b">
        <v>0</v>
      </c>
      <c r="M10" s="27" t="b">
        <v>0</v>
      </c>
      <c r="N10" s="27" t="b">
        <v>1</v>
      </c>
      <c r="O10" s="27" t="b">
        <v>0</v>
      </c>
      <c r="P10" s="27" t="b">
        <v>0</v>
      </c>
      <c r="Q10" s="27" t="b">
        <v>0</v>
      </c>
      <c r="R10" s="27" t="b">
        <v>0</v>
      </c>
      <c r="S10" s="27" t="b">
        <v>0</v>
      </c>
      <c r="T10" s="27" t="b">
        <v>0</v>
      </c>
      <c r="U10" s="27" t="b">
        <v>0</v>
      </c>
      <c r="V10" s="27" t="b">
        <v>1</v>
      </c>
      <c r="W10" s="27" t="b">
        <v>0</v>
      </c>
      <c r="X10" s="27" t="b">
        <v>0</v>
      </c>
      <c r="Y10" s="27" t="b">
        <v>0</v>
      </c>
      <c r="Z10" s="27" t="b">
        <v>0</v>
      </c>
      <c r="AA10" s="27" t="b">
        <v>0</v>
      </c>
      <c r="AB10" s="27" t="b">
        <v>0</v>
      </c>
      <c r="AC10" s="27" t="b">
        <v>0</v>
      </c>
      <c r="AD10" s="27" t="b">
        <v>1</v>
      </c>
      <c r="AE10" s="23" t="b">
        <v>0</v>
      </c>
    </row>
    <row r="11" spans="1:31" ht="14.4">
      <c r="A11" s="23" t="s">
        <v>114</v>
      </c>
      <c r="B11" s="27">
        <v>1</v>
      </c>
      <c r="C11" s="27" t="s">
        <v>126</v>
      </c>
      <c r="D11" s="23" t="s">
        <v>127</v>
      </c>
      <c r="E11" s="22"/>
      <c r="F11" s="22"/>
      <c r="G11" s="22"/>
      <c r="H11" s="27" t="b">
        <v>0</v>
      </c>
      <c r="I11" s="27" t="b">
        <v>0</v>
      </c>
      <c r="J11" s="27" t="b">
        <v>0</v>
      </c>
      <c r="K11" s="27" t="b">
        <v>0</v>
      </c>
      <c r="L11" s="27" t="b">
        <v>0</v>
      </c>
      <c r="M11" s="27" t="b">
        <v>0</v>
      </c>
      <c r="N11" s="27" t="b">
        <v>1</v>
      </c>
      <c r="O11" s="27" t="b">
        <v>0</v>
      </c>
      <c r="P11" s="27" t="b">
        <v>0</v>
      </c>
      <c r="Q11" s="27" t="b">
        <v>0</v>
      </c>
      <c r="R11" s="27" t="b">
        <v>0</v>
      </c>
      <c r="S11" s="27" t="b">
        <v>0</v>
      </c>
      <c r="T11" s="27" t="b">
        <v>0</v>
      </c>
      <c r="U11" s="27" t="b">
        <v>0</v>
      </c>
      <c r="V11" s="27" t="b">
        <v>1</v>
      </c>
      <c r="W11" s="27" t="b">
        <v>0</v>
      </c>
      <c r="X11" s="27" t="b">
        <v>0</v>
      </c>
      <c r="Y11" s="27" t="b">
        <v>0</v>
      </c>
      <c r="Z11" s="27" t="b">
        <v>0</v>
      </c>
      <c r="AA11" s="27" t="b">
        <v>0</v>
      </c>
      <c r="AB11" s="27" t="b">
        <v>0</v>
      </c>
      <c r="AC11" s="27" t="b">
        <v>0</v>
      </c>
      <c r="AD11" s="27" t="b">
        <v>0</v>
      </c>
      <c r="AE11" s="23" t="b">
        <v>1</v>
      </c>
    </row>
    <row r="12" spans="1:31" ht="14.4">
      <c r="A12" s="45" t="s">
        <v>114</v>
      </c>
      <c r="B12" s="46">
        <v>2</v>
      </c>
      <c r="C12" s="46" t="s">
        <v>26</v>
      </c>
      <c r="D12" s="45" t="s">
        <v>128</v>
      </c>
      <c r="E12" s="47"/>
      <c r="F12" s="47"/>
      <c r="G12" s="47"/>
      <c r="H12" s="46" t="b">
        <v>1</v>
      </c>
      <c r="I12" s="46" t="b">
        <v>0</v>
      </c>
      <c r="J12" s="46" t="b">
        <v>0</v>
      </c>
      <c r="K12" s="46" t="b">
        <v>0</v>
      </c>
      <c r="L12" s="46" t="b">
        <v>0</v>
      </c>
      <c r="M12" s="46" t="b">
        <v>0</v>
      </c>
      <c r="N12" s="46" t="b">
        <v>0</v>
      </c>
      <c r="O12" s="46" t="b">
        <v>0</v>
      </c>
      <c r="P12" s="46" t="b">
        <v>0</v>
      </c>
      <c r="Q12" s="46" t="b">
        <v>0</v>
      </c>
      <c r="R12" s="46" t="b">
        <v>0</v>
      </c>
      <c r="S12" s="46" t="b">
        <v>0</v>
      </c>
      <c r="T12" s="46" t="b">
        <v>0</v>
      </c>
      <c r="U12" s="46" t="b">
        <v>0</v>
      </c>
      <c r="V12" s="46" t="b">
        <v>0</v>
      </c>
      <c r="W12" s="46" t="b">
        <v>0</v>
      </c>
      <c r="X12" s="46" t="b">
        <v>0</v>
      </c>
      <c r="Y12" s="46" t="b">
        <v>0</v>
      </c>
      <c r="Z12" s="46" t="b">
        <v>0</v>
      </c>
      <c r="AA12" s="46" t="b">
        <v>0</v>
      </c>
      <c r="AB12" s="46" t="b">
        <v>0</v>
      </c>
      <c r="AC12" s="46" t="b">
        <v>0</v>
      </c>
      <c r="AD12" s="46" t="b">
        <v>0</v>
      </c>
      <c r="AE12" s="45" t="b">
        <v>0</v>
      </c>
    </row>
    <row r="13" spans="1:31" ht="14.4">
      <c r="A13" s="23" t="s">
        <v>114</v>
      </c>
      <c r="B13" s="27">
        <v>2</v>
      </c>
      <c r="C13" s="27" t="s">
        <v>129</v>
      </c>
      <c r="D13" s="23" t="s">
        <v>130</v>
      </c>
      <c r="E13" s="22"/>
      <c r="F13" s="22"/>
      <c r="G13" s="22"/>
      <c r="H13" s="27" t="b">
        <v>0</v>
      </c>
      <c r="I13" s="27" t="b">
        <v>0</v>
      </c>
      <c r="J13" s="27" t="b">
        <v>0</v>
      </c>
      <c r="K13" s="27" t="b">
        <v>0</v>
      </c>
      <c r="L13" s="27" t="b">
        <v>0</v>
      </c>
      <c r="M13" s="27" t="b">
        <v>0</v>
      </c>
      <c r="N13" s="27" t="b">
        <v>0</v>
      </c>
      <c r="O13" s="27" t="b">
        <v>0</v>
      </c>
      <c r="P13" s="27" t="b">
        <v>0</v>
      </c>
      <c r="Q13" s="27" t="b">
        <v>1</v>
      </c>
      <c r="R13" s="27" t="b">
        <v>0</v>
      </c>
      <c r="S13" s="27" t="b">
        <v>0</v>
      </c>
      <c r="T13" s="27" t="b">
        <v>0</v>
      </c>
      <c r="U13" s="27" t="b">
        <v>0</v>
      </c>
      <c r="V13" s="27" t="b">
        <v>1</v>
      </c>
      <c r="W13" s="27" t="b">
        <v>0</v>
      </c>
      <c r="X13" s="27" t="b">
        <v>0</v>
      </c>
      <c r="Y13" s="27" t="b">
        <v>0</v>
      </c>
      <c r="Z13" s="27" t="b">
        <v>0</v>
      </c>
      <c r="AA13" s="27" t="b">
        <v>0</v>
      </c>
      <c r="AB13" s="27" t="b">
        <v>0</v>
      </c>
      <c r="AC13" s="27" t="b">
        <v>0</v>
      </c>
      <c r="AD13" s="27" t="b">
        <v>0</v>
      </c>
      <c r="AE13" s="23" t="b">
        <v>0</v>
      </c>
    </row>
    <row r="14" spans="1:31" ht="14.4">
      <c r="A14" s="23" t="s">
        <v>114</v>
      </c>
      <c r="B14" s="27">
        <v>2</v>
      </c>
      <c r="C14" s="27" t="s">
        <v>131</v>
      </c>
      <c r="D14" s="23" t="s">
        <v>132</v>
      </c>
      <c r="E14" s="22"/>
      <c r="F14" s="22"/>
      <c r="G14" s="22"/>
      <c r="H14" s="27" t="b">
        <v>0</v>
      </c>
      <c r="I14" s="27" t="b">
        <v>0</v>
      </c>
      <c r="J14" s="27" t="b">
        <v>0</v>
      </c>
      <c r="K14" s="27" t="b">
        <v>0</v>
      </c>
      <c r="L14" s="27" t="b">
        <v>0</v>
      </c>
      <c r="M14" s="27" t="b">
        <v>0</v>
      </c>
      <c r="N14" s="27" t="b">
        <v>0</v>
      </c>
      <c r="O14" s="27" t="b">
        <v>0</v>
      </c>
      <c r="P14" s="27" t="b">
        <v>0</v>
      </c>
      <c r="Q14" s="27" t="b">
        <v>1</v>
      </c>
      <c r="R14" s="27" t="b">
        <v>0</v>
      </c>
      <c r="S14" s="27" t="b">
        <v>0</v>
      </c>
      <c r="T14" s="27" t="b">
        <v>0</v>
      </c>
      <c r="U14" s="27" t="b">
        <v>0</v>
      </c>
      <c r="V14" s="27" t="b">
        <v>1</v>
      </c>
      <c r="W14" s="27" t="b">
        <v>0</v>
      </c>
      <c r="X14" s="27" t="b">
        <v>0</v>
      </c>
      <c r="Y14" s="27" t="b">
        <v>0</v>
      </c>
      <c r="Z14" s="27" t="b">
        <v>0</v>
      </c>
      <c r="AA14" s="27" t="b">
        <v>0</v>
      </c>
      <c r="AB14" s="27" t="b">
        <v>0</v>
      </c>
      <c r="AC14" s="27" t="b">
        <v>0</v>
      </c>
      <c r="AD14" s="27" t="b">
        <v>0</v>
      </c>
      <c r="AE14" s="23" t="b">
        <v>0</v>
      </c>
    </row>
    <row r="15" spans="1:31" ht="14.4">
      <c r="A15" s="23" t="s">
        <v>114</v>
      </c>
      <c r="B15" s="27">
        <v>2</v>
      </c>
      <c r="C15" s="27" t="s">
        <v>133</v>
      </c>
      <c r="D15" s="23" t="s">
        <v>134</v>
      </c>
      <c r="E15" s="22"/>
      <c r="F15" s="22"/>
      <c r="G15" s="22"/>
      <c r="H15" s="27" t="b">
        <v>0</v>
      </c>
      <c r="I15" s="27" t="b">
        <v>0</v>
      </c>
      <c r="J15" s="27" t="b">
        <v>0</v>
      </c>
      <c r="K15" s="27" t="b">
        <v>0</v>
      </c>
      <c r="L15" s="27" t="b">
        <v>0</v>
      </c>
      <c r="M15" s="27" t="b">
        <v>0</v>
      </c>
      <c r="N15" s="27" t="b">
        <v>0</v>
      </c>
      <c r="O15" s="27" t="b">
        <v>0</v>
      </c>
      <c r="P15" s="27" t="b">
        <v>0</v>
      </c>
      <c r="Q15" s="27" t="b">
        <v>1</v>
      </c>
      <c r="R15" s="27" t="b">
        <v>0</v>
      </c>
      <c r="S15" s="27" t="b">
        <v>0</v>
      </c>
      <c r="T15" s="27" t="b">
        <v>0</v>
      </c>
      <c r="U15" s="27" t="b">
        <v>0</v>
      </c>
      <c r="V15" s="27" t="b">
        <v>1</v>
      </c>
      <c r="W15" s="27" t="b">
        <v>0</v>
      </c>
      <c r="X15" s="27" t="b">
        <v>0</v>
      </c>
      <c r="Y15" s="27" t="b">
        <v>0</v>
      </c>
      <c r="Z15" s="27" t="b">
        <v>0</v>
      </c>
      <c r="AA15" s="27" t="b">
        <v>0</v>
      </c>
      <c r="AB15" s="27" t="b">
        <v>0</v>
      </c>
      <c r="AC15" s="27" t="b">
        <v>0</v>
      </c>
      <c r="AD15" s="27" t="b">
        <v>0</v>
      </c>
      <c r="AE15" s="23" t="b">
        <v>0</v>
      </c>
    </row>
    <row r="16" spans="1:31" ht="14.4">
      <c r="A16" s="23" t="s">
        <v>114</v>
      </c>
      <c r="B16" s="27">
        <v>2</v>
      </c>
      <c r="C16" s="27" t="s">
        <v>135</v>
      </c>
      <c r="D16" s="23" t="s">
        <v>136</v>
      </c>
      <c r="E16" s="22"/>
      <c r="F16" s="22"/>
      <c r="G16" s="22"/>
      <c r="H16" s="27" t="b">
        <v>0</v>
      </c>
      <c r="I16" s="27" t="b">
        <v>0</v>
      </c>
      <c r="J16" s="27" t="b">
        <v>0</v>
      </c>
      <c r="K16" s="27" t="b">
        <v>0</v>
      </c>
      <c r="L16" s="27" t="b">
        <v>0</v>
      </c>
      <c r="M16" s="27" t="b">
        <v>0</v>
      </c>
      <c r="N16" s="27" t="b">
        <v>0</v>
      </c>
      <c r="O16" s="27" t="b">
        <v>0</v>
      </c>
      <c r="P16" s="27" t="b">
        <v>0</v>
      </c>
      <c r="Q16" s="27" t="b">
        <v>1</v>
      </c>
      <c r="R16" s="27" t="b">
        <v>0</v>
      </c>
      <c r="S16" s="27" t="b">
        <v>0</v>
      </c>
      <c r="T16" s="27" t="b">
        <v>0</v>
      </c>
      <c r="U16" s="27" t="b">
        <v>0</v>
      </c>
      <c r="V16" s="27" t="b">
        <v>1</v>
      </c>
      <c r="W16" s="27" t="b">
        <v>0</v>
      </c>
      <c r="X16" s="27" t="b">
        <v>0</v>
      </c>
      <c r="Y16" s="27" t="b">
        <v>0</v>
      </c>
      <c r="Z16" s="27" t="b">
        <v>0</v>
      </c>
      <c r="AA16" s="27" t="b">
        <v>0</v>
      </c>
      <c r="AB16" s="27" t="b">
        <v>0</v>
      </c>
      <c r="AC16" s="27" t="b">
        <v>0</v>
      </c>
      <c r="AD16" s="27" t="b">
        <v>0</v>
      </c>
      <c r="AE16" s="23" t="b">
        <v>0</v>
      </c>
    </row>
    <row r="17" spans="1:31" ht="14.4">
      <c r="A17" s="23" t="s">
        <v>114</v>
      </c>
      <c r="B17" s="27">
        <v>2</v>
      </c>
      <c r="C17" s="27" t="s">
        <v>137</v>
      </c>
      <c r="D17" s="23" t="s">
        <v>138</v>
      </c>
      <c r="E17" s="22"/>
      <c r="F17" s="22"/>
      <c r="G17" s="22"/>
      <c r="H17" s="27" t="b">
        <v>0</v>
      </c>
      <c r="I17" s="27" t="b">
        <v>0</v>
      </c>
      <c r="J17" s="27" t="b">
        <v>0</v>
      </c>
      <c r="K17" s="27" t="b">
        <v>0</v>
      </c>
      <c r="L17" s="27" t="b">
        <v>0</v>
      </c>
      <c r="M17" s="27" t="b">
        <v>0</v>
      </c>
      <c r="N17" s="27" t="b">
        <v>0</v>
      </c>
      <c r="O17" s="27" t="b">
        <v>0</v>
      </c>
      <c r="P17" s="27" t="b">
        <v>0</v>
      </c>
      <c r="Q17" s="27" t="b">
        <v>1</v>
      </c>
      <c r="R17" s="27" t="b">
        <v>0</v>
      </c>
      <c r="S17" s="27" t="b">
        <v>0</v>
      </c>
      <c r="T17" s="27" t="b">
        <v>0</v>
      </c>
      <c r="U17" s="27" t="b">
        <v>0</v>
      </c>
      <c r="V17" s="27" t="b">
        <v>1</v>
      </c>
      <c r="W17" s="27" t="b">
        <v>0</v>
      </c>
      <c r="X17" s="27" t="b">
        <v>0</v>
      </c>
      <c r="Y17" s="27" t="b">
        <v>0</v>
      </c>
      <c r="Z17" s="27" t="b">
        <v>0</v>
      </c>
      <c r="AA17" s="27" t="b">
        <v>0</v>
      </c>
      <c r="AB17" s="27" t="b">
        <v>0</v>
      </c>
      <c r="AC17" s="27" t="b">
        <v>0</v>
      </c>
      <c r="AD17" s="27" t="b">
        <v>0</v>
      </c>
      <c r="AE17" s="23" t="b">
        <v>0</v>
      </c>
    </row>
    <row r="18" spans="1:31" ht="14.4">
      <c r="A18" s="23" t="s">
        <v>114</v>
      </c>
      <c r="B18" s="27">
        <v>2</v>
      </c>
      <c r="C18" s="27" t="s">
        <v>139</v>
      </c>
      <c r="D18" s="23" t="s">
        <v>140</v>
      </c>
      <c r="E18" s="22"/>
      <c r="F18" s="22"/>
      <c r="G18" s="22"/>
      <c r="H18" s="27" t="b">
        <v>0</v>
      </c>
      <c r="I18" s="27" t="b">
        <v>0</v>
      </c>
      <c r="J18" s="27" t="b">
        <v>0</v>
      </c>
      <c r="K18" s="27" t="b">
        <v>0</v>
      </c>
      <c r="L18" s="27" t="b">
        <v>0</v>
      </c>
      <c r="M18" s="27" t="b">
        <v>0</v>
      </c>
      <c r="N18" s="27" t="b">
        <v>0</v>
      </c>
      <c r="O18" s="27" t="b">
        <v>0</v>
      </c>
      <c r="P18" s="27" t="b">
        <v>0</v>
      </c>
      <c r="Q18" s="27" t="b">
        <v>1</v>
      </c>
      <c r="R18" s="27" t="b">
        <v>0</v>
      </c>
      <c r="S18" s="27" t="b">
        <v>0</v>
      </c>
      <c r="T18" s="27" t="b">
        <v>0</v>
      </c>
      <c r="U18" s="27" t="b">
        <v>0</v>
      </c>
      <c r="V18" s="27" t="b">
        <v>1</v>
      </c>
      <c r="W18" s="27" t="b">
        <v>0</v>
      </c>
      <c r="X18" s="27" t="b">
        <v>0</v>
      </c>
      <c r="Y18" s="27" t="b">
        <v>0</v>
      </c>
      <c r="Z18" s="27" t="b">
        <v>0</v>
      </c>
      <c r="AA18" s="27" t="b">
        <v>0</v>
      </c>
      <c r="AB18" s="27" t="b">
        <v>0</v>
      </c>
      <c r="AC18" s="27" t="b">
        <v>0</v>
      </c>
      <c r="AD18" s="27" t="b">
        <v>0</v>
      </c>
      <c r="AE18" s="23" t="b">
        <v>0</v>
      </c>
    </row>
    <row r="19" spans="1:31" ht="14.4">
      <c r="A19" s="45" t="s">
        <v>114</v>
      </c>
      <c r="B19" s="46">
        <v>3</v>
      </c>
      <c r="C19" s="46" t="s">
        <v>26</v>
      </c>
      <c r="D19" s="45" t="s">
        <v>141</v>
      </c>
      <c r="E19" s="47"/>
      <c r="F19" s="47"/>
      <c r="G19" s="47"/>
      <c r="H19" s="46" t="b">
        <v>1</v>
      </c>
      <c r="I19" s="46" t="b">
        <v>0</v>
      </c>
      <c r="J19" s="46" t="b">
        <v>0</v>
      </c>
      <c r="K19" s="46" t="b">
        <v>0</v>
      </c>
      <c r="L19" s="46" t="b">
        <v>0</v>
      </c>
      <c r="M19" s="46" t="b">
        <v>0</v>
      </c>
      <c r="N19" s="46" t="b">
        <v>0</v>
      </c>
      <c r="O19" s="46" t="b">
        <v>0</v>
      </c>
      <c r="P19" s="46" t="b">
        <v>0</v>
      </c>
      <c r="Q19" s="46" t="b">
        <v>0</v>
      </c>
      <c r="R19" s="46" t="b">
        <v>0</v>
      </c>
      <c r="S19" s="46" t="b">
        <v>0</v>
      </c>
      <c r="T19" s="46" t="b">
        <v>0</v>
      </c>
      <c r="U19" s="46" t="b">
        <v>0</v>
      </c>
      <c r="V19" s="46" t="b">
        <v>0</v>
      </c>
      <c r="W19" s="46" t="b">
        <v>0</v>
      </c>
      <c r="X19" s="46" t="b">
        <v>0</v>
      </c>
      <c r="Y19" s="46" t="b">
        <v>0</v>
      </c>
      <c r="Z19" s="46" t="b">
        <v>0</v>
      </c>
      <c r="AA19" s="46" t="b">
        <v>0</v>
      </c>
      <c r="AB19" s="46" t="b">
        <v>0</v>
      </c>
      <c r="AC19" s="46" t="b">
        <v>0</v>
      </c>
      <c r="AD19" s="46" t="b">
        <v>0</v>
      </c>
      <c r="AE19" s="45" t="b">
        <v>0</v>
      </c>
    </row>
    <row r="20" spans="1:31" ht="14.4">
      <c r="A20" s="23" t="s">
        <v>114</v>
      </c>
      <c r="B20" s="27">
        <v>3</v>
      </c>
      <c r="C20" s="27" t="s">
        <v>142</v>
      </c>
      <c r="D20" s="23" t="s">
        <v>143</v>
      </c>
      <c r="E20" s="22"/>
      <c r="F20" s="22"/>
      <c r="G20" s="22"/>
      <c r="H20" s="27" t="b">
        <v>0</v>
      </c>
      <c r="I20" s="27" t="b">
        <v>0</v>
      </c>
      <c r="J20" s="27" t="b">
        <v>0</v>
      </c>
      <c r="K20" s="27" t="b">
        <v>0</v>
      </c>
      <c r="L20" s="27" t="b">
        <v>0</v>
      </c>
      <c r="M20" s="27" t="b">
        <v>0</v>
      </c>
      <c r="N20" s="27" t="b">
        <v>1</v>
      </c>
      <c r="O20" s="27" t="b">
        <v>0</v>
      </c>
      <c r="P20" s="27" t="b">
        <v>0</v>
      </c>
      <c r="Q20" s="27" t="b">
        <v>0</v>
      </c>
      <c r="R20" s="27" t="b">
        <v>0</v>
      </c>
      <c r="S20" s="27" t="b">
        <v>1</v>
      </c>
      <c r="T20" s="27" t="b">
        <v>0</v>
      </c>
      <c r="U20" s="27" t="b">
        <v>0</v>
      </c>
      <c r="V20" s="27" t="b">
        <v>0</v>
      </c>
      <c r="W20" s="27" t="b">
        <v>0</v>
      </c>
      <c r="X20" s="27" t="b">
        <v>0</v>
      </c>
      <c r="Y20" s="27" t="b">
        <v>0</v>
      </c>
      <c r="Z20" s="27" t="b">
        <v>0</v>
      </c>
      <c r="AA20" s="27" t="b">
        <v>0</v>
      </c>
      <c r="AB20" s="27" t="b">
        <v>0</v>
      </c>
      <c r="AC20" s="27" t="b">
        <v>0</v>
      </c>
      <c r="AD20" s="27" t="b">
        <v>0</v>
      </c>
      <c r="AE20" s="23" t="b">
        <v>0</v>
      </c>
    </row>
    <row r="21" spans="1:31" ht="14.4">
      <c r="A21" s="23" t="s">
        <v>114</v>
      </c>
      <c r="B21" s="27">
        <v>3</v>
      </c>
      <c r="C21" s="27" t="s">
        <v>142</v>
      </c>
      <c r="D21" s="23" t="s">
        <v>144</v>
      </c>
      <c r="E21" s="22"/>
      <c r="F21" s="22"/>
      <c r="G21" s="22"/>
      <c r="H21" s="27" t="b">
        <v>0</v>
      </c>
      <c r="I21" s="27" t="b">
        <v>0</v>
      </c>
      <c r="J21" s="27" t="b">
        <v>0</v>
      </c>
      <c r="K21" s="27" t="b">
        <v>0</v>
      </c>
      <c r="L21" s="27" t="b">
        <v>0</v>
      </c>
      <c r="M21" s="27" t="b">
        <v>0</v>
      </c>
      <c r="N21" s="27" t="b">
        <v>1</v>
      </c>
      <c r="O21" s="27" t="b">
        <v>0</v>
      </c>
      <c r="P21" s="27" t="b">
        <v>0</v>
      </c>
      <c r="Q21" s="27" t="b">
        <v>0</v>
      </c>
      <c r="R21" s="27" t="b">
        <v>0</v>
      </c>
      <c r="S21" s="27" t="b">
        <v>1</v>
      </c>
      <c r="T21" s="27" t="b">
        <v>0</v>
      </c>
      <c r="U21" s="27" t="b">
        <v>0</v>
      </c>
      <c r="V21" s="27" t="b">
        <v>0</v>
      </c>
      <c r="W21" s="27" t="b">
        <v>0</v>
      </c>
      <c r="X21" s="27" t="b">
        <v>0</v>
      </c>
      <c r="Y21" s="27" t="b">
        <v>0</v>
      </c>
      <c r="Z21" s="27" t="b">
        <v>0</v>
      </c>
      <c r="AA21" s="27" t="b">
        <v>0</v>
      </c>
      <c r="AB21" s="27" t="b">
        <v>0</v>
      </c>
      <c r="AC21" s="27" t="b">
        <v>0</v>
      </c>
      <c r="AD21" s="27" t="b">
        <v>0</v>
      </c>
      <c r="AE21" s="23" t="b">
        <v>0</v>
      </c>
    </row>
    <row r="22" spans="1:31" ht="14.4">
      <c r="A22" s="23" t="s">
        <v>114</v>
      </c>
      <c r="B22" s="27">
        <v>3</v>
      </c>
      <c r="C22" s="27" t="s">
        <v>142</v>
      </c>
      <c r="D22" s="23" t="s">
        <v>145</v>
      </c>
      <c r="E22" s="22"/>
      <c r="F22" s="22"/>
      <c r="G22" s="22"/>
      <c r="H22" s="27" t="b">
        <v>0</v>
      </c>
      <c r="I22" s="27" t="b">
        <v>0</v>
      </c>
      <c r="J22" s="27" t="b">
        <v>0</v>
      </c>
      <c r="K22" s="27" t="b">
        <v>0</v>
      </c>
      <c r="L22" s="27" t="b">
        <v>0</v>
      </c>
      <c r="M22" s="27" t="b">
        <v>0</v>
      </c>
      <c r="N22" s="27" t="b">
        <v>1</v>
      </c>
      <c r="O22" s="27" t="b">
        <v>0</v>
      </c>
      <c r="P22" s="27" t="b">
        <v>0</v>
      </c>
      <c r="Q22" s="27" t="b">
        <v>0</v>
      </c>
      <c r="R22" s="27" t="b">
        <v>0</v>
      </c>
      <c r="S22" s="27" t="b">
        <v>1</v>
      </c>
      <c r="T22" s="27" t="b">
        <v>0</v>
      </c>
      <c r="U22" s="27" t="b">
        <v>0</v>
      </c>
      <c r="V22" s="27" t="b">
        <v>0</v>
      </c>
      <c r="W22" s="27" t="b">
        <v>0</v>
      </c>
      <c r="X22" s="27" t="b">
        <v>0</v>
      </c>
      <c r="Y22" s="27" t="b">
        <v>0</v>
      </c>
      <c r="Z22" s="27" t="b">
        <v>0</v>
      </c>
      <c r="AA22" s="27" t="b">
        <v>0</v>
      </c>
      <c r="AB22" s="27" t="b">
        <v>0</v>
      </c>
      <c r="AC22" s="27" t="b">
        <v>0</v>
      </c>
      <c r="AD22" s="27" t="b">
        <v>0</v>
      </c>
      <c r="AE22" s="23" t="b">
        <v>0</v>
      </c>
    </row>
    <row r="23" spans="1:31" ht="14.4">
      <c r="A23" s="23" t="s">
        <v>114</v>
      </c>
      <c r="B23" s="27">
        <v>3</v>
      </c>
      <c r="C23" s="27" t="s">
        <v>142</v>
      </c>
      <c r="D23" s="23" t="s">
        <v>146</v>
      </c>
      <c r="E23" s="22"/>
      <c r="F23" s="22"/>
      <c r="G23" s="22"/>
      <c r="H23" s="27" t="b">
        <v>0</v>
      </c>
      <c r="I23" s="27" t="b">
        <v>0</v>
      </c>
      <c r="J23" s="27" t="b">
        <v>0</v>
      </c>
      <c r="K23" s="27" t="b">
        <v>0</v>
      </c>
      <c r="L23" s="27" t="b">
        <v>0</v>
      </c>
      <c r="M23" s="27" t="b">
        <v>0</v>
      </c>
      <c r="N23" s="27" t="b">
        <v>1</v>
      </c>
      <c r="O23" s="27" t="b">
        <v>0</v>
      </c>
      <c r="P23" s="27" t="b">
        <v>0</v>
      </c>
      <c r="Q23" s="27" t="b">
        <v>0</v>
      </c>
      <c r="R23" s="27" t="b">
        <v>0</v>
      </c>
      <c r="S23" s="27" t="b">
        <v>1</v>
      </c>
      <c r="T23" s="27" t="b">
        <v>0</v>
      </c>
      <c r="U23" s="27" t="b">
        <v>0</v>
      </c>
      <c r="V23" s="27" t="b">
        <v>0</v>
      </c>
      <c r="W23" s="27" t="b">
        <v>0</v>
      </c>
      <c r="X23" s="27" t="b">
        <v>0</v>
      </c>
      <c r="Y23" s="27" t="b">
        <v>0</v>
      </c>
      <c r="Z23" s="27" t="b">
        <v>0</v>
      </c>
      <c r="AA23" s="27" t="b">
        <v>0</v>
      </c>
      <c r="AB23" s="27" t="b">
        <v>0</v>
      </c>
      <c r="AC23" s="27" t="b">
        <v>0</v>
      </c>
      <c r="AD23" s="27" t="b">
        <v>0</v>
      </c>
      <c r="AE23" s="23" t="b">
        <v>0</v>
      </c>
    </row>
    <row r="24" spans="1:31" ht="14.4">
      <c r="A24" s="23" t="s">
        <v>114</v>
      </c>
      <c r="B24" s="27">
        <v>3</v>
      </c>
      <c r="C24" s="27" t="s">
        <v>142</v>
      </c>
      <c r="D24" s="23" t="s">
        <v>147</v>
      </c>
      <c r="E24" s="22"/>
      <c r="F24" s="22"/>
      <c r="G24" s="22"/>
      <c r="H24" s="27" t="b">
        <v>0</v>
      </c>
      <c r="I24" s="27" t="b">
        <v>0</v>
      </c>
      <c r="J24" s="27" t="b">
        <v>0</v>
      </c>
      <c r="K24" s="27" t="b">
        <v>0</v>
      </c>
      <c r="L24" s="27" t="b">
        <v>0</v>
      </c>
      <c r="M24" s="27" t="b">
        <v>0</v>
      </c>
      <c r="N24" s="27" t="b">
        <v>1</v>
      </c>
      <c r="O24" s="27" t="b">
        <v>0</v>
      </c>
      <c r="P24" s="27" t="b">
        <v>0</v>
      </c>
      <c r="Q24" s="27" t="b">
        <v>0</v>
      </c>
      <c r="R24" s="27" t="b">
        <v>0</v>
      </c>
      <c r="S24" s="27" t="b">
        <v>1</v>
      </c>
      <c r="T24" s="27" t="b">
        <v>0</v>
      </c>
      <c r="U24" s="27" t="b">
        <v>0</v>
      </c>
      <c r="V24" s="27" t="b">
        <v>0</v>
      </c>
      <c r="W24" s="27" t="b">
        <v>0</v>
      </c>
      <c r="X24" s="27" t="b">
        <v>0</v>
      </c>
      <c r="Y24" s="27" t="b">
        <v>0</v>
      </c>
      <c r="Z24" s="27" t="b">
        <v>0</v>
      </c>
      <c r="AA24" s="27" t="b">
        <v>0</v>
      </c>
      <c r="AB24" s="27" t="b">
        <v>0</v>
      </c>
      <c r="AC24" s="27" t="b">
        <v>0</v>
      </c>
      <c r="AD24" s="27" t="b">
        <v>0</v>
      </c>
      <c r="AE24" s="23" t="b">
        <v>0</v>
      </c>
    </row>
    <row r="25" spans="1:31" ht="14.4">
      <c r="A25" s="25" t="s">
        <v>114</v>
      </c>
      <c r="B25" s="24">
        <v>3</v>
      </c>
      <c r="C25" s="24" t="s">
        <v>142</v>
      </c>
      <c r="D25" s="25" t="s">
        <v>148</v>
      </c>
      <c r="E25" s="22"/>
      <c r="F25" s="22"/>
      <c r="G25" s="22"/>
      <c r="H25" s="27" t="b">
        <v>0</v>
      </c>
      <c r="I25" s="27" t="b">
        <v>0</v>
      </c>
      <c r="J25" s="27" t="b">
        <v>0</v>
      </c>
      <c r="K25" s="27" t="b">
        <v>0</v>
      </c>
      <c r="L25" s="27" t="b">
        <v>0</v>
      </c>
      <c r="M25" s="27" t="b">
        <v>0</v>
      </c>
      <c r="N25" s="27" t="b">
        <v>1</v>
      </c>
      <c r="O25" s="27" t="b">
        <v>0</v>
      </c>
      <c r="P25" s="27" t="b">
        <v>0</v>
      </c>
      <c r="Q25" s="27" t="b">
        <v>0</v>
      </c>
      <c r="R25" s="27" t="b">
        <v>0</v>
      </c>
      <c r="S25" s="27" t="b">
        <v>1</v>
      </c>
      <c r="T25" s="27" t="b">
        <v>0</v>
      </c>
      <c r="U25" s="27" t="b">
        <v>0</v>
      </c>
      <c r="V25" s="27" t="b">
        <v>0</v>
      </c>
      <c r="W25" s="27" t="b">
        <v>0</v>
      </c>
      <c r="X25" s="27" t="b">
        <v>0</v>
      </c>
      <c r="Y25" s="27" t="b">
        <v>0</v>
      </c>
      <c r="Z25" s="27" t="b">
        <v>0</v>
      </c>
      <c r="AA25" s="27" t="b">
        <v>0</v>
      </c>
      <c r="AB25" s="27" t="b">
        <v>0</v>
      </c>
      <c r="AC25" s="27" t="b">
        <v>0</v>
      </c>
      <c r="AD25" s="27" t="b">
        <v>0</v>
      </c>
      <c r="AE25" s="23" t="b">
        <v>0</v>
      </c>
    </row>
    <row r="26" spans="1:31" ht="14.4">
      <c r="A26" s="23" t="s">
        <v>114</v>
      </c>
      <c r="B26" s="27">
        <v>4</v>
      </c>
      <c r="C26" s="27" t="s">
        <v>97</v>
      </c>
      <c r="D26" s="23" t="s">
        <v>149</v>
      </c>
      <c r="E26" s="47"/>
      <c r="F26" s="47"/>
      <c r="G26" s="47"/>
      <c r="H26" s="46" t="b">
        <v>0</v>
      </c>
      <c r="I26" s="46" t="b">
        <v>1</v>
      </c>
      <c r="J26" s="46" t="b">
        <v>0</v>
      </c>
      <c r="K26" s="46" t="b">
        <v>0</v>
      </c>
      <c r="L26" s="46" t="b">
        <v>0</v>
      </c>
      <c r="M26" s="46" t="b">
        <v>0</v>
      </c>
      <c r="N26" s="46" t="b">
        <v>0</v>
      </c>
      <c r="O26" s="46" t="b">
        <v>0</v>
      </c>
      <c r="P26" s="46" t="b">
        <v>0</v>
      </c>
      <c r="Q26" s="46" t="b">
        <v>0</v>
      </c>
      <c r="R26" s="46" t="b">
        <v>1</v>
      </c>
      <c r="S26" s="46" t="b">
        <v>0</v>
      </c>
      <c r="T26" s="46" t="b">
        <v>0</v>
      </c>
      <c r="U26" s="46" t="b">
        <v>0</v>
      </c>
      <c r="V26" s="46" t="b">
        <v>0</v>
      </c>
      <c r="W26" s="46" t="b">
        <v>0</v>
      </c>
      <c r="X26" s="46" t="b">
        <v>0</v>
      </c>
      <c r="Y26" s="46" t="b">
        <v>0</v>
      </c>
      <c r="Z26" s="46" t="b">
        <v>0</v>
      </c>
      <c r="AA26" s="46" t="b">
        <v>0</v>
      </c>
      <c r="AB26" s="46" t="b">
        <v>0</v>
      </c>
      <c r="AC26" s="46" t="b">
        <v>0</v>
      </c>
      <c r="AD26" s="46" t="b">
        <v>0</v>
      </c>
      <c r="AE26" s="45" t="b">
        <v>0</v>
      </c>
    </row>
    <row r="27" spans="1:31" ht="14.4">
      <c r="A27" s="45" t="s">
        <v>114</v>
      </c>
      <c r="B27" s="46">
        <v>5</v>
      </c>
      <c r="C27" s="46" t="s">
        <v>26</v>
      </c>
      <c r="D27" s="45" t="s">
        <v>150</v>
      </c>
      <c r="E27" s="34"/>
      <c r="F27" s="34"/>
      <c r="G27" s="34"/>
      <c r="H27" s="24" t="b">
        <v>1</v>
      </c>
      <c r="I27" s="24" t="b">
        <v>0</v>
      </c>
      <c r="J27" s="24" t="b">
        <v>0</v>
      </c>
      <c r="K27" s="24" t="b">
        <v>0</v>
      </c>
      <c r="L27" s="24" t="b">
        <v>0</v>
      </c>
      <c r="M27" s="24" t="b">
        <v>0</v>
      </c>
      <c r="N27" s="24" t="b">
        <v>0</v>
      </c>
      <c r="O27" s="24" t="b">
        <v>0</v>
      </c>
      <c r="P27" s="24" t="b">
        <v>0</v>
      </c>
      <c r="Q27" s="24" t="b">
        <v>0</v>
      </c>
      <c r="R27" s="24" t="b">
        <v>0</v>
      </c>
      <c r="S27" s="24" t="b">
        <v>0</v>
      </c>
      <c r="T27" s="24" t="b">
        <v>0</v>
      </c>
      <c r="U27" s="24" t="b">
        <v>0</v>
      </c>
      <c r="V27" s="24" t="b">
        <v>0</v>
      </c>
      <c r="W27" s="24" t="b">
        <v>0</v>
      </c>
      <c r="X27" s="24" t="b">
        <v>0</v>
      </c>
      <c r="Y27" s="24" t="b">
        <v>0</v>
      </c>
      <c r="Z27" s="24" t="b">
        <v>0</v>
      </c>
      <c r="AA27" s="24" t="b">
        <v>0</v>
      </c>
      <c r="AB27" s="24" t="b">
        <v>0</v>
      </c>
      <c r="AC27" s="24" t="b">
        <v>0</v>
      </c>
      <c r="AD27" s="24" t="b">
        <v>0</v>
      </c>
      <c r="AE27" s="25" t="b">
        <v>0</v>
      </c>
    </row>
    <row r="28" spans="1:31" ht="14.4">
      <c r="A28" s="23" t="s">
        <v>114</v>
      </c>
      <c r="B28" s="27">
        <v>5</v>
      </c>
      <c r="C28" s="27" t="s">
        <v>116</v>
      </c>
      <c r="D28" s="23" t="s">
        <v>151</v>
      </c>
      <c r="E28" s="22"/>
      <c r="F28" s="22"/>
      <c r="G28" s="22"/>
      <c r="H28" s="27" t="b">
        <v>0</v>
      </c>
      <c r="I28" s="27" t="b">
        <v>0</v>
      </c>
      <c r="J28" s="27" t="b">
        <v>0</v>
      </c>
      <c r="K28" s="27" t="b">
        <v>0</v>
      </c>
      <c r="L28" s="27" t="b">
        <v>0</v>
      </c>
      <c r="M28" s="27" t="b">
        <v>0</v>
      </c>
      <c r="N28" s="27" t="b">
        <v>1</v>
      </c>
      <c r="O28" s="27" t="b">
        <v>0</v>
      </c>
      <c r="P28" s="27" t="b">
        <v>0</v>
      </c>
      <c r="Q28" s="27" t="b">
        <v>0</v>
      </c>
      <c r="R28" s="27" t="b">
        <v>0</v>
      </c>
      <c r="S28" s="27" t="b">
        <v>0</v>
      </c>
      <c r="T28" s="27" t="b">
        <v>0</v>
      </c>
      <c r="U28" s="27" t="b">
        <v>0</v>
      </c>
      <c r="V28" s="27" t="b">
        <v>1</v>
      </c>
      <c r="W28" s="27" t="b">
        <v>0</v>
      </c>
      <c r="X28" s="27" t="b">
        <v>0</v>
      </c>
      <c r="Y28" s="27" t="b">
        <v>0</v>
      </c>
      <c r="Z28" s="27" t="b">
        <v>1</v>
      </c>
      <c r="AA28" s="27" t="b">
        <v>0</v>
      </c>
      <c r="AB28" s="27" t="b">
        <v>0</v>
      </c>
      <c r="AC28" s="27" t="b">
        <v>0</v>
      </c>
      <c r="AD28" s="27" t="b">
        <v>0</v>
      </c>
      <c r="AE28" s="23" t="b">
        <v>0</v>
      </c>
    </row>
    <row r="29" spans="1:31" ht="14.4">
      <c r="A29" s="23" t="s">
        <v>114</v>
      </c>
      <c r="B29" s="27">
        <v>5</v>
      </c>
      <c r="C29" s="27" t="s">
        <v>118</v>
      </c>
      <c r="D29" s="23" t="s">
        <v>152</v>
      </c>
      <c r="E29" s="22"/>
      <c r="F29" s="22"/>
      <c r="G29" s="22"/>
      <c r="H29" s="27" t="b">
        <v>0</v>
      </c>
      <c r="I29" s="27" t="b">
        <v>0</v>
      </c>
      <c r="J29" s="27" t="b">
        <v>0</v>
      </c>
      <c r="K29" s="27" t="b">
        <v>0</v>
      </c>
      <c r="L29" s="27" t="b">
        <v>0</v>
      </c>
      <c r="M29" s="27" t="b">
        <v>0</v>
      </c>
      <c r="N29" s="27" t="b">
        <v>1</v>
      </c>
      <c r="O29" s="27" t="b">
        <v>0</v>
      </c>
      <c r="P29" s="27" t="b">
        <v>0</v>
      </c>
      <c r="Q29" s="27" t="b">
        <v>0</v>
      </c>
      <c r="R29" s="27" t="b">
        <v>0</v>
      </c>
      <c r="S29" s="27" t="b">
        <v>0</v>
      </c>
      <c r="T29" s="27" t="b">
        <v>0</v>
      </c>
      <c r="U29" s="27" t="b">
        <v>0</v>
      </c>
      <c r="V29" s="27" t="b">
        <v>1</v>
      </c>
      <c r="W29" s="27" t="b">
        <v>0</v>
      </c>
      <c r="X29" s="27" t="b">
        <v>0</v>
      </c>
      <c r="Y29" s="27" t="b">
        <v>0</v>
      </c>
      <c r="Z29" s="27" t="b">
        <v>0</v>
      </c>
      <c r="AA29" s="27" t="b">
        <v>1</v>
      </c>
      <c r="AB29" s="27" t="b">
        <v>0</v>
      </c>
      <c r="AC29" s="27" t="b">
        <v>0</v>
      </c>
      <c r="AD29" s="27" t="b">
        <v>0</v>
      </c>
      <c r="AE29" s="23" t="b">
        <v>0</v>
      </c>
    </row>
    <row r="30" spans="1:31" ht="14.4">
      <c r="A30" s="23" t="s">
        <v>114</v>
      </c>
      <c r="B30" s="27">
        <v>5</v>
      </c>
      <c r="C30" s="27" t="s">
        <v>120</v>
      </c>
      <c r="D30" s="23" t="s">
        <v>153</v>
      </c>
      <c r="E30" s="22"/>
      <c r="F30" s="22"/>
      <c r="G30" s="22"/>
      <c r="H30" s="27" t="b">
        <v>0</v>
      </c>
      <c r="I30" s="27" t="b">
        <v>0</v>
      </c>
      <c r="J30" s="27" t="b">
        <v>0</v>
      </c>
      <c r="K30" s="27" t="b">
        <v>0</v>
      </c>
      <c r="L30" s="27" t="b">
        <v>0</v>
      </c>
      <c r="M30" s="27" t="b">
        <v>0</v>
      </c>
      <c r="N30" s="27" t="b">
        <v>1</v>
      </c>
      <c r="O30" s="27" t="b">
        <v>0</v>
      </c>
      <c r="P30" s="27" t="b">
        <v>0</v>
      </c>
      <c r="Q30" s="27" t="b">
        <v>0</v>
      </c>
      <c r="R30" s="27" t="b">
        <v>0</v>
      </c>
      <c r="S30" s="27" t="b">
        <v>0</v>
      </c>
      <c r="T30" s="27" t="b">
        <v>0</v>
      </c>
      <c r="U30" s="27" t="b">
        <v>0</v>
      </c>
      <c r="V30" s="27" t="b">
        <v>1</v>
      </c>
      <c r="W30" s="27" t="b">
        <v>0</v>
      </c>
      <c r="X30" s="27" t="b">
        <v>0</v>
      </c>
      <c r="Y30" s="27" t="b">
        <v>0</v>
      </c>
      <c r="Z30" s="27" t="b">
        <v>0</v>
      </c>
      <c r="AA30" s="27" t="b">
        <v>0</v>
      </c>
      <c r="AB30" s="27" t="b">
        <v>1</v>
      </c>
      <c r="AC30" s="27" t="b">
        <v>0</v>
      </c>
      <c r="AD30" s="27" t="b">
        <v>0</v>
      </c>
      <c r="AE30" s="23" t="b">
        <v>0</v>
      </c>
    </row>
    <row r="31" spans="1:31" ht="14.4">
      <c r="A31" s="23" t="s">
        <v>114</v>
      </c>
      <c r="B31" s="27">
        <v>5</v>
      </c>
      <c r="C31" s="27" t="s">
        <v>122</v>
      </c>
      <c r="D31" s="23" t="s">
        <v>154</v>
      </c>
      <c r="E31" s="22"/>
      <c r="F31" s="22"/>
      <c r="G31" s="22"/>
      <c r="H31" s="27" t="b">
        <v>0</v>
      </c>
      <c r="I31" s="27" t="b">
        <v>0</v>
      </c>
      <c r="J31" s="27" t="b">
        <v>0</v>
      </c>
      <c r="K31" s="27" t="b">
        <v>0</v>
      </c>
      <c r="L31" s="27" t="b">
        <v>0</v>
      </c>
      <c r="M31" s="27" t="b">
        <v>0</v>
      </c>
      <c r="N31" s="27" t="b">
        <v>1</v>
      </c>
      <c r="O31" s="27" t="b">
        <v>0</v>
      </c>
      <c r="P31" s="27" t="b">
        <v>0</v>
      </c>
      <c r="Q31" s="27" t="b">
        <v>0</v>
      </c>
      <c r="R31" s="27" t="b">
        <v>0</v>
      </c>
      <c r="S31" s="27" t="b">
        <v>0</v>
      </c>
      <c r="T31" s="27" t="b">
        <v>0</v>
      </c>
      <c r="U31" s="27" t="b">
        <v>0</v>
      </c>
      <c r="V31" s="27" t="b">
        <v>1</v>
      </c>
      <c r="W31" s="27" t="b">
        <v>0</v>
      </c>
      <c r="X31" s="27" t="b">
        <v>0</v>
      </c>
      <c r="Y31" s="27" t="b">
        <v>0</v>
      </c>
      <c r="Z31" s="27" t="b">
        <v>0</v>
      </c>
      <c r="AA31" s="27" t="b">
        <v>0</v>
      </c>
      <c r="AB31" s="27" t="b">
        <v>0</v>
      </c>
      <c r="AC31" s="27" t="b">
        <v>1</v>
      </c>
      <c r="AD31" s="27" t="b">
        <v>0</v>
      </c>
      <c r="AE31" s="23" t="b">
        <v>0</v>
      </c>
    </row>
    <row r="32" spans="1:31" ht="14.4">
      <c r="A32" s="23" t="s">
        <v>114</v>
      </c>
      <c r="B32" s="27">
        <v>5</v>
      </c>
      <c r="C32" s="27" t="s">
        <v>124</v>
      </c>
      <c r="D32" s="23" t="s">
        <v>155</v>
      </c>
      <c r="E32" s="22"/>
      <c r="F32" s="22"/>
      <c r="G32" s="22"/>
      <c r="H32" s="27" t="b">
        <v>0</v>
      </c>
      <c r="I32" s="27" t="b">
        <v>0</v>
      </c>
      <c r="J32" s="27" t="b">
        <v>0</v>
      </c>
      <c r="K32" s="27" t="b">
        <v>0</v>
      </c>
      <c r="L32" s="27" t="b">
        <v>0</v>
      </c>
      <c r="M32" s="27" t="b">
        <v>0</v>
      </c>
      <c r="N32" s="27" t="b">
        <v>1</v>
      </c>
      <c r="O32" s="27" t="b">
        <v>0</v>
      </c>
      <c r="P32" s="27" t="b">
        <v>0</v>
      </c>
      <c r="Q32" s="27" t="b">
        <v>0</v>
      </c>
      <c r="R32" s="27" t="b">
        <v>0</v>
      </c>
      <c r="S32" s="27" t="b">
        <v>0</v>
      </c>
      <c r="T32" s="27" t="b">
        <v>0</v>
      </c>
      <c r="U32" s="27" t="b">
        <v>0</v>
      </c>
      <c r="V32" s="27" t="b">
        <v>1</v>
      </c>
      <c r="W32" s="27" t="b">
        <v>0</v>
      </c>
      <c r="X32" s="27" t="b">
        <v>0</v>
      </c>
      <c r="Y32" s="27" t="b">
        <v>0</v>
      </c>
      <c r="Z32" s="27" t="b">
        <v>0</v>
      </c>
      <c r="AA32" s="27" t="b">
        <v>0</v>
      </c>
      <c r="AB32" s="27" t="b">
        <v>0</v>
      </c>
      <c r="AC32" s="27" t="b">
        <v>0</v>
      </c>
      <c r="AD32" s="27" t="b">
        <v>1</v>
      </c>
      <c r="AE32" s="23" t="b">
        <v>0</v>
      </c>
    </row>
    <row r="33" spans="1:31" ht="14.4">
      <c r="A33" s="23" t="s">
        <v>114</v>
      </c>
      <c r="B33" s="27">
        <v>5</v>
      </c>
      <c r="C33" s="27" t="s">
        <v>126</v>
      </c>
      <c r="D33" s="23" t="s">
        <v>156</v>
      </c>
      <c r="E33" s="22"/>
      <c r="F33" s="22"/>
      <c r="G33" s="22"/>
      <c r="H33" s="27" t="b">
        <v>0</v>
      </c>
      <c r="I33" s="27" t="b">
        <v>0</v>
      </c>
      <c r="J33" s="27" t="b">
        <v>0</v>
      </c>
      <c r="K33" s="27" t="b">
        <v>0</v>
      </c>
      <c r="L33" s="27" t="b">
        <v>0</v>
      </c>
      <c r="M33" s="27" t="b">
        <v>0</v>
      </c>
      <c r="N33" s="27" t="b">
        <v>1</v>
      </c>
      <c r="O33" s="27" t="b">
        <v>0</v>
      </c>
      <c r="P33" s="27" t="b">
        <v>0</v>
      </c>
      <c r="Q33" s="27" t="b">
        <v>0</v>
      </c>
      <c r="R33" s="27" t="b">
        <v>0</v>
      </c>
      <c r="S33" s="27" t="b">
        <v>0</v>
      </c>
      <c r="T33" s="27" t="b">
        <v>0</v>
      </c>
      <c r="U33" s="27" t="b">
        <v>0</v>
      </c>
      <c r="V33" s="27" t="b">
        <v>1</v>
      </c>
      <c r="W33" s="27" t="b">
        <v>0</v>
      </c>
      <c r="X33" s="27" t="b">
        <v>0</v>
      </c>
      <c r="Y33" s="27" t="b">
        <v>0</v>
      </c>
      <c r="Z33" s="27" t="b">
        <v>0</v>
      </c>
      <c r="AA33" s="27" t="b">
        <v>0</v>
      </c>
      <c r="AB33" s="27" t="b">
        <v>0</v>
      </c>
      <c r="AC33" s="27" t="b">
        <v>0</v>
      </c>
      <c r="AD33" s="27" t="b">
        <v>0</v>
      </c>
      <c r="AE33" s="23" t="b">
        <v>1</v>
      </c>
    </row>
    <row r="34" spans="1:31" ht="14.4">
      <c r="A34" s="45" t="s">
        <v>157</v>
      </c>
      <c r="B34" s="46">
        <v>1</v>
      </c>
      <c r="C34" s="46" t="s">
        <v>26</v>
      </c>
      <c r="D34" s="45" t="s">
        <v>158</v>
      </c>
      <c r="E34" s="48"/>
      <c r="F34" s="48"/>
      <c r="G34" s="45"/>
      <c r="H34" s="46" t="b">
        <v>1</v>
      </c>
      <c r="I34" s="46" t="b">
        <v>0</v>
      </c>
      <c r="J34" s="46" t="b">
        <v>0</v>
      </c>
      <c r="K34" s="46" t="b">
        <v>0</v>
      </c>
      <c r="L34" s="46" t="b">
        <v>0</v>
      </c>
      <c r="M34" s="46" t="b">
        <v>0</v>
      </c>
      <c r="N34" s="46" t="b">
        <v>0</v>
      </c>
      <c r="O34" s="46" t="b">
        <v>0</v>
      </c>
      <c r="P34" s="46" t="b">
        <v>0</v>
      </c>
      <c r="Q34" s="46" t="b">
        <v>0</v>
      </c>
      <c r="R34" s="46" t="b">
        <v>0</v>
      </c>
      <c r="S34" s="46" t="b">
        <v>0</v>
      </c>
      <c r="T34" s="46" t="b">
        <v>0</v>
      </c>
      <c r="U34" s="46" t="b">
        <v>0</v>
      </c>
      <c r="V34" s="46" t="b">
        <v>0</v>
      </c>
      <c r="W34" s="46" t="b">
        <v>0</v>
      </c>
      <c r="X34" s="46" t="b">
        <v>0</v>
      </c>
      <c r="Y34" s="46" t="b">
        <v>0</v>
      </c>
      <c r="Z34" s="46" t="b">
        <v>0</v>
      </c>
      <c r="AA34" s="46" t="b">
        <v>0</v>
      </c>
      <c r="AB34" s="46" t="b">
        <v>0</v>
      </c>
      <c r="AC34" s="46" t="b">
        <v>0</v>
      </c>
      <c r="AD34" s="46" t="b">
        <v>0</v>
      </c>
      <c r="AE34" s="45" t="b">
        <v>0</v>
      </c>
    </row>
    <row r="35" spans="1:31" ht="14.4">
      <c r="A35" s="23" t="s">
        <v>157</v>
      </c>
      <c r="B35" s="27">
        <v>1</v>
      </c>
      <c r="C35" s="27" t="s">
        <v>116</v>
      </c>
      <c r="D35" s="23" t="s">
        <v>159</v>
      </c>
      <c r="E35" s="22"/>
      <c r="F35" s="22"/>
      <c r="G35" s="22"/>
      <c r="H35" s="27" t="b">
        <v>0</v>
      </c>
      <c r="I35" s="27" t="b">
        <v>0</v>
      </c>
      <c r="J35" s="27" t="b">
        <v>0</v>
      </c>
      <c r="K35" s="27" t="b">
        <v>0</v>
      </c>
      <c r="L35" s="27" t="b">
        <v>0</v>
      </c>
      <c r="M35" s="27" t="b">
        <v>0</v>
      </c>
      <c r="N35" s="27" t="b">
        <v>1</v>
      </c>
      <c r="O35" s="27" t="b">
        <v>0</v>
      </c>
      <c r="P35" s="27" t="b">
        <v>0</v>
      </c>
      <c r="Q35" s="27" t="b">
        <v>0</v>
      </c>
      <c r="R35" s="27" t="b">
        <v>0</v>
      </c>
      <c r="S35" s="27" t="b">
        <v>0</v>
      </c>
      <c r="T35" s="27" t="b">
        <v>0</v>
      </c>
      <c r="U35" s="27" t="b">
        <v>0</v>
      </c>
      <c r="V35" s="27" t="b">
        <v>1</v>
      </c>
      <c r="W35" s="27" t="b">
        <v>0</v>
      </c>
      <c r="X35" s="27" t="b">
        <v>0</v>
      </c>
      <c r="Y35" s="27" t="b">
        <v>0</v>
      </c>
      <c r="Z35" s="27" t="b">
        <v>1</v>
      </c>
      <c r="AA35" s="27" t="b">
        <v>0</v>
      </c>
      <c r="AB35" s="27" t="b">
        <v>0</v>
      </c>
      <c r="AC35" s="27" t="b">
        <v>0</v>
      </c>
      <c r="AD35" s="27" t="b">
        <v>0</v>
      </c>
      <c r="AE35" s="23" t="b">
        <v>0</v>
      </c>
    </row>
    <row r="36" spans="1:31" ht="14.4">
      <c r="A36" s="23" t="s">
        <v>157</v>
      </c>
      <c r="B36" s="27">
        <v>1</v>
      </c>
      <c r="C36" s="27" t="s">
        <v>57</v>
      </c>
      <c r="D36" s="23" t="s">
        <v>160</v>
      </c>
      <c r="E36" s="22"/>
      <c r="F36" s="22"/>
      <c r="G36" s="22"/>
      <c r="H36" s="27" t="b">
        <v>0</v>
      </c>
      <c r="I36" s="27" t="b">
        <v>0</v>
      </c>
      <c r="J36" s="27" t="b">
        <v>1</v>
      </c>
      <c r="K36" s="27" t="b">
        <v>0</v>
      </c>
      <c r="L36" s="27" t="b">
        <v>0</v>
      </c>
      <c r="M36" s="27" t="b">
        <v>0</v>
      </c>
      <c r="N36" s="27" t="b">
        <v>0</v>
      </c>
      <c r="O36" s="27" t="b">
        <v>0</v>
      </c>
      <c r="P36" s="27" t="b">
        <v>0</v>
      </c>
      <c r="Q36" s="27" t="b">
        <v>0</v>
      </c>
      <c r="R36" s="27" t="b">
        <v>1</v>
      </c>
      <c r="S36" s="27" t="b">
        <v>0</v>
      </c>
      <c r="T36" s="27" t="b">
        <v>0</v>
      </c>
      <c r="U36" s="27" t="b">
        <v>0</v>
      </c>
      <c r="V36" s="27" t="b">
        <v>0</v>
      </c>
      <c r="W36" s="27" t="b">
        <v>0</v>
      </c>
      <c r="X36" s="27" t="b">
        <v>0</v>
      </c>
      <c r="Y36" s="27" t="b">
        <v>0</v>
      </c>
      <c r="Z36" s="27" t="b">
        <v>0</v>
      </c>
      <c r="AA36" s="27" t="b">
        <v>0</v>
      </c>
      <c r="AB36" s="27" t="b">
        <v>0</v>
      </c>
      <c r="AC36" s="27" t="b">
        <v>0</v>
      </c>
      <c r="AD36" s="27" t="b">
        <v>0</v>
      </c>
      <c r="AE36" s="23" t="b">
        <v>0</v>
      </c>
    </row>
    <row r="37" spans="1:31" ht="15.75" customHeight="1">
      <c r="A37" s="23" t="s">
        <v>157</v>
      </c>
      <c r="B37" s="27">
        <v>1</v>
      </c>
      <c r="C37" s="27" t="s">
        <v>64</v>
      </c>
      <c r="D37" s="23" t="s">
        <v>161</v>
      </c>
      <c r="E37" s="22"/>
      <c r="F37" s="22"/>
      <c r="G37" s="22"/>
      <c r="H37" s="27" t="b">
        <v>0</v>
      </c>
      <c r="I37" s="27" t="b">
        <v>1</v>
      </c>
      <c r="J37" s="27" t="b">
        <v>0</v>
      </c>
      <c r="K37" s="27" t="b">
        <v>0</v>
      </c>
      <c r="L37" s="27" t="b">
        <v>0</v>
      </c>
      <c r="M37" s="27" t="b">
        <v>0</v>
      </c>
      <c r="N37" s="27" t="b">
        <v>0</v>
      </c>
      <c r="O37" s="27" t="b">
        <v>0</v>
      </c>
      <c r="P37" s="27" t="b">
        <v>0</v>
      </c>
      <c r="Q37" s="27" t="b">
        <v>0</v>
      </c>
      <c r="R37" s="27" t="b">
        <v>1</v>
      </c>
      <c r="S37" s="27" t="b">
        <v>0</v>
      </c>
      <c r="T37" s="27" t="b">
        <v>0</v>
      </c>
      <c r="U37" s="27" t="b">
        <v>0</v>
      </c>
      <c r="V37" s="27" t="b">
        <v>0</v>
      </c>
      <c r="W37" s="27" t="b">
        <v>0</v>
      </c>
      <c r="X37" s="27" t="b">
        <v>0</v>
      </c>
      <c r="Y37" s="27" t="b">
        <v>0</v>
      </c>
      <c r="Z37" s="27" t="b">
        <v>0</v>
      </c>
      <c r="AA37" s="27" t="b">
        <v>0</v>
      </c>
      <c r="AB37" s="27" t="b">
        <v>0</v>
      </c>
      <c r="AC37" s="27" t="b">
        <v>0</v>
      </c>
      <c r="AD37" s="27" t="b">
        <v>0</v>
      </c>
      <c r="AE37" s="23" t="b">
        <v>0</v>
      </c>
    </row>
    <row r="38" spans="1:31" ht="14.4">
      <c r="A38" s="23" t="s">
        <v>157</v>
      </c>
      <c r="B38" s="27">
        <v>1</v>
      </c>
      <c r="C38" s="27" t="s">
        <v>57</v>
      </c>
      <c r="D38" s="23" t="s">
        <v>162</v>
      </c>
      <c r="E38" s="41"/>
      <c r="F38" s="41"/>
      <c r="G38" s="41"/>
      <c r="H38" s="27" t="b">
        <v>0</v>
      </c>
      <c r="I38" s="27" t="b">
        <v>0</v>
      </c>
      <c r="J38" s="27" t="b">
        <v>1</v>
      </c>
      <c r="K38" s="27" t="b">
        <v>0</v>
      </c>
      <c r="L38" s="27" t="b">
        <v>0</v>
      </c>
      <c r="M38" s="27" t="b">
        <v>0</v>
      </c>
      <c r="N38" s="27" t="b">
        <v>0</v>
      </c>
      <c r="O38" s="27" t="b">
        <v>0</v>
      </c>
      <c r="P38" s="27" t="b">
        <v>0</v>
      </c>
      <c r="Q38" s="27" t="b">
        <v>0</v>
      </c>
      <c r="R38" s="27" t="b">
        <v>1</v>
      </c>
      <c r="S38" s="27" t="b">
        <v>0</v>
      </c>
      <c r="T38" s="27" t="b">
        <v>0</v>
      </c>
      <c r="U38" s="27" t="b">
        <v>0</v>
      </c>
      <c r="V38" s="27" t="b">
        <v>0</v>
      </c>
      <c r="W38" s="27" t="b">
        <v>0</v>
      </c>
      <c r="X38" s="27" t="b">
        <v>0</v>
      </c>
      <c r="Y38" s="27" t="b">
        <v>0</v>
      </c>
      <c r="Z38" s="27" t="b">
        <v>0</v>
      </c>
      <c r="AA38" s="27" t="b">
        <v>0</v>
      </c>
      <c r="AB38" s="27" t="b">
        <v>0</v>
      </c>
      <c r="AC38" s="27" t="b">
        <v>0</v>
      </c>
      <c r="AD38" s="27" t="b">
        <v>0</v>
      </c>
      <c r="AE38" s="23" t="b">
        <v>0</v>
      </c>
    </row>
    <row r="39" spans="1:31" ht="14.4">
      <c r="A39" s="23" t="s">
        <v>157</v>
      </c>
      <c r="B39" s="27">
        <v>1</v>
      </c>
      <c r="C39" s="27" t="s">
        <v>163</v>
      </c>
      <c r="D39" s="23" t="s">
        <v>164</v>
      </c>
      <c r="E39" s="41"/>
      <c r="F39" s="41"/>
      <c r="G39" s="41"/>
      <c r="H39" s="27" t="b">
        <v>0</v>
      </c>
      <c r="I39" s="27" t="b">
        <v>0</v>
      </c>
      <c r="J39" s="27" t="b">
        <v>0</v>
      </c>
      <c r="K39" s="27" t="b">
        <v>0</v>
      </c>
      <c r="L39" s="27" t="b">
        <v>0</v>
      </c>
      <c r="M39" s="27" t="b">
        <v>0</v>
      </c>
      <c r="N39" s="27" t="b">
        <v>1</v>
      </c>
      <c r="O39" s="27" t="b">
        <v>0</v>
      </c>
      <c r="P39" s="27" t="b">
        <v>0</v>
      </c>
      <c r="Q39" s="27" t="b">
        <v>0</v>
      </c>
      <c r="R39" s="27" t="b">
        <v>0</v>
      </c>
      <c r="S39" s="27" t="b">
        <v>1</v>
      </c>
      <c r="T39" s="27" t="b">
        <v>0</v>
      </c>
      <c r="U39" s="27" t="b">
        <v>0</v>
      </c>
      <c r="V39" s="27" t="b">
        <v>0</v>
      </c>
      <c r="W39" s="27" t="b">
        <v>0</v>
      </c>
      <c r="X39" s="27" t="b">
        <v>0</v>
      </c>
      <c r="Y39" s="27" t="b">
        <v>0</v>
      </c>
      <c r="Z39" s="27" t="b">
        <v>0</v>
      </c>
      <c r="AA39" s="27" t="b">
        <v>0</v>
      </c>
      <c r="AB39" s="27" t="b">
        <v>0</v>
      </c>
      <c r="AC39" s="27" t="b">
        <v>0</v>
      </c>
      <c r="AD39" s="27" t="b">
        <v>0</v>
      </c>
      <c r="AE39" s="23" t="b">
        <v>0</v>
      </c>
    </row>
    <row r="40" spans="1:31" ht="14.4">
      <c r="A40" s="23" t="s">
        <v>157</v>
      </c>
      <c r="B40" s="27">
        <v>1</v>
      </c>
      <c r="C40" s="27" t="s">
        <v>57</v>
      </c>
      <c r="D40" s="23" t="s">
        <v>165</v>
      </c>
      <c r="E40" s="41"/>
      <c r="F40" s="41"/>
      <c r="G40" s="41"/>
      <c r="H40" s="27" t="b">
        <v>0</v>
      </c>
      <c r="I40" s="27" t="b">
        <v>0</v>
      </c>
      <c r="J40" s="27" t="b">
        <v>1</v>
      </c>
      <c r="K40" s="27" t="b">
        <v>0</v>
      </c>
      <c r="L40" s="27" t="b">
        <v>0</v>
      </c>
      <c r="M40" s="27" t="b">
        <v>0</v>
      </c>
      <c r="N40" s="27" t="b">
        <v>0</v>
      </c>
      <c r="O40" s="27" t="b">
        <v>0</v>
      </c>
      <c r="P40" s="27" t="b">
        <v>0</v>
      </c>
      <c r="Q40" s="27" t="b">
        <v>0</v>
      </c>
      <c r="R40" s="27" t="b">
        <v>1</v>
      </c>
      <c r="S40" s="27" t="b">
        <v>0</v>
      </c>
      <c r="T40" s="27" t="b">
        <v>0</v>
      </c>
      <c r="U40" s="27" t="b">
        <v>0</v>
      </c>
      <c r="V40" s="27" t="b">
        <v>0</v>
      </c>
      <c r="W40" s="27" t="b">
        <v>0</v>
      </c>
      <c r="X40" s="27" t="b">
        <v>0</v>
      </c>
      <c r="Y40" s="27" t="b">
        <v>0</v>
      </c>
      <c r="Z40" s="27" t="b">
        <v>0</v>
      </c>
      <c r="AA40" s="27" t="b">
        <v>0</v>
      </c>
      <c r="AB40" s="27" t="b">
        <v>0</v>
      </c>
      <c r="AC40" s="27" t="b">
        <v>0</v>
      </c>
      <c r="AD40" s="27" t="b">
        <v>0</v>
      </c>
      <c r="AE40" s="23" t="b">
        <v>0</v>
      </c>
    </row>
    <row r="41" spans="1:31" ht="14.4">
      <c r="A41" s="29" t="s">
        <v>157</v>
      </c>
      <c r="B41" s="31">
        <v>2</v>
      </c>
      <c r="C41" s="31" t="s">
        <v>166</v>
      </c>
      <c r="D41" s="29" t="s">
        <v>167</v>
      </c>
      <c r="E41" s="49"/>
      <c r="F41" s="49"/>
      <c r="G41" s="49"/>
      <c r="H41" s="46" t="b">
        <v>0</v>
      </c>
      <c r="I41" s="46" t="b">
        <v>0</v>
      </c>
      <c r="J41" s="46" t="b">
        <v>1</v>
      </c>
      <c r="K41" s="46" t="b">
        <v>0</v>
      </c>
      <c r="L41" s="46" t="b">
        <v>0</v>
      </c>
      <c r="M41" s="46" t="b">
        <v>0</v>
      </c>
      <c r="N41" s="46" t="b">
        <v>0</v>
      </c>
      <c r="O41" s="46" t="b">
        <v>0</v>
      </c>
      <c r="P41" s="46" t="b">
        <v>0</v>
      </c>
      <c r="Q41" s="46" t="b">
        <v>0</v>
      </c>
      <c r="R41" s="46" t="b">
        <v>1</v>
      </c>
      <c r="S41" s="46" t="b">
        <v>0</v>
      </c>
      <c r="T41" s="46" t="b">
        <v>0</v>
      </c>
      <c r="U41" s="46" t="b">
        <v>0</v>
      </c>
      <c r="V41" s="46" t="b">
        <v>0</v>
      </c>
      <c r="W41" s="46" t="b">
        <v>0</v>
      </c>
      <c r="X41" s="46" t="b">
        <v>0</v>
      </c>
      <c r="Y41" s="46" t="b">
        <v>0</v>
      </c>
      <c r="Z41" s="46" t="b">
        <v>0</v>
      </c>
      <c r="AA41" s="46" t="b">
        <v>0</v>
      </c>
      <c r="AB41" s="46" t="b">
        <v>0</v>
      </c>
      <c r="AC41" s="46" t="b">
        <v>0</v>
      </c>
      <c r="AD41" s="46" t="b">
        <v>0</v>
      </c>
      <c r="AE41" s="45" t="b">
        <v>0</v>
      </c>
    </row>
    <row r="42" spans="1:31" ht="14.4">
      <c r="A42" s="45" t="s">
        <v>157</v>
      </c>
      <c r="B42" s="46">
        <v>3</v>
      </c>
      <c r="C42" s="46" t="s">
        <v>26</v>
      </c>
      <c r="D42" s="45" t="s">
        <v>168</v>
      </c>
      <c r="E42" s="47"/>
      <c r="F42" s="47"/>
      <c r="G42" s="47"/>
      <c r="H42" s="46" t="b">
        <v>1</v>
      </c>
      <c r="I42" s="46" t="b">
        <v>0</v>
      </c>
      <c r="J42" s="46" t="b">
        <v>0</v>
      </c>
      <c r="K42" s="46" t="b">
        <v>0</v>
      </c>
      <c r="L42" s="46" t="b">
        <v>0</v>
      </c>
      <c r="M42" s="46" t="b">
        <v>0</v>
      </c>
      <c r="N42" s="46" t="b">
        <v>0</v>
      </c>
      <c r="O42" s="46" t="b">
        <v>0</v>
      </c>
      <c r="P42" s="46" t="b">
        <v>0</v>
      </c>
      <c r="Q42" s="46" t="b">
        <v>0</v>
      </c>
      <c r="R42" s="46" t="b">
        <v>0</v>
      </c>
      <c r="S42" s="46" t="b">
        <v>0</v>
      </c>
      <c r="T42" s="46" t="b">
        <v>0</v>
      </c>
      <c r="U42" s="46" t="b">
        <v>0</v>
      </c>
      <c r="V42" s="46" t="b">
        <v>0</v>
      </c>
      <c r="W42" s="46" t="b">
        <v>0</v>
      </c>
      <c r="X42" s="46" t="b">
        <v>0</v>
      </c>
      <c r="Y42" s="46" t="b">
        <v>0</v>
      </c>
      <c r="Z42" s="46" t="b">
        <v>0</v>
      </c>
      <c r="AA42" s="46" t="b">
        <v>0</v>
      </c>
      <c r="AB42" s="46" t="b">
        <v>0</v>
      </c>
      <c r="AC42" s="46" t="b">
        <v>0</v>
      </c>
      <c r="AD42" s="46" t="b">
        <v>0</v>
      </c>
      <c r="AE42" s="45" t="b">
        <v>0</v>
      </c>
    </row>
    <row r="43" spans="1:31" ht="14.4">
      <c r="A43" s="23" t="s">
        <v>157</v>
      </c>
      <c r="B43" s="27">
        <v>3</v>
      </c>
      <c r="C43" s="27" t="s">
        <v>166</v>
      </c>
      <c r="D43" s="23" t="s">
        <v>169</v>
      </c>
      <c r="E43" s="22"/>
      <c r="F43" s="22"/>
      <c r="G43" s="22"/>
      <c r="H43" s="27" t="b">
        <v>0</v>
      </c>
      <c r="I43" s="27" t="b">
        <v>0</v>
      </c>
      <c r="J43" s="27" t="b">
        <v>1</v>
      </c>
      <c r="K43" s="27" t="b">
        <v>0</v>
      </c>
      <c r="L43" s="27" t="b">
        <v>0</v>
      </c>
      <c r="M43" s="27" t="b">
        <v>0</v>
      </c>
      <c r="N43" s="27" t="b">
        <v>0</v>
      </c>
      <c r="O43" s="27" t="b">
        <v>0</v>
      </c>
      <c r="P43" s="27" t="b">
        <v>0</v>
      </c>
      <c r="Q43" s="27" t="b">
        <v>0</v>
      </c>
      <c r="R43" s="27" t="b">
        <v>1</v>
      </c>
      <c r="S43" s="27" t="b">
        <v>0</v>
      </c>
      <c r="T43" s="27" t="b">
        <v>0</v>
      </c>
      <c r="U43" s="27" t="b">
        <v>0</v>
      </c>
      <c r="V43" s="27" t="b">
        <v>0</v>
      </c>
      <c r="W43" s="27" t="b">
        <v>0</v>
      </c>
      <c r="X43" s="27" t="b">
        <v>0</v>
      </c>
      <c r="Y43" s="27" t="b">
        <v>0</v>
      </c>
      <c r="Z43" s="27" t="b">
        <v>0</v>
      </c>
      <c r="AA43" s="27" t="b">
        <v>0</v>
      </c>
      <c r="AB43" s="27" t="b">
        <v>0</v>
      </c>
      <c r="AC43" s="27" t="b">
        <v>0</v>
      </c>
      <c r="AD43" s="27" t="b">
        <v>0</v>
      </c>
      <c r="AE43" s="23" t="b">
        <v>0</v>
      </c>
    </row>
    <row r="44" spans="1:31" ht="14.4">
      <c r="A44" s="23" t="s">
        <v>157</v>
      </c>
      <c r="B44" s="27">
        <v>3</v>
      </c>
      <c r="C44" s="27" t="s">
        <v>166</v>
      </c>
      <c r="D44" s="23" t="s">
        <v>170</v>
      </c>
      <c r="E44" s="22"/>
      <c r="F44" s="22"/>
      <c r="G44" s="22"/>
      <c r="H44" s="27" t="b">
        <v>0</v>
      </c>
      <c r="I44" s="27" t="b">
        <v>0</v>
      </c>
      <c r="J44" s="27" t="b">
        <v>1</v>
      </c>
      <c r="K44" s="27" t="b">
        <v>0</v>
      </c>
      <c r="L44" s="27" t="b">
        <v>0</v>
      </c>
      <c r="M44" s="27" t="b">
        <v>0</v>
      </c>
      <c r="N44" s="27" t="b">
        <v>0</v>
      </c>
      <c r="O44" s="27" t="b">
        <v>0</v>
      </c>
      <c r="P44" s="27" t="b">
        <v>0</v>
      </c>
      <c r="Q44" s="27" t="b">
        <v>0</v>
      </c>
      <c r="R44" s="27" t="b">
        <v>1</v>
      </c>
      <c r="S44" s="27" t="b">
        <v>0</v>
      </c>
      <c r="T44" s="27" t="b">
        <v>0</v>
      </c>
      <c r="U44" s="27" t="b">
        <v>0</v>
      </c>
      <c r="V44" s="27" t="b">
        <v>0</v>
      </c>
      <c r="W44" s="27" t="b">
        <v>0</v>
      </c>
      <c r="X44" s="27" t="b">
        <v>0</v>
      </c>
      <c r="Y44" s="27" t="b">
        <v>0</v>
      </c>
      <c r="Z44" s="27" t="b">
        <v>0</v>
      </c>
      <c r="AA44" s="27" t="b">
        <v>0</v>
      </c>
      <c r="AB44" s="27" t="b">
        <v>0</v>
      </c>
      <c r="AC44" s="27" t="b">
        <v>0</v>
      </c>
      <c r="AD44" s="27" t="b">
        <v>0</v>
      </c>
      <c r="AE44" s="23" t="b">
        <v>0</v>
      </c>
    </row>
    <row r="45" spans="1:31" ht="14.4">
      <c r="A45" s="23" t="s">
        <v>157</v>
      </c>
      <c r="B45" s="27">
        <v>3</v>
      </c>
      <c r="C45" s="27" t="s">
        <v>166</v>
      </c>
      <c r="D45" s="23" t="s">
        <v>171</v>
      </c>
      <c r="E45" s="22"/>
      <c r="F45" s="22"/>
      <c r="G45" s="22"/>
      <c r="H45" s="27" t="b">
        <v>0</v>
      </c>
      <c r="I45" s="27" t="b">
        <v>0</v>
      </c>
      <c r="J45" s="27" t="b">
        <v>1</v>
      </c>
      <c r="K45" s="27" t="b">
        <v>0</v>
      </c>
      <c r="L45" s="27" t="b">
        <v>0</v>
      </c>
      <c r="M45" s="27" t="b">
        <v>0</v>
      </c>
      <c r="N45" s="27" t="b">
        <v>0</v>
      </c>
      <c r="O45" s="27" t="b">
        <v>0</v>
      </c>
      <c r="P45" s="27" t="b">
        <v>0</v>
      </c>
      <c r="Q45" s="27" t="b">
        <v>0</v>
      </c>
      <c r="R45" s="27" t="b">
        <v>1</v>
      </c>
      <c r="S45" s="27" t="b">
        <v>0</v>
      </c>
      <c r="T45" s="27" t="b">
        <v>0</v>
      </c>
      <c r="U45" s="27" t="b">
        <v>0</v>
      </c>
      <c r="V45" s="27" t="b">
        <v>0</v>
      </c>
      <c r="W45" s="27" t="b">
        <v>0</v>
      </c>
      <c r="X45" s="27" t="b">
        <v>0</v>
      </c>
      <c r="Y45" s="27" t="b">
        <v>0</v>
      </c>
      <c r="Z45" s="27" t="b">
        <v>0</v>
      </c>
      <c r="AA45" s="27" t="b">
        <v>0</v>
      </c>
      <c r="AB45" s="27" t="b">
        <v>0</v>
      </c>
      <c r="AC45" s="27" t="b">
        <v>0</v>
      </c>
      <c r="AD45" s="27" t="b">
        <v>0</v>
      </c>
      <c r="AE45" s="23" t="b">
        <v>0</v>
      </c>
    </row>
    <row r="46" spans="1:31" ht="14.4">
      <c r="A46" s="23" t="s">
        <v>157</v>
      </c>
      <c r="B46" s="27">
        <v>3</v>
      </c>
      <c r="C46" s="27" t="s">
        <v>166</v>
      </c>
      <c r="D46" s="23" t="s">
        <v>172</v>
      </c>
      <c r="E46" s="22"/>
      <c r="F46" s="22"/>
      <c r="G46" s="22"/>
      <c r="H46" s="27" t="b">
        <v>0</v>
      </c>
      <c r="I46" s="27" t="b">
        <v>0</v>
      </c>
      <c r="J46" s="27" t="b">
        <v>1</v>
      </c>
      <c r="K46" s="27" t="b">
        <v>0</v>
      </c>
      <c r="L46" s="27" t="b">
        <v>0</v>
      </c>
      <c r="M46" s="27" t="b">
        <v>0</v>
      </c>
      <c r="N46" s="27" t="b">
        <v>0</v>
      </c>
      <c r="O46" s="27" t="b">
        <v>0</v>
      </c>
      <c r="P46" s="27" t="b">
        <v>0</v>
      </c>
      <c r="Q46" s="27" t="b">
        <v>0</v>
      </c>
      <c r="R46" s="27" t="b">
        <v>1</v>
      </c>
      <c r="S46" s="27" t="b">
        <v>0</v>
      </c>
      <c r="T46" s="27" t="b">
        <v>0</v>
      </c>
      <c r="U46" s="27" t="b">
        <v>0</v>
      </c>
      <c r="V46" s="27" t="b">
        <v>0</v>
      </c>
      <c r="W46" s="27" t="b">
        <v>0</v>
      </c>
      <c r="X46" s="27" t="b">
        <v>0</v>
      </c>
      <c r="Y46" s="27" t="b">
        <v>0</v>
      </c>
      <c r="Z46" s="27" t="b">
        <v>0</v>
      </c>
      <c r="AA46" s="27" t="b">
        <v>0</v>
      </c>
      <c r="AB46" s="27" t="b">
        <v>0</v>
      </c>
      <c r="AC46" s="27" t="b">
        <v>0</v>
      </c>
      <c r="AD46" s="27" t="b">
        <v>0</v>
      </c>
      <c r="AE46" s="23" t="b">
        <v>0</v>
      </c>
    </row>
    <row r="47" spans="1:31" ht="14.4">
      <c r="A47" s="23" t="s">
        <v>157</v>
      </c>
      <c r="B47" s="27">
        <v>3</v>
      </c>
      <c r="C47" s="27" t="s">
        <v>166</v>
      </c>
      <c r="D47" s="23" t="s">
        <v>173</v>
      </c>
      <c r="E47" s="22"/>
      <c r="F47" s="22"/>
      <c r="G47" s="22"/>
      <c r="H47" s="27" t="b">
        <v>0</v>
      </c>
      <c r="I47" s="27" t="b">
        <v>0</v>
      </c>
      <c r="J47" s="27" t="b">
        <v>1</v>
      </c>
      <c r="K47" s="27" t="b">
        <v>0</v>
      </c>
      <c r="L47" s="27" t="b">
        <v>0</v>
      </c>
      <c r="M47" s="27" t="b">
        <v>0</v>
      </c>
      <c r="N47" s="27" t="b">
        <v>0</v>
      </c>
      <c r="O47" s="27" t="b">
        <v>0</v>
      </c>
      <c r="P47" s="27" t="b">
        <v>0</v>
      </c>
      <c r="Q47" s="27" t="b">
        <v>0</v>
      </c>
      <c r="R47" s="27" t="b">
        <v>1</v>
      </c>
      <c r="S47" s="27" t="b">
        <v>0</v>
      </c>
      <c r="T47" s="27" t="b">
        <v>0</v>
      </c>
      <c r="U47" s="27" t="b">
        <v>0</v>
      </c>
      <c r="V47" s="27" t="b">
        <v>0</v>
      </c>
      <c r="W47" s="27" t="b">
        <v>0</v>
      </c>
      <c r="X47" s="27" t="b">
        <v>0</v>
      </c>
      <c r="Y47" s="27" t="b">
        <v>0</v>
      </c>
      <c r="Z47" s="27" t="b">
        <v>0</v>
      </c>
      <c r="AA47" s="27" t="b">
        <v>0</v>
      </c>
      <c r="AB47" s="27" t="b">
        <v>0</v>
      </c>
      <c r="AC47" s="27" t="b">
        <v>0</v>
      </c>
      <c r="AD47" s="27" t="b">
        <v>0</v>
      </c>
      <c r="AE47" s="23" t="b">
        <v>0</v>
      </c>
    </row>
    <row r="48" spans="1:31" ht="14.4">
      <c r="A48" s="23" t="s">
        <v>157</v>
      </c>
      <c r="B48" s="27">
        <v>3</v>
      </c>
      <c r="C48" s="27" t="s">
        <v>166</v>
      </c>
      <c r="D48" s="23" t="s">
        <v>174</v>
      </c>
      <c r="E48" s="22"/>
      <c r="F48" s="22"/>
      <c r="G48" s="22"/>
      <c r="H48" s="27" t="b">
        <v>0</v>
      </c>
      <c r="I48" s="27" t="b">
        <v>0</v>
      </c>
      <c r="J48" s="27" t="b">
        <v>1</v>
      </c>
      <c r="K48" s="27" t="b">
        <v>0</v>
      </c>
      <c r="L48" s="27" t="b">
        <v>0</v>
      </c>
      <c r="M48" s="27" t="b">
        <v>0</v>
      </c>
      <c r="N48" s="27" t="b">
        <v>0</v>
      </c>
      <c r="O48" s="27" t="b">
        <v>0</v>
      </c>
      <c r="P48" s="27" t="b">
        <v>0</v>
      </c>
      <c r="Q48" s="27" t="b">
        <v>0</v>
      </c>
      <c r="R48" s="27" t="b">
        <v>1</v>
      </c>
      <c r="S48" s="27" t="b">
        <v>0</v>
      </c>
      <c r="T48" s="27" t="b">
        <v>0</v>
      </c>
      <c r="U48" s="27" t="b">
        <v>0</v>
      </c>
      <c r="V48" s="27" t="b">
        <v>0</v>
      </c>
      <c r="W48" s="27" t="b">
        <v>0</v>
      </c>
      <c r="X48" s="27" t="b">
        <v>0</v>
      </c>
      <c r="Y48" s="27" t="b">
        <v>0</v>
      </c>
      <c r="Z48" s="27" t="b">
        <v>0</v>
      </c>
      <c r="AA48" s="27" t="b">
        <v>0</v>
      </c>
      <c r="AB48" s="27" t="b">
        <v>0</v>
      </c>
      <c r="AC48" s="27" t="b">
        <v>0</v>
      </c>
      <c r="AD48" s="27" t="b">
        <v>0</v>
      </c>
      <c r="AE48" s="23" t="b">
        <v>0</v>
      </c>
    </row>
    <row r="49" spans="1:31" ht="14.4">
      <c r="A49" s="45" t="s">
        <v>157</v>
      </c>
      <c r="B49" s="46">
        <v>4</v>
      </c>
      <c r="C49" s="46" t="s">
        <v>97</v>
      </c>
      <c r="D49" s="45" t="s">
        <v>175</v>
      </c>
      <c r="E49" s="47"/>
      <c r="F49" s="47"/>
      <c r="G49" s="47"/>
      <c r="H49" s="46" t="b">
        <v>0</v>
      </c>
      <c r="I49" s="46" t="b">
        <v>1</v>
      </c>
      <c r="J49" s="46" t="b">
        <v>0</v>
      </c>
      <c r="K49" s="46" t="b">
        <v>0</v>
      </c>
      <c r="L49" s="46" t="b">
        <v>0</v>
      </c>
      <c r="M49" s="46" t="b">
        <v>0</v>
      </c>
      <c r="N49" s="46" t="b">
        <v>0</v>
      </c>
      <c r="O49" s="46" t="b">
        <v>0</v>
      </c>
      <c r="P49" s="46" t="b">
        <v>0</v>
      </c>
      <c r="Q49" s="46" t="b">
        <v>0</v>
      </c>
      <c r="R49" s="46" t="b">
        <v>1</v>
      </c>
      <c r="S49" s="46" t="b">
        <v>0</v>
      </c>
      <c r="T49" s="46" t="b">
        <v>0</v>
      </c>
      <c r="U49" s="46" t="b">
        <v>0</v>
      </c>
      <c r="V49" s="46" t="b">
        <v>0</v>
      </c>
      <c r="W49" s="46" t="b">
        <v>0</v>
      </c>
      <c r="X49" s="46" t="b">
        <v>0</v>
      </c>
      <c r="Y49" s="46" t="b">
        <v>0</v>
      </c>
      <c r="Z49" s="46" t="b">
        <v>0</v>
      </c>
      <c r="AA49" s="46" t="b">
        <v>0</v>
      </c>
      <c r="AB49" s="46" t="b">
        <v>0</v>
      </c>
      <c r="AC49" s="46" t="b">
        <v>0</v>
      </c>
      <c r="AD49" s="46" t="b">
        <v>0</v>
      </c>
      <c r="AE49" s="45" t="b">
        <v>0</v>
      </c>
    </row>
    <row r="50" spans="1:31" ht="14.4">
      <c r="A50" s="45" t="s">
        <v>157</v>
      </c>
      <c r="B50" s="46">
        <v>5</v>
      </c>
      <c r="C50" s="46" t="s">
        <v>26</v>
      </c>
      <c r="D50" s="45" t="s">
        <v>176</v>
      </c>
      <c r="E50" s="34"/>
      <c r="F50" s="34"/>
      <c r="G50" s="34"/>
      <c r="H50" s="24" t="b">
        <v>1</v>
      </c>
      <c r="I50" s="24" t="b">
        <v>0</v>
      </c>
      <c r="J50" s="24" t="b">
        <v>0</v>
      </c>
      <c r="K50" s="24" t="b">
        <v>0</v>
      </c>
      <c r="L50" s="24" t="b">
        <v>0</v>
      </c>
      <c r="M50" s="24" t="b">
        <v>0</v>
      </c>
      <c r="N50" s="24" t="b">
        <v>0</v>
      </c>
      <c r="O50" s="24" t="b">
        <v>0</v>
      </c>
      <c r="P50" s="24" t="b">
        <v>0</v>
      </c>
      <c r="Q50" s="24" t="b">
        <v>0</v>
      </c>
      <c r="R50" s="24" t="b">
        <v>0</v>
      </c>
      <c r="S50" s="24" t="b">
        <v>0</v>
      </c>
      <c r="T50" s="24" t="b">
        <v>0</v>
      </c>
      <c r="U50" s="24" t="b">
        <v>0</v>
      </c>
      <c r="V50" s="24" t="b">
        <v>0</v>
      </c>
      <c r="W50" s="24" t="b">
        <v>0</v>
      </c>
      <c r="X50" s="24" t="b">
        <v>0</v>
      </c>
      <c r="Y50" s="24" t="b">
        <v>0</v>
      </c>
      <c r="Z50" s="24" t="b">
        <v>0</v>
      </c>
      <c r="AA50" s="24" t="b">
        <v>0</v>
      </c>
      <c r="AB50" s="24" t="b">
        <v>0</v>
      </c>
      <c r="AC50" s="24" t="b">
        <v>0</v>
      </c>
      <c r="AD50" s="24" t="b">
        <v>0</v>
      </c>
      <c r="AE50" s="25" t="b">
        <v>0</v>
      </c>
    </row>
    <row r="51" spans="1:31" ht="14.4">
      <c r="A51" s="23" t="s">
        <v>157</v>
      </c>
      <c r="B51" s="27">
        <v>5</v>
      </c>
      <c r="C51" s="27" t="s">
        <v>177</v>
      </c>
      <c r="D51" s="23" t="s">
        <v>178</v>
      </c>
      <c r="E51" s="22"/>
      <c r="F51" s="22"/>
      <c r="G51" s="22"/>
      <c r="H51" s="27" t="b">
        <v>0</v>
      </c>
      <c r="I51" s="27" t="b">
        <v>0</v>
      </c>
      <c r="J51" s="27" t="b">
        <v>0</v>
      </c>
      <c r="K51" s="27" t="b">
        <v>0</v>
      </c>
      <c r="L51" s="27" t="b">
        <v>0</v>
      </c>
      <c r="M51" s="27" t="b">
        <v>0</v>
      </c>
      <c r="N51" s="27" t="b">
        <v>0</v>
      </c>
      <c r="O51" s="27" t="b">
        <v>1</v>
      </c>
      <c r="P51" s="27" t="b">
        <v>0</v>
      </c>
      <c r="Q51" s="27" t="b">
        <v>0</v>
      </c>
      <c r="R51" s="27" t="b">
        <v>0</v>
      </c>
      <c r="S51" s="27" t="b">
        <v>0</v>
      </c>
      <c r="T51" s="27" t="b">
        <v>0</v>
      </c>
      <c r="U51" s="27" t="b">
        <v>0</v>
      </c>
      <c r="V51" s="27" t="b">
        <v>1</v>
      </c>
      <c r="W51" s="27" t="b">
        <v>0</v>
      </c>
      <c r="X51" s="27" t="b">
        <v>0</v>
      </c>
      <c r="Y51" s="27" t="b">
        <v>0</v>
      </c>
      <c r="Z51" s="27" t="b">
        <v>1</v>
      </c>
      <c r="AA51" s="27" t="b">
        <v>0</v>
      </c>
      <c r="AB51" s="27" t="b">
        <v>0</v>
      </c>
      <c r="AC51" s="27" t="b">
        <v>0</v>
      </c>
      <c r="AD51" s="27" t="b">
        <v>0</v>
      </c>
      <c r="AE51" s="23" t="b">
        <v>0</v>
      </c>
    </row>
    <row r="52" spans="1:31" ht="14.4">
      <c r="A52" s="23" t="s">
        <v>157</v>
      </c>
      <c r="B52" s="27">
        <v>5</v>
      </c>
      <c r="C52" s="27" t="s">
        <v>179</v>
      </c>
      <c r="D52" s="23" t="s">
        <v>180</v>
      </c>
      <c r="E52" s="22"/>
      <c r="F52" s="22"/>
      <c r="G52" s="22"/>
      <c r="H52" s="27" t="b">
        <v>0</v>
      </c>
      <c r="I52" s="27" t="b">
        <v>0</v>
      </c>
      <c r="J52" s="27" t="b">
        <v>0</v>
      </c>
      <c r="K52" s="27" t="b">
        <v>0</v>
      </c>
      <c r="L52" s="27" t="b">
        <v>0</v>
      </c>
      <c r="M52" s="27" t="b">
        <v>0</v>
      </c>
      <c r="N52" s="27" t="b">
        <v>0</v>
      </c>
      <c r="O52" s="27" t="b">
        <v>0</v>
      </c>
      <c r="P52" s="27" t="b">
        <v>1</v>
      </c>
      <c r="Q52" s="27" t="b">
        <v>0</v>
      </c>
      <c r="R52" s="27" t="b">
        <v>0</v>
      </c>
      <c r="S52" s="27" t="b">
        <v>0</v>
      </c>
      <c r="T52" s="27" t="b">
        <v>0</v>
      </c>
      <c r="U52" s="27" t="b">
        <v>0</v>
      </c>
      <c r="V52" s="27" t="b">
        <v>1</v>
      </c>
      <c r="W52" s="27" t="b">
        <v>0</v>
      </c>
      <c r="X52" s="27" t="b">
        <v>0</v>
      </c>
      <c r="Y52" s="27" t="b">
        <v>0</v>
      </c>
      <c r="Z52" s="27" t="b">
        <v>0</v>
      </c>
      <c r="AA52" s="27" t="b">
        <v>1</v>
      </c>
      <c r="AB52" s="27" t="b">
        <v>0</v>
      </c>
      <c r="AC52" s="27" t="b">
        <v>0</v>
      </c>
      <c r="AD52" s="27" t="b">
        <v>0</v>
      </c>
      <c r="AE52" s="23" t="b">
        <v>0</v>
      </c>
    </row>
    <row r="53" spans="1:31" ht="14.4">
      <c r="A53" s="23" t="s">
        <v>157</v>
      </c>
      <c r="B53" s="27">
        <v>5</v>
      </c>
      <c r="C53" s="27" t="s">
        <v>120</v>
      </c>
      <c r="D53" s="23" t="s">
        <v>181</v>
      </c>
      <c r="E53" s="22"/>
      <c r="F53" s="22"/>
      <c r="G53" s="22"/>
      <c r="H53" s="27" t="b">
        <v>0</v>
      </c>
      <c r="I53" s="27" t="b">
        <v>0</v>
      </c>
      <c r="J53" s="27" t="b">
        <v>0</v>
      </c>
      <c r="K53" s="27" t="b">
        <v>0</v>
      </c>
      <c r="L53" s="27" t="b">
        <v>0</v>
      </c>
      <c r="M53" s="27" t="b">
        <v>0</v>
      </c>
      <c r="N53" s="27" t="b">
        <v>1</v>
      </c>
      <c r="O53" s="27" t="b">
        <v>0</v>
      </c>
      <c r="P53" s="27" t="b">
        <v>0</v>
      </c>
      <c r="Q53" s="27" t="b">
        <v>0</v>
      </c>
      <c r="R53" s="27" t="b">
        <v>0</v>
      </c>
      <c r="S53" s="27" t="b">
        <v>0</v>
      </c>
      <c r="T53" s="27" t="b">
        <v>0</v>
      </c>
      <c r="U53" s="27" t="b">
        <v>0</v>
      </c>
      <c r="V53" s="27" t="b">
        <v>1</v>
      </c>
      <c r="W53" s="27" t="b">
        <v>0</v>
      </c>
      <c r="X53" s="27" t="b">
        <v>0</v>
      </c>
      <c r="Y53" s="27" t="b">
        <v>0</v>
      </c>
      <c r="Z53" s="27" t="b">
        <v>0</v>
      </c>
      <c r="AA53" s="27" t="b">
        <v>0</v>
      </c>
      <c r="AB53" s="27" t="b">
        <v>1</v>
      </c>
      <c r="AC53" s="27" t="b">
        <v>0</v>
      </c>
      <c r="AD53" s="27" t="b">
        <v>0</v>
      </c>
      <c r="AE53" s="23" t="b">
        <v>0</v>
      </c>
    </row>
    <row r="54" spans="1:31" ht="14.4">
      <c r="A54" s="23" t="s">
        <v>157</v>
      </c>
      <c r="B54" s="27">
        <v>5</v>
      </c>
      <c r="C54" s="27" t="s">
        <v>182</v>
      </c>
      <c r="D54" s="23" t="s">
        <v>183</v>
      </c>
      <c r="E54" s="22"/>
      <c r="F54" s="22"/>
      <c r="G54" s="22"/>
      <c r="H54" s="27" t="b">
        <v>0</v>
      </c>
      <c r="I54" s="27" t="b">
        <v>0</v>
      </c>
      <c r="J54" s="27" t="b">
        <v>0</v>
      </c>
      <c r="K54" s="27" t="b">
        <v>0</v>
      </c>
      <c r="L54" s="27" t="b">
        <v>0</v>
      </c>
      <c r="M54" s="27" t="b">
        <v>0</v>
      </c>
      <c r="N54" s="27" t="b">
        <v>0</v>
      </c>
      <c r="O54" s="27" t="b">
        <v>1</v>
      </c>
      <c r="P54" s="27" t="b">
        <v>0</v>
      </c>
      <c r="Q54" s="27" t="b">
        <v>0</v>
      </c>
      <c r="R54" s="27" t="b">
        <v>0</v>
      </c>
      <c r="S54" s="27" t="b">
        <v>0</v>
      </c>
      <c r="T54" s="27" t="b">
        <v>0</v>
      </c>
      <c r="U54" s="27" t="b">
        <v>0</v>
      </c>
      <c r="V54" s="27" t="b">
        <v>1</v>
      </c>
      <c r="W54" s="27" t="b">
        <v>0</v>
      </c>
      <c r="X54" s="27" t="b">
        <v>0</v>
      </c>
      <c r="Y54" s="27" t="b">
        <v>0</v>
      </c>
      <c r="Z54" s="27" t="b">
        <v>0</v>
      </c>
      <c r="AA54" s="27" t="b">
        <v>0</v>
      </c>
      <c r="AB54" s="27" t="b">
        <v>0</v>
      </c>
      <c r="AC54" s="27" t="b">
        <v>1</v>
      </c>
      <c r="AD54" s="27" t="b">
        <v>0</v>
      </c>
      <c r="AE54" s="23" t="b">
        <v>0</v>
      </c>
    </row>
    <row r="55" spans="1:31" ht="14.4">
      <c r="A55" s="23" t="s">
        <v>157</v>
      </c>
      <c r="B55" s="27">
        <v>5</v>
      </c>
      <c r="C55" s="27" t="s">
        <v>124</v>
      </c>
      <c r="D55" s="23" t="s">
        <v>184</v>
      </c>
      <c r="E55" s="22"/>
      <c r="F55" s="22"/>
      <c r="G55" s="22"/>
      <c r="H55" s="27" t="b">
        <v>0</v>
      </c>
      <c r="I55" s="27" t="b">
        <v>0</v>
      </c>
      <c r="J55" s="27" t="b">
        <v>0</v>
      </c>
      <c r="K55" s="27" t="b">
        <v>0</v>
      </c>
      <c r="L55" s="27" t="b">
        <v>0</v>
      </c>
      <c r="M55" s="27" t="b">
        <v>0</v>
      </c>
      <c r="N55" s="27" t="b">
        <v>1</v>
      </c>
      <c r="O55" s="27" t="b">
        <v>0</v>
      </c>
      <c r="P55" s="27" t="b">
        <v>0</v>
      </c>
      <c r="Q55" s="27" t="b">
        <v>0</v>
      </c>
      <c r="R55" s="27" t="b">
        <v>0</v>
      </c>
      <c r="S55" s="27" t="b">
        <v>0</v>
      </c>
      <c r="T55" s="27" t="b">
        <v>0</v>
      </c>
      <c r="U55" s="27" t="b">
        <v>0</v>
      </c>
      <c r="V55" s="27" t="b">
        <v>1</v>
      </c>
      <c r="W55" s="27" t="b">
        <v>0</v>
      </c>
      <c r="X55" s="27" t="b">
        <v>0</v>
      </c>
      <c r="Y55" s="27" t="b">
        <v>0</v>
      </c>
      <c r="Z55" s="27" t="b">
        <v>0</v>
      </c>
      <c r="AA55" s="27" t="b">
        <v>0</v>
      </c>
      <c r="AB55" s="27" t="b">
        <v>0</v>
      </c>
      <c r="AC55" s="27" t="b">
        <v>0</v>
      </c>
      <c r="AD55" s="27" t="b">
        <v>1</v>
      </c>
      <c r="AE55" s="23" t="b">
        <v>0</v>
      </c>
    </row>
    <row r="56" spans="1:31" ht="14.4">
      <c r="A56" s="25" t="s">
        <v>157</v>
      </c>
      <c r="B56" s="24">
        <v>5</v>
      </c>
      <c r="C56" s="24" t="s">
        <v>185</v>
      </c>
      <c r="D56" s="25" t="s">
        <v>186</v>
      </c>
      <c r="E56" s="34"/>
      <c r="F56" s="34"/>
      <c r="G56" s="34"/>
      <c r="H56" s="24" t="b">
        <v>0</v>
      </c>
      <c r="I56" s="24" t="b">
        <v>0</v>
      </c>
      <c r="J56" s="24" t="b">
        <v>0</v>
      </c>
      <c r="K56" s="24" t="b">
        <v>0</v>
      </c>
      <c r="L56" s="24" t="b">
        <v>0</v>
      </c>
      <c r="M56" s="24" t="b">
        <v>0</v>
      </c>
      <c r="N56" s="24" t="b">
        <v>0</v>
      </c>
      <c r="O56" s="24" t="b">
        <v>0</v>
      </c>
      <c r="P56" s="24" t="b">
        <v>1</v>
      </c>
      <c r="Q56" s="24" t="b">
        <v>0</v>
      </c>
      <c r="R56" s="24" t="b">
        <v>0</v>
      </c>
      <c r="S56" s="24" t="b">
        <v>0</v>
      </c>
      <c r="T56" s="24" t="b">
        <v>0</v>
      </c>
      <c r="U56" s="24" t="b">
        <v>0</v>
      </c>
      <c r="V56" s="24" t="b">
        <v>1</v>
      </c>
      <c r="W56" s="24" t="b">
        <v>0</v>
      </c>
      <c r="X56" s="24" t="b">
        <v>0</v>
      </c>
      <c r="Y56" s="24" t="b">
        <v>0</v>
      </c>
      <c r="Z56" s="24" t="b">
        <v>0</v>
      </c>
      <c r="AA56" s="24" t="b">
        <v>0</v>
      </c>
      <c r="AB56" s="24" t="b">
        <v>0</v>
      </c>
      <c r="AC56" s="24" t="b">
        <v>0</v>
      </c>
      <c r="AD56" s="24" t="b">
        <v>0</v>
      </c>
      <c r="AE56" s="25" t="b">
        <v>1</v>
      </c>
    </row>
    <row r="57" spans="1:31" ht="14.4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</row>
    <row r="58" spans="1:31" ht="14.4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</row>
    <row r="59" spans="1:31" ht="14.4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</row>
    <row r="60" spans="1:31" ht="14.4">
      <c r="A60" s="26"/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</row>
    <row r="61" spans="1:31" ht="14.4">
      <c r="A61" s="26"/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</row>
    <row r="62" spans="1:31" ht="14.4">
      <c r="A62" s="26"/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</row>
    <row r="63" spans="1:31" ht="14.4">
      <c r="A63" s="26"/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</row>
    <row r="64" spans="1:31" ht="14.4">
      <c r="A64" s="26"/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</row>
    <row r="65" spans="1:31" ht="14.4">
      <c r="A65" s="26"/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</row>
    <row r="66" spans="1:31" ht="14.4">
      <c r="A66" s="26"/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</row>
    <row r="67" spans="1:31" ht="14.4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</row>
    <row r="68" spans="1:31" ht="14.4">
      <c r="A68" s="26"/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</row>
    <row r="69" spans="1:31" ht="14.4">
      <c r="A69" s="26"/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</row>
    <row r="70" spans="1:31" ht="14.4">
      <c r="A70" s="26"/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</row>
    <row r="71" spans="1:31" ht="14.4">
      <c r="A71" s="26"/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</row>
    <row r="72" spans="1:31" ht="14.4">
      <c r="A72" s="26"/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</row>
    <row r="73" spans="1:31" ht="14.4">
      <c r="A73" s="26"/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</row>
    <row r="74" spans="1:31" ht="14.4">
      <c r="A74" s="26"/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</row>
    <row r="75" spans="1:31" ht="14.4">
      <c r="A75" s="26"/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</row>
    <row r="76" spans="1:31" ht="14.4">
      <c r="A76" s="26"/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</row>
    <row r="77" spans="1:31" ht="14.4">
      <c r="A77" s="26"/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</row>
    <row r="78" spans="1:31" ht="14.4">
      <c r="A78" s="26"/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</row>
    <row r="79" spans="1:31" ht="14.4">
      <c r="A79" s="26"/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</row>
    <row r="80" spans="1:31" ht="14.4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</row>
    <row r="81" spans="1:31" ht="14.4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</row>
    <row r="82" spans="1:31" ht="14.4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</row>
    <row r="83" spans="1:31" ht="14.4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</row>
    <row r="84" spans="1:31" ht="14.4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</row>
    <row r="85" spans="1:31" ht="14.4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</row>
    <row r="86" spans="1:31" ht="14.4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</row>
    <row r="87" spans="1:31" ht="14.4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</row>
    <row r="88" spans="1:31" ht="14.4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</row>
    <row r="89" spans="1:31" ht="14.4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</row>
    <row r="90" spans="1:31" ht="14.4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</row>
    <row r="91" spans="1:31" ht="14.4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</row>
    <row r="92" spans="1:31" ht="14.4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 ht="14.4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</row>
    <row r="94" spans="1:31" ht="14.4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</row>
    <row r="95" spans="1:31" ht="14.4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</row>
    <row r="96" spans="1:31" ht="14.4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</row>
    <row r="97" spans="1:31" ht="14.4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</row>
    <row r="98" spans="1:31" ht="14.4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</row>
    <row r="99" spans="1:31" ht="14.4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</row>
    <row r="100" spans="1:31" ht="14.4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</row>
    <row r="101" spans="1:31" ht="14.4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</row>
    <row r="102" spans="1:31" ht="14.4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</row>
    <row r="103" spans="1:31" ht="14.4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</row>
    <row r="104" spans="1:31" ht="14.4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</row>
    <row r="105" spans="1:31" ht="14.4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</row>
    <row r="106" spans="1:31" ht="14.4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</row>
    <row r="107" spans="1:31" ht="14.4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</row>
    <row r="108" spans="1:31" ht="14.4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</row>
    <row r="109" spans="1:31" ht="14.4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</row>
    <row r="110" spans="1:31" ht="14.4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</row>
    <row r="111" spans="1:31" ht="14.4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</row>
    <row r="112" spans="1:31" ht="14.4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</row>
    <row r="113" spans="1:31" ht="14.4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</row>
    <row r="114" spans="1:31" ht="14.4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</row>
    <row r="115" spans="1:31" ht="14.4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</row>
    <row r="116" spans="1:31" ht="14.4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</row>
    <row r="117" spans="1:31" ht="14.4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</row>
    <row r="118" spans="1:31" ht="14.4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</row>
    <row r="119" spans="1:31" ht="14.4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</row>
    <row r="120" spans="1:31" ht="14.4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</row>
    <row r="121" spans="1:31" ht="14.4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</row>
    <row r="122" spans="1:31" ht="14.4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</row>
    <row r="123" spans="1:31" ht="14.4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</row>
    <row r="124" spans="1:31" ht="14.4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</row>
    <row r="125" spans="1:31" ht="14.4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</row>
    <row r="126" spans="1:31" ht="14.4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</row>
    <row r="127" spans="1:31" ht="14.4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</row>
    <row r="128" spans="1:31" ht="14.4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</row>
    <row r="129" spans="1:31" ht="14.4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</row>
    <row r="130" spans="1:31" ht="14.4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</row>
    <row r="131" spans="1:31" ht="14.4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</row>
    <row r="132" spans="1:31" ht="14.4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</row>
    <row r="133" spans="1:31" ht="14.4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</row>
    <row r="134" spans="1:31" ht="14.4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</row>
    <row r="135" spans="1:31" ht="14.4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</row>
    <row r="136" spans="1:31" ht="14.4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</row>
    <row r="137" spans="1:31" ht="14.4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</row>
    <row r="138" spans="1:31" ht="14.4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</row>
    <row r="139" spans="1:31" ht="14.4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</row>
    <row r="140" spans="1:31" ht="14.4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</row>
    <row r="141" spans="1:31" ht="14.4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</row>
    <row r="142" spans="1:31" ht="14.4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</row>
    <row r="143" spans="1:31" ht="14.4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</row>
    <row r="144" spans="1:31" ht="14.4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</row>
    <row r="145" spans="1:31" ht="14.4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</row>
    <row r="146" spans="1:31" ht="14.4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</row>
    <row r="147" spans="1:31" ht="14.4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</row>
    <row r="148" spans="1:31" ht="14.4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</row>
    <row r="149" spans="1:31" ht="14.4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</row>
    <row r="150" spans="1:31" ht="14.4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</row>
    <row r="151" spans="1:31" ht="14.4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</row>
    <row r="152" spans="1:31" ht="14.4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</row>
    <row r="153" spans="1:31" ht="14.4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</row>
    <row r="154" spans="1:31" ht="14.4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</row>
    <row r="155" spans="1:31" ht="14.4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</row>
    <row r="156" spans="1:31" ht="14.4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</row>
    <row r="157" spans="1:31" ht="14.4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</row>
    <row r="158" spans="1:31" ht="14.4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</row>
    <row r="159" spans="1:31" ht="14.4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</row>
    <row r="160" spans="1:31" ht="14.4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</row>
    <row r="161" spans="1:31" ht="14.4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</row>
    <row r="162" spans="1:31" ht="14.4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</row>
    <row r="163" spans="1:31" ht="14.4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</row>
    <row r="164" spans="1:31" ht="14.4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</row>
    <row r="165" spans="1:31" ht="14.4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</row>
    <row r="166" spans="1:31" ht="14.4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</row>
    <row r="167" spans="1:31" ht="14.4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</row>
    <row r="168" spans="1:31" ht="14.4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</row>
    <row r="169" spans="1:31" ht="14.4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</row>
    <row r="170" spans="1:31" ht="14.4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</row>
    <row r="171" spans="1:31" ht="14.4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</row>
    <row r="172" spans="1:31" ht="14.4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</row>
    <row r="173" spans="1:31" ht="14.4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</row>
    <row r="174" spans="1:31" ht="14.4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</row>
    <row r="175" spans="1:31" ht="14.4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</row>
    <row r="176" spans="1:31" ht="14.4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</row>
    <row r="177" spans="1:31" ht="14.4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</row>
    <row r="178" spans="1:31" ht="14.4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</row>
    <row r="179" spans="1:31" ht="14.4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</row>
    <row r="180" spans="1:31" ht="14.4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</row>
    <row r="181" spans="1:31" ht="14.4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</row>
    <row r="182" spans="1:31" ht="14.4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</row>
    <row r="183" spans="1:31" ht="14.4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</row>
    <row r="184" spans="1:31" ht="14.4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</row>
    <row r="185" spans="1:31" ht="14.4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</row>
    <row r="186" spans="1:31" ht="14.4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</row>
    <row r="187" spans="1:31" ht="14.4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</row>
    <row r="188" spans="1:31" ht="14.4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</row>
    <row r="189" spans="1:31" ht="14.4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</row>
    <row r="190" spans="1:31" ht="14.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</row>
    <row r="191" spans="1:31" ht="14.4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</row>
    <row r="192" spans="1:31" ht="14.4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</row>
    <row r="193" spans="1:31" ht="14.4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</row>
    <row r="194" spans="1:31" ht="14.4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</row>
    <row r="195" spans="1:31" ht="14.4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</row>
    <row r="196" spans="1:31" ht="14.4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</row>
    <row r="197" spans="1:31" ht="14.4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</row>
    <row r="198" spans="1:31" ht="14.4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</row>
    <row r="199" spans="1:31" ht="14.4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</row>
    <row r="200" spans="1:31" ht="14.4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</row>
    <row r="201" spans="1:31" ht="14.4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</row>
    <row r="202" spans="1:31" ht="14.4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</row>
    <row r="203" spans="1:31" ht="14.4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</row>
    <row r="204" spans="1:31" ht="14.4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</row>
    <row r="205" spans="1:31" ht="14.4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</row>
    <row r="206" spans="1:31" ht="14.4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</row>
    <row r="207" spans="1:31" ht="14.4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</row>
    <row r="208" spans="1:31" ht="14.4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</row>
    <row r="209" spans="1:31" ht="14.4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</row>
    <row r="210" spans="1:31" ht="14.4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</row>
    <row r="211" spans="1:31" ht="14.4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</row>
    <row r="212" spans="1:31" ht="14.4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</row>
    <row r="213" spans="1:31" ht="14.4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</row>
    <row r="214" spans="1:31" ht="14.4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</row>
    <row r="215" spans="1:31" ht="14.4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</row>
    <row r="216" spans="1:31" ht="14.4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</row>
    <row r="217" spans="1:31" ht="14.4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</row>
    <row r="218" spans="1:31" ht="14.4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</row>
    <row r="219" spans="1:31" ht="14.4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</row>
    <row r="220" spans="1:31" ht="14.4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</row>
    <row r="221" spans="1:31" ht="14.4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</row>
    <row r="222" spans="1:31" ht="14.4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</row>
    <row r="223" spans="1:31" ht="14.4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</row>
    <row r="224" spans="1:31" ht="14.4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</row>
    <row r="225" spans="1:31" ht="14.4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</row>
    <row r="226" spans="1:31" ht="14.4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</row>
    <row r="227" spans="1:31" ht="14.4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</row>
    <row r="228" spans="1:31" ht="14.4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</row>
    <row r="229" spans="1:31" ht="14.4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</row>
    <row r="230" spans="1:31" ht="14.4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</row>
    <row r="231" spans="1:31" ht="14.4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</row>
    <row r="232" spans="1:31" ht="14.4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</row>
    <row r="233" spans="1:31" ht="14.4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</row>
    <row r="234" spans="1:31" ht="14.4">
      <c r="A234" s="26"/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</row>
    <row r="235" spans="1:31" ht="14.4">
      <c r="A235" s="26"/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</row>
    <row r="236" spans="1:31" ht="14.4">
      <c r="A236" s="26"/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</row>
    <row r="237" spans="1:31" ht="14.4">
      <c r="A237" s="26"/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</row>
    <row r="238" spans="1:31" ht="14.4">
      <c r="A238" s="26"/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</row>
    <row r="239" spans="1:31" ht="14.4">
      <c r="A239" s="26"/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</row>
    <row r="240" spans="1:31" ht="14.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</row>
    <row r="241" spans="1:31" ht="14.4">
      <c r="A241" s="26"/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</row>
    <row r="242" spans="1:31" ht="14.4">
      <c r="A242" s="26"/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</row>
    <row r="243" spans="1:31" ht="14.4">
      <c r="A243" s="26"/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</row>
    <row r="244" spans="1:31" ht="14.4">
      <c r="A244" s="26"/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</row>
    <row r="245" spans="1:31" ht="14.4">
      <c r="A245" s="26"/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</row>
    <row r="246" spans="1:31" ht="14.4">
      <c r="A246" s="26"/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</row>
    <row r="247" spans="1:31" ht="14.4">
      <c r="A247" s="26"/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</row>
    <row r="248" spans="1:31" ht="14.4">
      <c r="A248" s="26"/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</row>
    <row r="249" spans="1:31" ht="14.4">
      <c r="A249" s="26"/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</row>
    <row r="250" spans="1:31" ht="14.4">
      <c r="A250" s="26"/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</row>
    <row r="251" spans="1:31" ht="14.4">
      <c r="A251" s="26"/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</row>
    <row r="252" spans="1:31" ht="14.4">
      <c r="A252" s="26"/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</row>
    <row r="253" spans="1:31" ht="14.4">
      <c r="A253" s="26"/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</row>
    <row r="254" spans="1:31" ht="14.4">
      <c r="A254" s="26"/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</row>
    <row r="255" spans="1:31" ht="14.4">
      <c r="A255" s="26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</row>
    <row r="256" spans="1:31" ht="14.4">
      <c r="A256" s="26"/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</row>
    <row r="257" spans="1:31" ht="14.4">
      <c r="A257" s="26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</row>
    <row r="258" spans="1:31" ht="14.4">
      <c r="A258" s="26"/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</row>
    <row r="259" spans="1:31" ht="14.4">
      <c r="A259" s="26"/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</row>
    <row r="260" spans="1:31" ht="14.4">
      <c r="A260" s="26"/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</row>
    <row r="261" spans="1:31" ht="14.4">
      <c r="A261" s="26"/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</row>
    <row r="262" spans="1:31" ht="14.4">
      <c r="A262" s="26"/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</row>
    <row r="263" spans="1:31" ht="14.4">
      <c r="A263" s="26"/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</row>
    <row r="264" spans="1:31" ht="14.4">
      <c r="A264" s="26"/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</row>
    <row r="265" spans="1:31" ht="14.4">
      <c r="A265" s="26"/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</row>
    <row r="266" spans="1:31" ht="14.4">
      <c r="A266" s="26"/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</row>
    <row r="267" spans="1:31" ht="14.4">
      <c r="A267" s="26"/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</row>
    <row r="268" spans="1:31" ht="14.4">
      <c r="A268" s="26"/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</row>
    <row r="269" spans="1:31" ht="14.4">
      <c r="A269" s="26"/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</row>
    <row r="270" spans="1:31" ht="14.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</row>
    <row r="271" spans="1:31" ht="14.4">
      <c r="A271" s="26"/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</row>
    <row r="272" spans="1:31" ht="14.4">
      <c r="A272" s="26"/>
      <c r="B272" s="26"/>
      <c r="C272" s="26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</row>
    <row r="273" spans="1:31" ht="14.4">
      <c r="A273" s="26"/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</row>
    <row r="274" spans="1:31" ht="14.4">
      <c r="A274" s="26"/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</row>
    <row r="275" spans="1:31" ht="14.4">
      <c r="A275" s="26"/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</row>
    <row r="276" spans="1:31" ht="14.4">
      <c r="A276" s="26"/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</row>
    <row r="277" spans="1:31" ht="14.4">
      <c r="A277" s="26"/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</row>
    <row r="278" spans="1:31" ht="14.4">
      <c r="A278" s="26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</row>
    <row r="279" spans="1:31" ht="14.4">
      <c r="A279" s="26"/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</row>
    <row r="280" spans="1:31" ht="14.4">
      <c r="A280" s="26"/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</row>
    <row r="281" spans="1:31" ht="14.4">
      <c r="A281" s="26"/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</row>
    <row r="282" spans="1:31" ht="14.4">
      <c r="A282" s="26"/>
      <c r="B282" s="26"/>
      <c r="C282" s="26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</row>
    <row r="283" spans="1:31" ht="14.4">
      <c r="A283" s="26"/>
      <c r="B283" s="26"/>
      <c r="C283" s="26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</row>
    <row r="284" spans="1:31" ht="14.4">
      <c r="A284" s="26"/>
      <c r="B284" s="26"/>
      <c r="C284" s="26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</row>
    <row r="285" spans="1:31" ht="14.4">
      <c r="A285" s="26"/>
      <c r="B285" s="26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</row>
    <row r="286" spans="1:31" ht="14.4">
      <c r="A286" s="26"/>
      <c r="B286" s="26"/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</row>
    <row r="287" spans="1:31" ht="14.4">
      <c r="A287" s="26"/>
      <c r="B287" s="26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</row>
    <row r="288" spans="1:31" ht="14.4">
      <c r="A288" s="26"/>
      <c r="B288" s="26"/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</row>
    <row r="289" spans="1:31" ht="14.4">
      <c r="A289" s="26"/>
      <c r="B289" s="26"/>
      <c r="C289" s="26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</row>
    <row r="290" spans="1:31" ht="14.4">
      <c r="A290" s="26"/>
      <c r="B290" s="26"/>
      <c r="C290" s="26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</row>
    <row r="291" spans="1:31" ht="14.4">
      <c r="A291" s="26"/>
      <c r="B291" s="26"/>
      <c r="C291" s="26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</row>
    <row r="292" spans="1:31" ht="14.4">
      <c r="A292" s="26"/>
      <c r="B292" s="26"/>
      <c r="C292" s="26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</row>
    <row r="293" spans="1:31" ht="14.4">
      <c r="A293" s="26"/>
      <c r="B293" s="26"/>
      <c r="C293" s="26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</row>
    <row r="294" spans="1:31" ht="14.4">
      <c r="A294" s="26"/>
      <c r="B294" s="26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</row>
    <row r="295" spans="1:31" ht="14.4">
      <c r="A295" s="26"/>
      <c r="B295" s="26"/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</row>
    <row r="296" spans="1:31" ht="14.4">
      <c r="A296" s="26"/>
      <c r="B296" s="26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</row>
    <row r="297" spans="1:31" ht="14.4">
      <c r="A297" s="26"/>
      <c r="B297" s="26"/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</row>
    <row r="298" spans="1:31" ht="14.4">
      <c r="A298" s="26"/>
      <c r="B298" s="26"/>
      <c r="C298" s="26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</row>
    <row r="299" spans="1:31" ht="14.4">
      <c r="A299" s="26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</row>
    <row r="300" spans="1:31" ht="14.4">
      <c r="A300" s="26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</row>
    <row r="301" spans="1:31" ht="14.4">
      <c r="A301" s="26"/>
      <c r="B301" s="26"/>
      <c r="C301" s="26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</row>
    <row r="302" spans="1:31" ht="14.4">
      <c r="A302" s="26"/>
      <c r="B302" s="26"/>
      <c r="C302" s="26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</row>
    <row r="303" spans="1:31" ht="14.4">
      <c r="A303" s="26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</row>
    <row r="304" spans="1:31" ht="14.4">
      <c r="A304" s="26"/>
      <c r="B304" s="26"/>
      <c r="C304" s="26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</row>
    <row r="305" spans="1:31" ht="14.4">
      <c r="A305" s="26"/>
      <c r="B305" s="26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</row>
    <row r="306" spans="1:31" ht="14.4">
      <c r="A306" s="26"/>
      <c r="B306" s="26"/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</row>
    <row r="307" spans="1:31" ht="14.4">
      <c r="A307" s="26"/>
      <c r="B307" s="26"/>
      <c r="C307" s="26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</row>
    <row r="308" spans="1:31" ht="14.4">
      <c r="A308" s="26"/>
      <c r="B308" s="26"/>
      <c r="C308" s="26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</row>
    <row r="309" spans="1:31" ht="14.4">
      <c r="A309" s="26"/>
      <c r="B309" s="26"/>
      <c r="C309" s="26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</row>
    <row r="310" spans="1:31" ht="14.4">
      <c r="A310" s="26"/>
      <c r="B310" s="26"/>
      <c r="C310" s="26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</row>
    <row r="311" spans="1:31" ht="14.4">
      <c r="A311" s="26"/>
      <c r="B311" s="26"/>
      <c r="C311" s="26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</row>
    <row r="312" spans="1:31" ht="14.4">
      <c r="A312" s="26"/>
      <c r="B312" s="26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</row>
    <row r="313" spans="1:31" ht="14.4">
      <c r="A313" s="26"/>
      <c r="B313" s="26"/>
      <c r="C313" s="26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</row>
    <row r="314" spans="1:31" ht="14.4">
      <c r="A314" s="26"/>
      <c r="B314" s="26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</row>
    <row r="315" spans="1:31" ht="14.4">
      <c r="A315" s="26"/>
      <c r="B315" s="26"/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</row>
    <row r="316" spans="1:31" ht="14.4">
      <c r="A316" s="26"/>
      <c r="B316" s="26"/>
      <c r="C316" s="26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</row>
    <row r="317" spans="1:31" ht="14.4">
      <c r="A317" s="26"/>
      <c r="B317" s="26"/>
      <c r="C317" s="26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</row>
    <row r="318" spans="1:31" ht="14.4">
      <c r="A318" s="26"/>
      <c r="B318" s="26"/>
      <c r="C318" s="26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</row>
    <row r="319" spans="1:31" ht="14.4">
      <c r="A319" s="26"/>
      <c r="B319" s="26"/>
      <c r="C319" s="26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</row>
    <row r="320" spans="1:31" ht="14.4">
      <c r="A320" s="26"/>
      <c r="B320" s="26"/>
      <c r="C320" s="26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</row>
    <row r="321" spans="1:31" ht="14.4">
      <c r="A321" s="26"/>
      <c r="B321" s="26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</row>
    <row r="322" spans="1:31" ht="14.4">
      <c r="A322" s="26"/>
      <c r="B322" s="26"/>
      <c r="C322" s="26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</row>
    <row r="323" spans="1:31" ht="14.4">
      <c r="A323" s="26"/>
      <c r="B323" s="26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</row>
    <row r="324" spans="1:31" ht="14.4">
      <c r="A324" s="26"/>
      <c r="B324" s="26"/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</row>
    <row r="325" spans="1:31" ht="14.4">
      <c r="A325" s="26"/>
      <c r="B325" s="26"/>
      <c r="C325" s="26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</row>
    <row r="326" spans="1:31" ht="14.4">
      <c r="A326" s="26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</row>
    <row r="327" spans="1:31" ht="14.4">
      <c r="A327" s="26"/>
      <c r="B327" s="26"/>
      <c r="C327" s="26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</row>
    <row r="328" spans="1:31" ht="14.4">
      <c r="A328" s="26"/>
      <c r="B328" s="26"/>
      <c r="C328" s="26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</row>
    <row r="329" spans="1:31" ht="14.4">
      <c r="A329" s="26"/>
      <c r="B329" s="26"/>
      <c r="C329" s="26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</row>
    <row r="330" spans="1:31" ht="14.4">
      <c r="A330" s="26"/>
      <c r="B330" s="26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</row>
    <row r="331" spans="1:31" ht="14.4">
      <c r="A331" s="26"/>
      <c r="B331" s="26"/>
      <c r="C331" s="26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</row>
    <row r="332" spans="1:31" ht="14.4">
      <c r="A332" s="26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</row>
    <row r="333" spans="1:31" ht="14.4">
      <c r="A333" s="26"/>
      <c r="B333" s="26"/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</row>
    <row r="334" spans="1:31" ht="14.4">
      <c r="A334" s="26"/>
      <c r="B334" s="26"/>
      <c r="C334" s="26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</row>
    <row r="335" spans="1:31" ht="14.4">
      <c r="A335" s="26"/>
      <c r="B335" s="26"/>
      <c r="C335" s="26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</row>
    <row r="336" spans="1:31" ht="14.4">
      <c r="A336" s="26"/>
      <c r="B336" s="26"/>
      <c r="C336" s="26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</row>
    <row r="337" spans="1:31" ht="14.4">
      <c r="A337" s="26"/>
      <c r="B337" s="26"/>
      <c r="C337" s="26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</row>
    <row r="338" spans="1:31" ht="14.4">
      <c r="A338" s="26"/>
      <c r="B338" s="26"/>
      <c r="C338" s="26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</row>
    <row r="339" spans="1:31" ht="14.4">
      <c r="A339" s="26"/>
      <c r="B339" s="26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</row>
    <row r="340" spans="1:31" ht="14.4">
      <c r="A340" s="26"/>
      <c r="B340" s="26"/>
      <c r="C340" s="26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</row>
    <row r="341" spans="1:31" ht="14.4">
      <c r="A341" s="26"/>
      <c r="B341" s="26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</row>
    <row r="342" spans="1:31" ht="14.4">
      <c r="A342" s="26"/>
      <c r="B342" s="26"/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</row>
    <row r="343" spans="1:31" ht="14.4">
      <c r="A343" s="26"/>
      <c r="B343" s="26"/>
      <c r="C343" s="26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</row>
    <row r="344" spans="1:31" ht="14.4">
      <c r="A344" s="26"/>
      <c r="B344" s="26"/>
      <c r="C344" s="26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</row>
    <row r="345" spans="1:31" ht="14.4">
      <c r="A345" s="26"/>
      <c r="B345" s="26"/>
      <c r="C345" s="26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</row>
    <row r="346" spans="1:31" ht="14.4">
      <c r="A346" s="26"/>
      <c r="B346" s="26"/>
      <c r="C346" s="26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</row>
    <row r="347" spans="1:31" ht="14.4">
      <c r="A347" s="26"/>
      <c r="B347" s="26"/>
      <c r="C347" s="26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</row>
    <row r="348" spans="1:31" ht="14.4">
      <c r="A348" s="26"/>
      <c r="B348" s="26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</row>
    <row r="349" spans="1:31" ht="14.4">
      <c r="A349" s="26"/>
      <c r="B349" s="26"/>
      <c r="C349" s="26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</row>
    <row r="350" spans="1:31" ht="14.4">
      <c r="A350" s="26"/>
      <c r="B350" s="26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</row>
    <row r="351" spans="1:31" ht="14.4">
      <c r="A351" s="26"/>
      <c r="B351" s="26"/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</row>
    <row r="352" spans="1:31" ht="14.4">
      <c r="A352" s="26"/>
      <c r="B352" s="26"/>
      <c r="C352" s="26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</row>
    <row r="353" spans="1:31" ht="14.4">
      <c r="A353" s="26"/>
      <c r="B353" s="26"/>
      <c r="C353" s="26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</row>
    <row r="354" spans="1:31" ht="14.4">
      <c r="A354" s="26"/>
      <c r="B354" s="26"/>
      <c r="C354" s="26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</row>
    <row r="355" spans="1:31" ht="14.4">
      <c r="A355" s="26"/>
      <c r="B355" s="26"/>
      <c r="C355" s="26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</row>
    <row r="356" spans="1:31" ht="14.4">
      <c r="A356" s="26"/>
      <c r="B356" s="26"/>
      <c r="C356" s="26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</row>
    <row r="357" spans="1:31" ht="14.4">
      <c r="A357" s="26"/>
      <c r="B357" s="26"/>
      <c r="C357" s="26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</row>
    <row r="358" spans="1:31" ht="14.4">
      <c r="A358" s="26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</row>
    <row r="359" spans="1:31" ht="14.4">
      <c r="A359" s="26"/>
      <c r="B359" s="26"/>
      <c r="C359" s="26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</row>
    <row r="360" spans="1:31" ht="14.4">
      <c r="A360" s="26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</row>
    <row r="361" spans="1:31" ht="14.4">
      <c r="A361" s="26"/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</row>
    <row r="362" spans="1:31" ht="14.4">
      <c r="A362" s="26"/>
      <c r="B362" s="26"/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</row>
    <row r="363" spans="1:31" ht="14.4">
      <c r="A363" s="26"/>
      <c r="B363" s="26"/>
      <c r="C363" s="26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</row>
    <row r="364" spans="1:31" ht="14.4">
      <c r="A364" s="26"/>
      <c r="B364" s="26"/>
      <c r="C364" s="26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</row>
    <row r="365" spans="1:31" ht="14.4">
      <c r="A365" s="26"/>
      <c r="B365" s="26"/>
      <c r="C365" s="26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</row>
    <row r="366" spans="1:31" ht="14.4">
      <c r="A366" s="26"/>
      <c r="B366" s="26"/>
      <c r="C366" s="26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</row>
    <row r="367" spans="1:31" ht="14.4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</row>
    <row r="368" spans="1:31" ht="14.4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</row>
    <row r="369" spans="1:31" ht="14.4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</row>
    <row r="370" spans="1:31" ht="14.4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</row>
    <row r="371" spans="1:31" ht="14.4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</row>
    <row r="372" spans="1:31" ht="14.4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</row>
    <row r="373" spans="1:31" ht="14.4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</row>
    <row r="374" spans="1:31" ht="14.4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</row>
    <row r="375" spans="1:31" ht="14.4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</row>
    <row r="376" spans="1:31" ht="14.4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</row>
    <row r="377" spans="1:31" ht="14.4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</row>
    <row r="378" spans="1:31" ht="14.4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</row>
    <row r="379" spans="1:31" ht="14.4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</row>
    <row r="380" spans="1:31" ht="14.4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</row>
    <row r="381" spans="1:31" ht="14.4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</row>
    <row r="382" spans="1:31" ht="14.4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</row>
    <row r="383" spans="1:31" ht="14.4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</row>
    <row r="384" spans="1:31" ht="14.4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</row>
    <row r="385" spans="1:31" ht="14.4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</row>
    <row r="386" spans="1:31" ht="14.4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</row>
    <row r="387" spans="1:31" ht="14.4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</row>
    <row r="388" spans="1:31" ht="14.4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</row>
    <row r="389" spans="1:31" ht="14.4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</row>
    <row r="390" spans="1:31" ht="14.4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</row>
    <row r="391" spans="1:31" ht="14.4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</row>
    <row r="392" spans="1:31" ht="14.4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</row>
    <row r="393" spans="1:31" ht="14.4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</row>
    <row r="394" spans="1:31" ht="14.4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</row>
    <row r="395" spans="1:31" ht="14.4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</row>
    <row r="396" spans="1:31" ht="14.4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</row>
    <row r="397" spans="1:31" ht="14.4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</row>
    <row r="398" spans="1:31" ht="14.4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</row>
    <row r="399" spans="1:31" ht="14.4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</row>
    <row r="400" spans="1:31" ht="14.4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</row>
    <row r="401" spans="1:31" ht="14.4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</row>
    <row r="402" spans="1:31" ht="14.4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</row>
    <row r="403" spans="1:31" ht="14.4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</row>
    <row r="404" spans="1:31" ht="14.4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</row>
    <row r="405" spans="1:31" ht="14.4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</row>
    <row r="406" spans="1:31" ht="14.4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</row>
    <row r="407" spans="1:31" ht="14.4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</row>
    <row r="408" spans="1:31" ht="14.4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</row>
    <row r="409" spans="1:31" ht="14.4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</row>
    <row r="410" spans="1:31" ht="14.4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</row>
    <row r="411" spans="1:31" ht="14.4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</row>
    <row r="412" spans="1:31" ht="14.4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</row>
    <row r="413" spans="1:31" ht="14.4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</row>
    <row r="414" spans="1:31" ht="14.4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</row>
    <row r="415" spans="1:31" ht="14.4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</row>
    <row r="416" spans="1:31" ht="14.4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</row>
    <row r="417" spans="1:31" ht="14.4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</row>
    <row r="418" spans="1:31" ht="14.4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</row>
    <row r="419" spans="1:31" ht="14.4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</row>
    <row r="420" spans="1:31" ht="14.4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</row>
    <row r="421" spans="1:31" ht="14.4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</row>
    <row r="422" spans="1:31" ht="14.4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</row>
    <row r="423" spans="1:31" ht="14.4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</row>
    <row r="424" spans="1:31" ht="14.4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</row>
    <row r="425" spans="1:31" ht="14.4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</row>
    <row r="426" spans="1:31" ht="14.4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</row>
    <row r="427" spans="1:31" ht="14.4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</row>
    <row r="428" spans="1:31" ht="14.4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</row>
    <row r="429" spans="1:31" ht="14.4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</row>
    <row r="430" spans="1:31" ht="14.4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</row>
    <row r="431" spans="1:31" ht="14.4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</row>
    <row r="432" spans="1:31" ht="14.4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</row>
    <row r="433" spans="1:31" ht="14.4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</row>
    <row r="434" spans="1:31" ht="14.4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</row>
    <row r="435" spans="1:31" ht="14.4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</row>
    <row r="436" spans="1:31" ht="14.4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</row>
    <row r="437" spans="1:31" ht="14.4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</row>
    <row r="438" spans="1:31" ht="14.4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</row>
    <row r="439" spans="1:31" ht="14.4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ht="14.4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</row>
    <row r="441" spans="1:31" ht="14.4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</row>
    <row r="442" spans="1:31" ht="14.4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</row>
    <row r="443" spans="1:31" ht="14.4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</row>
    <row r="444" spans="1:31" ht="14.4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</row>
    <row r="445" spans="1:31" ht="14.4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</row>
    <row r="446" spans="1:31" ht="14.4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</row>
    <row r="447" spans="1:31" ht="14.4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</row>
    <row r="448" spans="1:31" ht="14.4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</row>
    <row r="449" spans="1:31" ht="14.4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</row>
    <row r="450" spans="1:31" ht="14.4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</row>
    <row r="451" spans="1:31" ht="14.4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</row>
    <row r="452" spans="1:31" ht="14.4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</row>
    <row r="453" spans="1:31" ht="14.4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</row>
    <row r="454" spans="1:31" ht="14.4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</row>
    <row r="455" spans="1:31" ht="14.4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</row>
    <row r="456" spans="1:31" ht="14.4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</row>
    <row r="457" spans="1:31" ht="14.4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</row>
    <row r="458" spans="1:31" ht="14.4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</row>
    <row r="459" spans="1:31" ht="14.4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</row>
    <row r="460" spans="1:31" ht="14.4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</row>
    <row r="461" spans="1:31" ht="14.4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</row>
    <row r="462" spans="1:31" ht="14.4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</row>
    <row r="463" spans="1:31" ht="14.4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</row>
    <row r="464" spans="1:31" ht="14.4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</row>
    <row r="465" spans="1:31" ht="14.4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</row>
    <row r="466" spans="1:31" ht="14.4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</row>
    <row r="467" spans="1:31" ht="14.4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</row>
    <row r="468" spans="1:31" ht="14.4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</row>
    <row r="469" spans="1:31" ht="14.4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</row>
    <row r="470" spans="1:31" ht="14.4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</row>
    <row r="471" spans="1:31" ht="14.4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</row>
    <row r="472" spans="1:31" ht="14.4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</row>
    <row r="473" spans="1:31" ht="14.4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</row>
    <row r="474" spans="1:31" ht="14.4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</row>
    <row r="475" spans="1:31" ht="14.4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</row>
    <row r="476" spans="1:31" ht="14.4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</row>
    <row r="477" spans="1:31" ht="14.4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</row>
    <row r="478" spans="1:31" ht="14.4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</row>
    <row r="479" spans="1:31" ht="14.4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</row>
    <row r="480" spans="1:31" ht="14.4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</row>
    <row r="481" spans="1:31" ht="14.4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</row>
    <row r="482" spans="1:31" ht="14.4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</row>
    <row r="483" spans="1:31" ht="14.4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</row>
    <row r="484" spans="1:31" ht="14.4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</row>
    <row r="485" spans="1:31" ht="14.4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</row>
    <row r="486" spans="1:31" ht="14.4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</row>
    <row r="487" spans="1:31" ht="14.4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</row>
    <row r="488" spans="1:31" ht="14.4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</row>
    <row r="489" spans="1:31" ht="14.4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</row>
    <row r="490" spans="1:31" ht="14.4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</row>
    <row r="491" spans="1:31" ht="14.4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</row>
    <row r="492" spans="1:31" ht="14.4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</row>
    <row r="493" spans="1:31" ht="14.4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</row>
    <row r="494" spans="1:31" ht="14.4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</row>
    <row r="495" spans="1:31" ht="14.4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</row>
    <row r="496" spans="1:31" ht="14.4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</row>
    <row r="497" spans="1:31" ht="14.4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</row>
    <row r="498" spans="1:31" ht="14.4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</row>
    <row r="499" spans="1:31" ht="14.4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</row>
    <row r="500" spans="1:31" ht="14.4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</row>
    <row r="501" spans="1:31" ht="14.4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</row>
    <row r="502" spans="1:31" ht="14.4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</row>
    <row r="503" spans="1:31" ht="14.4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</row>
    <row r="504" spans="1:31" ht="14.4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</row>
    <row r="505" spans="1:31" ht="14.4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</row>
    <row r="506" spans="1:31" ht="14.4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</row>
    <row r="507" spans="1:31" ht="14.4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</row>
    <row r="508" spans="1:31" ht="14.4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</row>
    <row r="509" spans="1:31" ht="14.4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</row>
    <row r="510" spans="1:31" ht="14.4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</row>
    <row r="511" spans="1:31" ht="14.4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</row>
    <row r="512" spans="1:31" ht="14.4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</row>
    <row r="513" spans="1:31" ht="14.4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</row>
    <row r="514" spans="1:31" ht="14.4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</row>
    <row r="515" spans="1:31" ht="14.4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</row>
    <row r="516" spans="1:31" ht="14.4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</row>
    <row r="517" spans="1:31" ht="14.4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</row>
    <row r="518" spans="1:31" ht="14.4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</row>
    <row r="519" spans="1:31" ht="14.4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</row>
    <row r="520" spans="1:31" ht="14.4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</row>
    <row r="521" spans="1:31" ht="14.4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</row>
    <row r="522" spans="1:31" ht="14.4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</row>
    <row r="523" spans="1:31" ht="14.4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</row>
    <row r="524" spans="1:31" ht="14.4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</row>
    <row r="525" spans="1:31" ht="14.4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</row>
    <row r="526" spans="1:31" ht="14.4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</row>
    <row r="527" spans="1:31" ht="14.4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</row>
    <row r="528" spans="1:31" ht="14.4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</row>
    <row r="529" spans="1:31" ht="14.4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</row>
    <row r="530" spans="1:31" ht="14.4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</row>
    <row r="531" spans="1:31" ht="14.4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</row>
    <row r="532" spans="1:31" ht="14.4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</row>
    <row r="533" spans="1:31" ht="14.4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</row>
    <row r="534" spans="1:31" ht="14.4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</row>
    <row r="535" spans="1:31" ht="14.4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</row>
    <row r="536" spans="1:31" ht="14.4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</row>
    <row r="537" spans="1:31" ht="14.4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</row>
    <row r="538" spans="1:31" ht="14.4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</row>
    <row r="539" spans="1:31" ht="14.4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</row>
    <row r="540" spans="1:31" ht="14.4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</row>
    <row r="541" spans="1:31" ht="14.4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</row>
    <row r="542" spans="1:31" ht="14.4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</row>
    <row r="543" spans="1:31" ht="14.4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</row>
    <row r="544" spans="1:31" ht="14.4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</row>
    <row r="545" spans="1:31" ht="14.4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</row>
    <row r="546" spans="1:31" ht="14.4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</row>
    <row r="547" spans="1:31" ht="14.4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</row>
    <row r="548" spans="1:31" ht="14.4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</row>
    <row r="549" spans="1:31" ht="14.4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</row>
    <row r="550" spans="1:31" ht="14.4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</row>
    <row r="551" spans="1:31" ht="14.4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</row>
    <row r="552" spans="1:31" ht="14.4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</row>
    <row r="553" spans="1:31" ht="14.4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</row>
    <row r="554" spans="1:31" ht="14.4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</row>
    <row r="555" spans="1:31" ht="14.4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</row>
    <row r="556" spans="1:31" ht="14.4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</row>
    <row r="557" spans="1:31" ht="14.4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</row>
    <row r="558" spans="1:31" ht="14.4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</row>
    <row r="559" spans="1:31" ht="14.4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</row>
    <row r="560" spans="1:31" ht="14.4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</row>
    <row r="561" spans="1:31" ht="14.4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</row>
    <row r="562" spans="1:31" ht="14.4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</row>
    <row r="563" spans="1:31" ht="14.4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</row>
    <row r="564" spans="1:31" ht="14.4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</row>
    <row r="565" spans="1:31" ht="14.4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</row>
    <row r="566" spans="1:31" ht="14.4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</row>
    <row r="567" spans="1:31" ht="14.4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</row>
    <row r="568" spans="1:31" ht="14.4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</row>
    <row r="569" spans="1:31" ht="14.4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</row>
    <row r="570" spans="1:31" ht="14.4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</row>
    <row r="571" spans="1:31" ht="14.4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</row>
    <row r="572" spans="1:31" ht="14.4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</row>
    <row r="573" spans="1:31" ht="14.4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</row>
    <row r="574" spans="1:31" ht="14.4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</row>
    <row r="575" spans="1:31" ht="14.4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</row>
    <row r="576" spans="1:31" ht="14.4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</row>
    <row r="577" spans="1:31" ht="14.4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</row>
    <row r="578" spans="1:31" ht="14.4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</row>
    <row r="579" spans="1:31" ht="14.4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</row>
    <row r="580" spans="1:31" ht="14.4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</row>
    <row r="581" spans="1:31" ht="14.4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</row>
    <row r="582" spans="1:31" ht="14.4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</row>
    <row r="583" spans="1:31" ht="14.4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</row>
    <row r="584" spans="1:31" ht="14.4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</row>
    <row r="585" spans="1:31" ht="14.4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</row>
    <row r="586" spans="1:31" ht="14.4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</row>
    <row r="587" spans="1:31" ht="14.4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</row>
    <row r="588" spans="1:31" ht="14.4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</row>
    <row r="589" spans="1:31" ht="14.4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</row>
    <row r="590" spans="1:31" ht="14.4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</row>
    <row r="591" spans="1:31" ht="14.4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</row>
    <row r="592" spans="1:31" ht="14.4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</row>
    <row r="593" spans="1:31" ht="14.4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</row>
    <row r="594" spans="1:31" ht="14.4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</row>
    <row r="595" spans="1:31" ht="14.4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</row>
    <row r="596" spans="1:31" ht="14.4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</row>
    <row r="597" spans="1:31" ht="14.4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</row>
    <row r="598" spans="1:31" ht="14.4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</row>
    <row r="599" spans="1:31" ht="14.4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</row>
    <row r="600" spans="1:31" ht="14.4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</row>
    <row r="601" spans="1:31" ht="14.4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</row>
    <row r="602" spans="1:31" ht="14.4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</row>
    <row r="603" spans="1:31" ht="14.4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</row>
    <row r="604" spans="1:31" ht="14.4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</row>
    <row r="605" spans="1:31" ht="14.4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</row>
    <row r="606" spans="1:31" ht="14.4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</row>
    <row r="607" spans="1:31" ht="14.4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</row>
    <row r="608" spans="1:31" ht="14.4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</row>
    <row r="609" spans="1:31" ht="14.4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</row>
    <row r="610" spans="1:31" ht="14.4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</row>
    <row r="611" spans="1:31" ht="14.4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</row>
    <row r="612" spans="1:31" ht="14.4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</row>
    <row r="613" spans="1:31" ht="14.4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</row>
    <row r="614" spans="1:31" ht="14.4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</row>
    <row r="615" spans="1:31" ht="14.4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</row>
    <row r="616" spans="1:31" ht="14.4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</row>
    <row r="617" spans="1:31" ht="14.4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</row>
    <row r="618" spans="1:31" ht="14.4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</row>
    <row r="619" spans="1:31" ht="14.4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</row>
    <row r="620" spans="1:31" ht="14.4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</row>
    <row r="621" spans="1:31" ht="14.4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</row>
    <row r="622" spans="1:31" ht="14.4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</row>
    <row r="623" spans="1:31" ht="14.4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</row>
    <row r="624" spans="1:31" ht="14.4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</row>
    <row r="625" spans="1:31" ht="14.4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</row>
    <row r="626" spans="1:31" ht="14.4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</row>
    <row r="627" spans="1:31" ht="14.4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</row>
    <row r="628" spans="1:31" ht="14.4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</row>
    <row r="629" spans="1:31" ht="14.4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</row>
    <row r="630" spans="1:31" ht="14.4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</row>
    <row r="631" spans="1:31" ht="14.4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</row>
    <row r="632" spans="1:31" ht="14.4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</row>
    <row r="633" spans="1:31" ht="14.4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</row>
    <row r="634" spans="1:31" ht="14.4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</row>
    <row r="635" spans="1:31" ht="14.4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</row>
    <row r="636" spans="1:31" ht="14.4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</row>
    <row r="637" spans="1:31" ht="14.4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</row>
    <row r="638" spans="1:31" ht="14.4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</row>
    <row r="639" spans="1:31" ht="14.4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</row>
    <row r="640" spans="1:31" ht="14.4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</row>
    <row r="641" spans="1:31" ht="14.4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</row>
    <row r="642" spans="1:31" ht="14.4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</row>
    <row r="643" spans="1:31" ht="14.4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</row>
    <row r="644" spans="1:31" ht="14.4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</row>
    <row r="645" spans="1:31" ht="14.4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</row>
    <row r="646" spans="1:31" ht="14.4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</row>
    <row r="647" spans="1:31" ht="14.4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</row>
    <row r="648" spans="1:31" ht="14.4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</row>
    <row r="649" spans="1:31" ht="14.4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</row>
    <row r="650" spans="1:31" ht="14.4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</row>
    <row r="651" spans="1:31" ht="14.4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</row>
    <row r="652" spans="1:31" ht="14.4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</row>
    <row r="653" spans="1:31" ht="14.4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</row>
    <row r="654" spans="1:31" ht="14.4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</row>
    <row r="655" spans="1:31" ht="14.4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</row>
    <row r="656" spans="1:31" ht="14.4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</row>
    <row r="657" spans="1:31" ht="14.4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</row>
    <row r="658" spans="1:31" ht="14.4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</row>
    <row r="659" spans="1:31" ht="14.4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</row>
    <row r="660" spans="1:31" ht="14.4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</row>
    <row r="661" spans="1:31" ht="14.4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</row>
    <row r="662" spans="1:31" ht="14.4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</row>
    <row r="663" spans="1:31" ht="14.4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</row>
    <row r="664" spans="1:31" ht="14.4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</row>
    <row r="665" spans="1:31" ht="14.4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</row>
    <row r="666" spans="1:31" ht="14.4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</row>
    <row r="667" spans="1:31" ht="14.4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</row>
    <row r="668" spans="1:31" ht="14.4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</row>
    <row r="669" spans="1:31" ht="14.4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</row>
    <row r="670" spans="1:31" ht="14.4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</row>
    <row r="671" spans="1:31" ht="14.4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</row>
    <row r="672" spans="1:31" ht="14.4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</row>
    <row r="673" spans="1:31" ht="14.4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</row>
    <row r="674" spans="1:31" ht="14.4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</row>
    <row r="675" spans="1:31" ht="14.4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</row>
    <row r="676" spans="1:31" ht="14.4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</row>
    <row r="677" spans="1:31" ht="14.4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</row>
    <row r="678" spans="1:31" ht="14.4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</row>
    <row r="679" spans="1:31" ht="14.4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</row>
    <row r="680" spans="1:31" ht="14.4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</row>
    <row r="681" spans="1:31" ht="14.4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</row>
    <row r="682" spans="1:31" ht="14.4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</row>
    <row r="683" spans="1:31" ht="14.4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</row>
    <row r="684" spans="1:31" ht="14.4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</row>
    <row r="685" spans="1:31" ht="14.4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</row>
    <row r="686" spans="1:31" ht="14.4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</row>
    <row r="687" spans="1:31" ht="14.4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</row>
    <row r="688" spans="1:31" ht="14.4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</row>
    <row r="689" spans="1:31" ht="14.4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</row>
    <row r="690" spans="1:31" ht="14.4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</row>
    <row r="691" spans="1:31" ht="14.4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</row>
    <row r="692" spans="1:31" ht="14.4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</row>
    <row r="693" spans="1:31" ht="14.4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</row>
    <row r="694" spans="1:31" ht="14.4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</row>
    <row r="695" spans="1:31" ht="14.4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</row>
    <row r="696" spans="1:31" ht="14.4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</row>
    <row r="697" spans="1:31" ht="14.4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</row>
    <row r="698" spans="1:31" ht="14.4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</row>
    <row r="699" spans="1:31" ht="14.4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</row>
    <row r="700" spans="1:31" ht="14.4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</row>
    <row r="701" spans="1:31" ht="14.4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</row>
    <row r="702" spans="1:31" ht="14.4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</row>
    <row r="703" spans="1:31" ht="14.4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</row>
    <row r="704" spans="1:31" ht="14.4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</row>
    <row r="705" spans="1:31" ht="14.4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</row>
    <row r="706" spans="1:31" ht="14.4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</row>
    <row r="707" spans="1:31" ht="14.4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</row>
    <row r="708" spans="1:31" ht="14.4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</row>
    <row r="709" spans="1:31" ht="14.4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</row>
    <row r="710" spans="1:31" ht="14.4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</row>
    <row r="711" spans="1:31" ht="14.4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</row>
    <row r="712" spans="1:31" ht="14.4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</row>
    <row r="713" spans="1:31" ht="14.4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</row>
    <row r="714" spans="1:31" ht="14.4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</row>
    <row r="715" spans="1:31" ht="14.4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</row>
    <row r="716" spans="1:31" ht="14.4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</row>
    <row r="717" spans="1:31" ht="14.4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</row>
    <row r="718" spans="1:31" ht="14.4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</row>
    <row r="719" spans="1:31" ht="14.4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</row>
    <row r="720" spans="1:31" ht="14.4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</row>
    <row r="721" spans="1:31" ht="14.4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</row>
    <row r="722" spans="1:31" ht="14.4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</row>
    <row r="723" spans="1:31" ht="14.4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</row>
    <row r="724" spans="1:31" ht="14.4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</row>
    <row r="725" spans="1:31" ht="14.4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</row>
    <row r="726" spans="1:31" ht="14.4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</row>
    <row r="727" spans="1:31" ht="14.4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</row>
    <row r="728" spans="1:31" ht="14.4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</row>
    <row r="729" spans="1:31" ht="14.4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</row>
    <row r="730" spans="1:31" ht="14.4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</row>
    <row r="731" spans="1:31" ht="14.4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</row>
    <row r="732" spans="1:31" ht="14.4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</row>
    <row r="733" spans="1:31" ht="14.4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</row>
    <row r="734" spans="1:31" ht="14.4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</row>
    <row r="735" spans="1:31" ht="14.4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</row>
    <row r="736" spans="1:31" ht="14.4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</row>
    <row r="737" spans="1:31" ht="14.4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</row>
    <row r="738" spans="1:31" ht="14.4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</row>
    <row r="739" spans="1:31" ht="14.4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</row>
    <row r="740" spans="1:31" ht="14.4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</row>
    <row r="741" spans="1:31" ht="14.4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</row>
    <row r="742" spans="1:31" ht="14.4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</row>
    <row r="743" spans="1:31" ht="14.4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</row>
    <row r="744" spans="1:31" ht="14.4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</row>
    <row r="745" spans="1:31" ht="14.4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</row>
    <row r="746" spans="1:31" ht="14.4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</row>
    <row r="747" spans="1:31" ht="14.4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</row>
    <row r="748" spans="1:31" ht="14.4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</row>
    <row r="749" spans="1:31" ht="14.4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</row>
    <row r="750" spans="1:31" ht="14.4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</row>
    <row r="751" spans="1:31" ht="14.4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</row>
    <row r="752" spans="1:31" ht="14.4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</row>
    <row r="753" spans="1:31" ht="14.4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</row>
    <row r="754" spans="1:31" ht="14.4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</row>
    <row r="755" spans="1:31" ht="14.4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</row>
    <row r="756" spans="1:31" ht="14.4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</row>
    <row r="757" spans="1:31" ht="14.4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</row>
    <row r="758" spans="1:31" ht="14.4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</row>
    <row r="759" spans="1:31" ht="14.4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</row>
    <row r="760" spans="1:31" ht="14.4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</row>
    <row r="761" spans="1:31" ht="14.4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</row>
    <row r="762" spans="1:31" ht="14.4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</row>
    <row r="763" spans="1:31" ht="14.4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</row>
    <row r="764" spans="1:31" ht="14.4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</row>
    <row r="765" spans="1:31" ht="14.4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</row>
    <row r="766" spans="1:31" ht="14.4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</row>
    <row r="767" spans="1:31" ht="14.4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</row>
    <row r="768" spans="1:31" ht="14.4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</row>
    <row r="769" spans="1:31" ht="14.4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</row>
    <row r="770" spans="1:31" ht="14.4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</row>
    <row r="771" spans="1:31" ht="14.4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</row>
    <row r="772" spans="1:31" ht="14.4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</row>
    <row r="773" spans="1:31" ht="14.4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</row>
    <row r="774" spans="1:31" ht="14.4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</row>
    <row r="775" spans="1:31" ht="14.4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</row>
    <row r="776" spans="1:31" ht="14.4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</row>
    <row r="777" spans="1:31" ht="14.4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</row>
    <row r="778" spans="1:31" ht="14.4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</row>
    <row r="779" spans="1:31" ht="14.4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</row>
    <row r="780" spans="1:31" ht="14.4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</row>
    <row r="781" spans="1:31" ht="14.4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</row>
    <row r="782" spans="1:31" ht="14.4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</row>
    <row r="783" spans="1:31" ht="14.4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</row>
    <row r="784" spans="1:31" ht="14.4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</row>
    <row r="785" spans="1:31" ht="14.4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</row>
    <row r="786" spans="1:31" ht="14.4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</row>
    <row r="787" spans="1:31" ht="14.4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</row>
    <row r="788" spans="1:31" ht="14.4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</row>
    <row r="789" spans="1:31" ht="14.4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</row>
    <row r="790" spans="1:31" ht="14.4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</row>
    <row r="791" spans="1:31" ht="14.4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</row>
    <row r="792" spans="1:31" ht="14.4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</row>
    <row r="793" spans="1:31" ht="14.4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</row>
    <row r="794" spans="1:31" ht="14.4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</row>
    <row r="795" spans="1:31" ht="14.4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</row>
    <row r="796" spans="1:31" ht="14.4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</row>
    <row r="797" spans="1:31" ht="14.4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</row>
    <row r="798" spans="1:31" ht="14.4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</row>
    <row r="799" spans="1:31" ht="14.4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</row>
    <row r="800" spans="1:31" ht="14.4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</row>
    <row r="801" spans="1:31" ht="14.4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</row>
    <row r="802" spans="1:31" ht="14.4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</row>
    <row r="803" spans="1:31" ht="14.4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</row>
    <row r="804" spans="1:31" ht="14.4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</row>
    <row r="805" spans="1:31" ht="14.4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</row>
    <row r="806" spans="1:31" ht="14.4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</row>
    <row r="807" spans="1:31" ht="14.4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</row>
    <row r="808" spans="1:31" ht="14.4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</row>
    <row r="809" spans="1:31" ht="14.4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</row>
    <row r="810" spans="1:31" ht="14.4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</row>
    <row r="811" spans="1:31" ht="14.4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</row>
    <row r="812" spans="1:31" ht="14.4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</row>
    <row r="813" spans="1:31" ht="14.4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</row>
    <row r="814" spans="1:31" ht="14.4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</row>
    <row r="815" spans="1:31" ht="14.4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</row>
    <row r="816" spans="1:31" ht="14.4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</row>
    <row r="817" spans="1:31" ht="14.4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</row>
    <row r="818" spans="1:31" ht="14.4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</row>
    <row r="819" spans="1:31" ht="14.4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</row>
    <row r="820" spans="1:31" ht="14.4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</row>
    <row r="821" spans="1:31" ht="14.4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</row>
    <row r="822" spans="1:31" ht="14.4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</row>
    <row r="823" spans="1:31" ht="14.4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</row>
    <row r="824" spans="1:31" ht="14.4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</row>
    <row r="825" spans="1:31" ht="14.4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</row>
    <row r="826" spans="1:31" ht="14.4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</row>
    <row r="827" spans="1:31" ht="14.4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</row>
    <row r="828" spans="1:31" ht="14.4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</row>
    <row r="829" spans="1:31" ht="14.4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</row>
    <row r="830" spans="1:31" ht="14.4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</row>
    <row r="831" spans="1:31" ht="14.4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</row>
    <row r="832" spans="1:31" ht="14.4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</row>
    <row r="833" spans="1:31" ht="14.4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</row>
    <row r="834" spans="1:31" ht="14.4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</row>
    <row r="835" spans="1:31" ht="14.4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</row>
    <row r="836" spans="1:31" ht="14.4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</row>
    <row r="837" spans="1:31" ht="14.4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</row>
    <row r="838" spans="1:31" ht="14.4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</row>
    <row r="839" spans="1:31" ht="14.4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</row>
    <row r="840" spans="1:31" ht="14.4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</row>
    <row r="841" spans="1:31" ht="14.4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</row>
    <row r="842" spans="1:31" ht="14.4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</row>
    <row r="843" spans="1:31" ht="14.4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</row>
    <row r="844" spans="1:31" ht="14.4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</row>
    <row r="845" spans="1:31" ht="14.4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</row>
    <row r="846" spans="1:31" ht="14.4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</row>
    <row r="847" spans="1:31" ht="14.4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</row>
    <row r="848" spans="1:31" ht="14.4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</row>
    <row r="849" spans="1:31" ht="14.4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</row>
    <row r="850" spans="1:31" ht="14.4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</row>
    <row r="851" spans="1:31" ht="14.4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</row>
    <row r="852" spans="1:31" ht="14.4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</row>
    <row r="853" spans="1:31" ht="14.4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</row>
    <row r="854" spans="1:31" ht="14.4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</row>
    <row r="855" spans="1:31" ht="14.4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</row>
    <row r="856" spans="1:31" ht="14.4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</row>
    <row r="857" spans="1:31" ht="14.4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</row>
    <row r="858" spans="1:31" ht="14.4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</row>
    <row r="859" spans="1:31" ht="14.4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</row>
    <row r="860" spans="1:31" ht="14.4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</row>
    <row r="861" spans="1:31" ht="14.4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</row>
    <row r="862" spans="1:31" ht="14.4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</row>
    <row r="863" spans="1:31" ht="14.4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</row>
    <row r="864" spans="1:31" ht="14.4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</row>
    <row r="865" spans="1:31" ht="14.4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</row>
    <row r="866" spans="1:31" ht="14.4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</row>
    <row r="867" spans="1:31" ht="14.4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</row>
    <row r="868" spans="1:31" ht="14.4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</row>
    <row r="869" spans="1:31" ht="14.4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</row>
    <row r="870" spans="1:31" ht="14.4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</row>
    <row r="871" spans="1:31" ht="14.4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</row>
    <row r="872" spans="1:31" ht="14.4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</row>
    <row r="873" spans="1:31" ht="14.4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</row>
    <row r="874" spans="1:31" ht="14.4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</row>
    <row r="875" spans="1:31" ht="14.4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</row>
    <row r="876" spans="1:31" ht="14.4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</row>
    <row r="877" spans="1:31" ht="14.4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</row>
    <row r="878" spans="1:31" ht="14.4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</row>
    <row r="879" spans="1:31" ht="14.4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</row>
    <row r="880" spans="1:31" ht="14.4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</row>
    <row r="881" spans="1:31" ht="14.4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</row>
    <row r="882" spans="1:31" ht="14.4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</row>
    <row r="883" spans="1:31" ht="14.4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</row>
    <row r="884" spans="1:31" ht="14.4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</row>
    <row r="885" spans="1:31" ht="14.4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</row>
    <row r="886" spans="1:31" ht="14.4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</row>
    <row r="887" spans="1:31" ht="14.4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</row>
    <row r="888" spans="1:31" ht="14.4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</row>
    <row r="889" spans="1:31" ht="14.4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</row>
    <row r="890" spans="1:31" ht="14.4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</row>
    <row r="891" spans="1:31" ht="14.4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</row>
    <row r="892" spans="1:31" ht="14.4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</row>
    <row r="893" spans="1:31" ht="14.4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</row>
    <row r="894" spans="1:31" ht="14.4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</row>
    <row r="895" spans="1:31" ht="14.4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</row>
    <row r="896" spans="1:31" ht="14.4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</row>
    <row r="897" spans="1:31" ht="14.4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</row>
    <row r="898" spans="1:31" ht="14.4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</row>
    <row r="899" spans="1:31" ht="14.4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</row>
    <row r="900" spans="1:31" ht="14.4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</row>
    <row r="901" spans="1:31" ht="14.4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</row>
    <row r="902" spans="1:31" ht="14.4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</row>
    <row r="903" spans="1:31" ht="14.4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</row>
    <row r="904" spans="1:31" ht="14.4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</row>
    <row r="905" spans="1:31" ht="14.4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</row>
    <row r="906" spans="1:31" ht="14.4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</row>
    <row r="907" spans="1:31" ht="14.4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</row>
    <row r="908" spans="1:31" ht="14.4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</row>
    <row r="909" spans="1:31" ht="14.4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</row>
    <row r="910" spans="1:31" ht="14.4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</row>
    <row r="911" spans="1:31" ht="14.4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</row>
    <row r="912" spans="1:31" ht="14.4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</row>
    <row r="913" spans="1:31" ht="14.4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</row>
    <row r="914" spans="1:31" ht="14.4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</row>
    <row r="915" spans="1:31" ht="14.4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</row>
    <row r="916" spans="1:31" ht="14.4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</row>
    <row r="917" spans="1:31" ht="14.4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</row>
    <row r="918" spans="1:31" ht="14.4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</row>
    <row r="919" spans="1:31" ht="14.4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</row>
    <row r="920" spans="1:31" ht="14.4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</row>
    <row r="921" spans="1:31" ht="14.4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</row>
    <row r="922" spans="1:31" ht="14.4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</row>
    <row r="923" spans="1:31" ht="14.4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</row>
    <row r="924" spans="1:31" ht="14.4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</row>
    <row r="925" spans="1:31" ht="14.4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</row>
    <row r="926" spans="1:31" ht="14.4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</row>
    <row r="927" spans="1:31" ht="14.4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</row>
    <row r="928" spans="1:31" ht="14.4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</row>
    <row r="929" spans="1:31" ht="14.4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</row>
    <row r="930" spans="1:31" ht="14.4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</row>
    <row r="931" spans="1:31" ht="14.4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</row>
    <row r="932" spans="1:31" ht="14.4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</row>
    <row r="933" spans="1:31" ht="14.4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</row>
    <row r="934" spans="1:31" ht="14.4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</row>
    <row r="935" spans="1:31" ht="14.4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</row>
    <row r="936" spans="1:31" ht="14.4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</row>
    <row r="937" spans="1:31" ht="14.4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</row>
    <row r="938" spans="1:31" ht="14.4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</row>
    <row r="939" spans="1:31" ht="14.4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</row>
    <row r="940" spans="1:31" ht="14.4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</row>
    <row r="941" spans="1:31" ht="14.4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</row>
    <row r="942" spans="1:31" ht="14.4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</row>
    <row r="943" spans="1:31" ht="14.4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</row>
    <row r="944" spans="1:31" ht="14.4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</row>
    <row r="945" spans="1:31" ht="14.4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</row>
    <row r="946" spans="1:31" ht="14.4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</row>
    <row r="947" spans="1:31" ht="14.4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</row>
    <row r="948" spans="1:31" ht="14.4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</row>
    <row r="949" spans="1:31" ht="14.4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</row>
    <row r="950" spans="1:31" ht="14.4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</row>
    <row r="951" spans="1:31" ht="14.4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</row>
    <row r="952" spans="1:31" ht="14.4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</row>
    <row r="953" spans="1:31" ht="14.4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</row>
    <row r="954" spans="1:31" ht="14.4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</row>
    <row r="955" spans="1:31" ht="14.4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</row>
    <row r="956" spans="1:31" ht="14.4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</row>
    <row r="957" spans="1:31" ht="14.4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</row>
    <row r="958" spans="1:31" ht="14.4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</row>
    <row r="959" spans="1:31" ht="14.4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</row>
    <row r="960" spans="1:31" ht="14.4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</row>
    <row r="961" spans="1:31" ht="14.4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</row>
    <row r="962" spans="1:31" ht="14.4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</row>
    <row r="963" spans="1:31" ht="14.4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</row>
    <row r="964" spans="1:31" ht="14.4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</row>
    <row r="965" spans="1:31" ht="14.4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</row>
    <row r="966" spans="1:31" ht="14.4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</row>
    <row r="967" spans="1:31" ht="14.4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</row>
    <row r="968" spans="1:31" ht="14.4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</row>
    <row r="969" spans="1:31" ht="14.4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</row>
    <row r="970" spans="1:31" ht="14.4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</row>
    <row r="971" spans="1:31" ht="14.4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</row>
    <row r="972" spans="1:31" ht="14.4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</row>
    <row r="973" spans="1:31" ht="14.4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</row>
    <row r="974" spans="1:31" ht="14.4">
      <c r="A974" s="26"/>
      <c r="B974" s="26"/>
      <c r="C974" s="26"/>
      <c r="D974" s="26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</row>
    <row r="975" spans="1:31" ht="14.4">
      <c r="A975" s="26"/>
      <c r="B975" s="26"/>
      <c r="C975" s="26"/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</row>
    <row r="976" spans="1:31" ht="14.4">
      <c r="A976" s="26"/>
      <c r="B976" s="26"/>
      <c r="C976" s="26"/>
      <c r="D976" s="26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</row>
    <row r="977" spans="1:31" ht="14.4">
      <c r="A977" s="26"/>
      <c r="B977" s="26"/>
      <c r="C977" s="26"/>
      <c r="D977" s="26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</row>
    <row r="978" spans="1:31" ht="14.4">
      <c r="A978" s="26"/>
      <c r="B978" s="26"/>
      <c r="C978" s="26"/>
      <c r="D978" s="26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</row>
    <row r="979" spans="1:31" ht="14.4">
      <c r="A979" s="26"/>
      <c r="B979" s="26"/>
      <c r="C979" s="26"/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</row>
    <row r="980" spans="1:31" ht="14.4">
      <c r="A980" s="26"/>
      <c r="B980" s="26"/>
      <c r="C980" s="26"/>
      <c r="D980" s="26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</row>
    <row r="981" spans="1:31" ht="14.4">
      <c r="A981" s="26"/>
      <c r="B981" s="26"/>
      <c r="C981" s="26"/>
      <c r="D981" s="26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</row>
    <row r="982" spans="1:31" ht="14.4">
      <c r="A982" s="26"/>
      <c r="B982" s="26"/>
      <c r="C982" s="26"/>
      <c r="D982" s="26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</row>
    <row r="983" spans="1:31" ht="14.4">
      <c r="A983" s="26"/>
      <c r="B983" s="26"/>
      <c r="C983" s="26"/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</row>
    <row r="984" spans="1:31" ht="14.4">
      <c r="A984" s="26"/>
      <c r="B984" s="26"/>
      <c r="C984" s="26"/>
      <c r="D984" s="26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</row>
    <row r="985" spans="1:31" ht="14.4">
      <c r="A985" s="26"/>
      <c r="B985" s="26"/>
      <c r="C985" s="26"/>
      <c r="D985" s="26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</row>
    <row r="986" spans="1:31" ht="14.4">
      <c r="A986" s="26"/>
      <c r="B986" s="26"/>
      <c r="C986" s="26"/>
      <c r="D986" s="26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</row>
    <row r="987" spans="1:31" ht="14.4">
      <c r="A987" s="26"/>
      <c r="B987" s="26"/>
      <c r="C987" s="26"/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</row>
    <row r="988" spans="1:31" ht="14.4">
      <c r="A988" s="26"/>
      <c r="B988" s="26"/>
      <c r="C988" s="26"/>
      <c r="D988" s="26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</row>
    <row r="989" spans="1:31" ht="14.4">
      <c r="A989" s="26"/>
      <c r="B989" s="26"/>
      <c r="C989" s="26"/>
      <c r="D989" s="26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</row>
    <row r="990" spans="1:31" ht="14.4">
      <c r="A990" s="26"/>
      <c r="B990" s="26"/>
      <c r="C990" s="26"/>
      <c r="D990" s="26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</row>
    <row r="991" spans="1:31" ht="14.4">
      <c r="A991" s="26"/>
      <c r="B991" s="26"/>
      <c r="C991" s="26"/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</row>
    <row r="992" spans="1:31" ht="14.4">
      <c r="A992" s="26"/>
      <c r="B992" s="26"/>
      <c r="C992" s="26"/>
      <c r="D992" s="26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</row>
    <row r="993" spans="1:31" ht="14.4">
      <c r="A993" s="26"/>
      <c r="B993" s="26"/>
      <c r="C993" s="26"/>
      <c r="D993" s="26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</row>
    <row r="994" spans="1:31" ht="14.4">
      <c r="A994" s="26"/>
      <c r="B994" s="26"/>
      <c r="C994" s="26"/>
      <c r="D994" s="26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</row>
    <row r="995" spans="1:31" ht="14.4">
      <c r="A995" s="26"/>
      <c r="B995" s="26"/>
      <c r="C995" s="26"/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</row>
    <row r="996" spans="1:31" ht="14.4">
      <c r="A996" s="26"/>
      <c r="B996" s="26"/>
      <c r="C996" s="26"/>
      <c r="D996" s="26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</row>
    <row r="997" spans="1:31" ht="14.4">
      <c r="A997" s="26"/>
      <c r="B997" s="26"/>
      <c r="C997" s="26"/>
      <c r="D997" s="26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</row>
    <row r="998" spans="1:31" ht="14.4">
      <c r="A998" s="26"/>
      <c r="B998" s="26"/>
      <c r="C998" s="26"/>
      <c r="D998" s="26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</row>
    <row r="999" spans="1:31" ht="14.4">
      <c r="A999" s="26"/>
      <c r="B999" s="26"/>
      <c r="C999" s="26"/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</row>
    <row r="1000" spans="1:31" ht="14.4">
      <c r="A1000" s="26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</row>
    <row r="1001" spans="1:31" ht="14.4">
      <c r="A1001" s="26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</row>
    <row r="1002" spans="1:31" ht="14.4">
      <c r="A1002" s="26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</row>
    <row r="1003" spans="1:31" ht="14.4">
      <c r="A1003" s="26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</row>
    <row r="1004" spans="1:31" ht="14.4">
      <c r="A1004" s="26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</row>
    <row r="1005" spans="1:31" ht="14.4">
      <c r="A1005" s="26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</row>
    <row r="1006" spans="1:31" ht="14.4">
      <c r="A1006" s="26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</row>
    <row r="1007" spans="1:31" ht="14.4">
      <c r="A1007" s="26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</row>
    <row r="1008" spans="1:31" ht="14.4">
      <c r="A1008" s="26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</row>
    <row r="1009" spans="1:31" ht="14.4">
      <c r="A1009" s="26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</row>
    <row r="1010" spans="1:31" ht="14.4">
      <c r="A1010" s="26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</row>
    <row r="1011" spans="1:31" ht="14.4">
      <c r="A1011" s="26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</row>
    <row r="1012" spans="1:31" ht="14.4">
      <c r="A1012" s="26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</row>
    <row r="1013" spans="1:31" ht="14.4">
      <c r="A1013" s="26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</row>
    <row r="1014" spans="1:31" ht="14.4">
      <c r="A1014" s="26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</row>
    <row r="1015" spans="1:31" ht="14.4">
      <c r="A1015" s="26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</row>
    <row r="1016" spans="1:31" ht="14.4">
      <c r="A1016" s="26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</row>
    <row r="1017" spans="1:31" ht="14.4">
      <c r="A1017" s="26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</row>
    <row r="1018" spans="1:31" ht="14.4">
      <c r="A1018" s="26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</row>
    <row r="1019" spans="1:31" ht="14.4">
      <c r="A1019" s="26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</row>
    <row r="1020" spans="1:31" ht="14.4">
      <c r="A1020" s="26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</row>
  </sheetData>
  <phoneticPr fontId="9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pane xSplit="1" topLeftCell="B1" activePane="topRight" state="frozen"/>
      <selection pane="topRight" activeCell="C2" sqref="C2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192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194</v>
      </c>
      <c r="B2" s="5">
        <v>19</v>
      </c>
      <c r="C2" s="5">
        <f t="shared" ref="C2:D2" si="0">K2</f>
        <v>17</v>
      </c>
      <c r="D2" s="5">
        <f t="shared" si="0"/>
        <v>5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7.0000000000000007E-2</v>
      </c>
      <c r="J2" s="10">
        <f t="shared" ref="J2:J10" si="5">0% + (M2-10)/100</f>
        <v>0</v>
      </c>
      <c r="K2" s="5">
        <v>17</v>
      </c>
      <c r="L2" s="5">
        <v>5</v>
      </c>
      <c r="M2" s="5">
        <v>10</v>
      </c>
      <c r="N2" s="5">
        <v>10</v>
      </c>
      <c r="O2" s="6">
        <v>10</v>
      </c>
      <c r="P2" s="5" t="b">
        <v>0</v>
      </c>
      <c r="Q2" s="5" t="b">
        <v>1</v>
      </c>
      <c r="R2" s="5" t="s">
        <v>195</v>
      </c>
      <c r="S2" s="5" t="s">
        <v>195</v>
      </c>
      <c r="T2" s="5" t="s">
        <v>195</v>
      </c>
      <c r="U2" s="5" t="s">
        <v>195</v>
      </c>
      <c r="V2" s="5" t="s">
        <v>195</v>
      </c>
      <c r="W2" s="5" t="s">
        <v>195</v>
      </c>
      <c r="X2" s="5" t="s">
        <v>195</v>
      </c>
      <c r="Y2" s="5" t="s">
        <v>195</v>
      </c>
      <c r="Z2" s="6" t="s">
        <v>195</v>
      </c>
    </row>
    <row r="3" spans="1:26" ht="16.5" customHeight="1">
      <c r="A3" s="50" t="s">
        <v>196</v>
      </c>
      <c r="B3" s="5">
        <v>22</v>
      </c>
      <c r="C3" s="5">
        <f t="shared" ref="C3:D3" si="6">K3</f>
        <v>19</v>
      </c>
      <c r="D3" s="5">
        <f t="shared" si="6"/>
        <v>9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0.09</v>
      </c>
      <c r="J3" s="10">
        <f t="shared" si="5"/>
        <v>0</v>
      </c>
      <c r="K3" s="5">
        <v>19</v>
      </c>
      <c r="L3" s="5">
        <v>9</v>
      </c>
      <c r="M3" s="5">
        <v>10</v>
      </c>
      <c r="N3" s="5">
        <v>10</v>
      </c>
      <c r="O3" s="6">
        <v>10</v>
      </c>
      <c r="P3" s="5" t="b">
        <v>1</v>
      </c>
      <c r="Q3" s="5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197</v>
      </c>
      <c r="B4" s="5">
        <v>26</v>
      </c>
      <c r="C4" s="5">
        <f t="shared" ref="C4:D4" si="8">K4</f>
        <v>21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0.11</v>
      </c>
      <c r="J4" s="10">
        <f t="shared" si="5"/>
        <v>0</v>
      </c>
      <c r="K4" s="5">
        <v>21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5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198</v>
      </c>
      <c r="B5" s="5">
        <v>40</v>
      </c>
      <c r="C5" s="5">
        <f t="shared" ref="C5:D5" si="10">K5</f>
        <v>33</v>
      </c>
      <c r="D5" s="5">
        <f t="shared" si="10"/>
        <v>14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0.23</v>
      </c>
      <c r="J5" s="10">
        <f t="shared" si="5"/>
        <v>0</v>
      </c>
      <c r="K5" s="5">
        <v>33</v>
      </c>
      <c r="L5" s="5">
        <v>14</v>
      </c>
      <c r="M5" s="5">
        <v>10</v>
      </c>
      <c r="N5" s="5">
        <v>10</v>
      </c>
      <c r="O5" s="6">
        <v>10</v>
      </c>
      <c r="P5" s="5" t="b">
        <v>0</v>
      </c>
      <c r="Q5" s="5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199</v>
      </c>
      <c r="B6" s="5">
        <v>300</v>
      </c>
      <c r="C6" s="5">
        <f t="shared" ref="C6:D6" si="12">K6</f>
        <v>40</v>
      </c>
      <c r="D6" s="5">
        <f t="shared" si="12"/>
        <v>20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0.3</v>
      </c>
      <c r="J6" s="10">
        <f t="shared" si="5"/>
        <v>0</v>
      </c>
      <c r="K6" s="5">
        <v>40</v>
      </c>
      <c r="L6" s="5">
        <v>20</v>
      </c>
      <c r="M6" s="5">
        <v>10</v>
      </c>
      <c r="N6" s="5">
        <v>10</v>
      </c>
      <c r="O6" s="6">
        <v>10</v>
      </c>
      <c r="P6" s="5" t="b">
        <v>1</v>
      </c>
      <c r="Q6" s="5" t="b">
        <v>0</v>
      </c>
      <c r="R6" s="5" t="s">
        <v>200</v>
      </c>
      <c r="S6" s="5" t="s">
        <v>200</v>
      </c>
      <c r="T6" s="5" t="s">
        <v>195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201</v>
      </c>
      <c r="B7" s="5">
        <v>47</v>
      </c>
      <c r="C7" s="5">
        <f t="shared" ref="C7:D7" si="14">K7</f>
        <v>37</v>
      </c>
      <c r="D7" s="5">
        <f t="shared" si="14"/>
        <v>17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0.27</v>
      </c>
      <c r="J7" s="10">
        <f t="shared" si="5"/>
        <v>0</v>
      </c>
      <c r="K7" s="5">
        <v>37</v>
      </c>
      <c r="L7" s="5">
        <v>17</v>
      </c>
      <c r="M7" s="5">
        <v>10</v>
      </c>
      <c r="N7" s="5">
        <v>10</v>
      </c>
      <c r="O7" s="6">
        <v>10</v>
      </c>
      <c r="P7" s="5" t="b">
        <v>1</v>
      </c>
      <c r="Q7" s="5" t="b">
        <v>1</v>
      </c>
      <c r="R7" s="5" t="s">
        <v>17</v>
      </c>
      <c r="S7" s="5" t="s">
        <v>17</v>
      </c>
      <c r="T7" s="5" t="s">
        <v>17</v>
      </c>
      <c r="U7" s="5" t="s">
        <v>195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202</v>
      </c>
      <c r="B8" s="5">
        <v>51</v>
      </c>
      <c r="C8" s="5">
        <f t="shared" ref="C8:D8" si="16">K8</f>
        <v>35</v>
      </c>
      <c r="D8" s="5">
        <f t="shared" si="16"/>
        <v>19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0.25</v>
      </c>
      <c r="J8" s="10">
        <f t="shared" si="5"/>
        <v>0</v>
      </c>
      <c r="K8" s="5">
        <v>35</v>
      </c>
      <c r="L8" s="5">
        <v>19</v>
      </c>
      <c r="M8" s="5">
        <v>10</v>
      </c>
      <c r="N8" s="5">
        <v>10</v>
      </c>
      <c r="O8" s="6">
        <v>10</v>
      </c>
      <c r="P8" s="5" t="b">
        <v>1</v>
      </c>
      <c r="Q8" s="5" t="b">
        <v>1</v>
      </c>
      <c r="R8" s="5" t="s">
        <v>17</v>
      </c>
      <c r="S8" s="5" t="s">
        <v>195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17</v>
      </c>
      <c r="Z8" s="6" t="s">
        <v>17</v>
      </c>
    </row>
    <row r="9" spans="1:26" ht="16.5" customHeight="1">
      <c r="A9" s="50" t="s">
        <v>203</v>
      </c>
      <c r="B9" s="5">
        <v>350</v>
      </c>
      <c r="C9" s="5">
        <f t="shared" ref="C9:D9" si="18">K9</f>
        <v>62</v>
      </c>
      <c r="D9" s="5">
        <f t="shared" si="18"/>
        <v>25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0.52</v>
      </c>
      <c r="J9" s="10">
        <f t="shared" si="5"/>
        <v>0</v>
      </c>
      <c r="K9" s="5">
        <v>62</v>
      </c>
      <c r="L9" s="5">
        <v>25</v>
      </c>
      <c r="M9" s="5">
        <v>10</v>
      </c>
      <c r="N9" s="5">
        <v>10</v>
      </c>
      <c r="O9" s="6">
        <v>10</v>
      </c>
      <c r="P9" s="5" t="b">
        <v>1</v>
      </c>
      <c r="Q9" s="5" t="b">
        <v>0</v>
      </c>
      <c r="R9" s="5" t="s">
        <v>17</v>
      </c>
      <c r="S9" s="5" t="s">
        <v>17</v>
      </c>
      <c r="T9" s="5" t="s">
        <v>17</v>
      </c>
      <c r="U9" s="5" t="s">
        <v>195</v>
      </c>
      <c r="V9" s="5" t="s">
        <v>17</v>
      </c>
      <c r="W9" s="5" t="s">
        <v>17</v>
      </c>
      <c r="X9" s="5" t="s">
        <v>17</v>
      </c>
      <c r="Y9" s="5" t="s">
        <v>17</v>
      </c>
      <c r="Z9" s="6" t="s">
        <v>204</v>
      </c>
    </row>
    <row r="10" spans="1:26" ht="16.5" customHeight="1">
      <c r="A10" s="14" t="s">
        <v>267</v>
      </c>
      <c r="B10" s="2">
        <v>500</v>
      </c>
      <c r="C10" s="5">
        <f t="shared" ref="C10:D10" si="20">K10</f>
        <v>74</v>
      </c>
      <c r="D10" s="5">
        <f t="shared" si="20"/>
        <v>30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0.64</v>
      </c>
      <c r="J10" s="19">
        <f t="shared" si="5"/>
        <v>0</v>
      </c>
      <c r="K10" s="2">
        <v>74</v>
      </c>
      <c r="L10" s="2">
        <v>30</v>
      </c>
      <c r="M10" s="2">
        <v>10</v>
      </c>
      <c r="N10" s="2">
        <v>10</v>
      </c>
      <c r="O10" s="1">
        <v>10</v>
      </c>
      <c r="P10" s="2" t="b">
        <v>1</v>
      </c>
      <c r="Q10" s="2" t="b">
        <v>0</v>
      </c>
      <c r="R10" s="2" t="s">
        <v>17</v>
      </c>
      <c r="S10" s="2" t="s">
        <v>200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195</v>
      </c>
      <c r="Y10" s="2" t="s">
        <v>17</v>
      </c>
      <c r="Z10" s="1" t="s">
        <v>17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7EE9-8FAA-4934-8038-356F39A8D2F1}">
  <dimension ref="A1:AD22"/>
  <sheetViews>
    <sheetView tabSelected="1" workbookViewId="0">
      <selection activeCell="D3" sqref="D3"/>
    </sheetView>
  </sheetViews>
  <sheetFormatPr defaultRowHeight="14.4"/>
  <sheetData>
    <row r="1" spans="1:30" ht="23.4" thickBot="1">
      <c r="A1" s="53" t="s">
        <v>240</v>
      </c>
      <c r="B1" s="53" t="s">
        <v>21</v>
      </c>
      <c r="C1" s="53" t="s">
        <v>241</v>
      </c>
      <c r="D1" s="53" t="s">
        <v>23</v>
      </c>
      <c r="E1" s="53" t="s">
        <v>24</v>
      </c>
      <c r="F1" s="53" t="s">
        <v>242</v>
      </c>
      <c r="G1" s="54" t="s">
        <v>26</v>
      </c>
      <c r="H1" s="54" t="s">
        <v>27</v>
      </c>
      <c r="I1" s="54" t="s">
        <v>28</v>
      </c>
      <c r="J1" s="54" t="s">
        <v>29</v>
      </c>
      <c r="K1" s="54" t="s">
        <v>30</v>
      </c>
      <c r="L1" s="54" t="s">
        <v>31</v>
      </c>
      <c r="M1" s="54" t="s">
        <v>32</v>
      </c>
      <c r="N1" s="54" t="s">
        <v>33</v>
      </c>
      <c r="O1" s="54" t="s">
        <v>34</v>
      </c>
      <c r="P1" s="54" t="s">
        <v>35</v>
      </c>
      <c r="Q1" s="54" t="s">
        <v>36</v>
      </c>
      <c r="R1" s="54" t="s">
        <v>37</v>
      </c>
      <c r="S1" s="54" t="s">
        <v>38</v>
      </c>
      <c r="T1" s="54" t="s">
        <v>39</v>
      </c>
      <c r="U1" s="54" t="s">
        <v>40</v>
      </c>
      <c r="V1" s="54" t="s">
        <v>41</v>
      </c>
      <c r="W1" s="54" t="s">
        <v>42</v>
      </c>
      <c r="X1" s="54" t="s">
        <v>43</v>
      </c>
      <c r="Y1" s="54" t="s">
        <v>44</v>
      </c>
      <c r="Z1" s="54" t="s">
        <v>45</v>
      </c>
      <c r="AA1" s="54" t="s">
        <v>46</v>
      </c>
      <c r="AB1" s="54" t="s">
        <v>47</v>
      </c>
      <c r="AC1" s="54" t="s">
        <v>48</v>
      </c>
      <c r="AD1" s="53" t="s">
        <v>49</v>
      </c>
    </row>
    <row r="2" spans="1:30" ht="23.4" thickBot="1">
      <c r="A2" s="55" t="s">
        <v>194</v>
      </c>
      <c r="B2" s="53" t="s">
        <v>243</v>
      </c>
      <c r="C2" s="53" t="s">
        <v>244</v>
      </c>
      <c r="D2" s="56">
        <v>17</v>
      </c>
      <c r="E2" s="56">
        <v>0</v>
      </c>
      <c r="F2" s="53">
        <v>100</v>
      </c>
      <c r="G2" s="53" t="b">
        <v>0</v>
      </c>
      <c r="H2" s="54" t="b">
        <v>0</v>
      </c>
      <c r="I2" s="54" t="b">
        <v>0</v>
      </c>
      <c r="J2" s="54" t="b">
        <v>0</v>
      </c>
      <c r="K2" s="54" t="b">
        <v>0</v>
      </c>
      <c r="L2" s="54" t="b">
        <v>0</v>
      </c>
      <c r="M2" s="54" t="b">
        <v>1</v>
      </c>
      <c r="N2" s="54" t="b">
        <v>0</v>
      </c>
      <c r="O2" s="54" t="b">
        <v>0</v>
      </c>
      <c r="P2" s="54" t="b">
        <v>0</v>
      </c>
      <c r="Q2" s="54" t="b">
        <v>0</v>
      </c>
      <c r="R2" s="54" t="b">
        <v>0</v>
      </c>
      <c r="S2" s="54" t="b">
        <v>0</v>
      </c>
      <c r="T2" s="54" t="b">
        <v>1</v>
      </c>
      <c r="U2" s="54" t="b">
        <v>0</v>
      </c>
      <c r="V2" s="54" t="b">
        <v>0</v>
      </c>
      <c r="W2" s="54" t="b">
        <v>0</v>
      </c>
      <c r="X2" s="54" t="b">
        <v>1</v>
      </c>
      <c r="Y2" s="54" t="b">
        <v>0</v>
      </c>
      <c r="Z2" s="54" t="b">
        <v>0</v>
      </c>
      <c r="AA2" s="54" t="b">
        <v>0</v>
      </c>
      <c r="AB2" s="54" t="b">
        <v>0</v>
      </c>
      <c r="AC2" s="54" t="b">
        <v>0</v>
      </c>
      <c r="AD2" s="53" t="b">
        <v>0</v>
      </c>
    </row>
    <row r="3" spans="1:30" ht="23.4" thickBot="1">
      <c r="A3" s="55" t="s">
        <v>196</v>
      </c>
      <c r="B3" s="53" t="s">
        <v>243</v>
      </c>
      <c r="C3" s="53" t="s">
        <v>244</v>
      </c>
      <c r="D3" s="56"/>
      <c r="E3" s="56"/>
      <c r="F3" s="53">
        <v>100</v>
      </c>
      <c r="G3" s="53" t="b">
        <v>0</v>
      </c>
      <c r="H3" s="54" t="b">
        <v>0</v>
      </c>
      <c r="I3" s="54" t="b">
        <v>0</v>
      </c>
      <c r="J3" s="54" t="b">
        <v>0</v>
      </c>
      <c r="K3" s="54" t="b">
        <v>0</v>
      </c>
      <c r="L3" s="54" t="b">
        <v>0</v>
      </c>
      <c r="M3" s="54" t="b">
        <v>1</v>
      </c>
      <c r="N3" s="54" t="b">
        <v>0</v>
      </c>
      <c r="O3" s="54" t="b">
        <v>0</v>
      </c>
      <c r="P3" s="54" t="b">
        <v>0</v>
      </c>
      <c r="Q3" s="54" t="b">
        <v>0</v>
      </c>
      <c r="R3" s="54" t="b">
        <v>0</v>
      </c>
      <c r="S3" s="54" t="b">
        <v>0</v>
      </c>
      <c r="T3" s="54" t="b">
        <v>1</v>
      </c>
      <c r="U3" s="54" t="b">
        <v>0</v>
      </c>
      <c r="V3" s="54" t="b">
        <v>0</v>
      </c>
      <c r="W3" s="54" t="b">
        <v>0</v>
      </c>
      <c r="X3" s="54" t="b">
        <v>1</v>
      </c>
      <c r="Y3" s="54" t="b">
        <v>0</v>
      </c>
      <c r="Z3" s="54" t="b">
        <v>0</v>
      </c>
      <c r="AA3" s="54" t="b">
        <v>0</v>
      </c>
      <c r="AB3" s="54" t="b">
        <v>0</v>
      </c>
      <c r="AC3" s="54" t="b">
        <v>0</v>
      </c>
      <c r="AD3" s="53" t="b">
        <v>0</v>
      </c>
    </row>
    <row r="4" spans="1:30" ht="23.4" thickBot="1">
      <c r="A4" s="55" t="s">
        <v>197</v>
      </c>
      <c r="B4" s="57" t="s">
        <v>245</v>
      </c>
      <c r="C4" s="58" t="s">
        <v>244</v>
      </c>
      <c r="D4" s="59"/>
      <c r="E4" s="59"/>
      <c r="F4" s="57">
        <v>70</v>
      </c>
      <c r="G4" s="57" t="b">
        <v>0</v>
      </c>
      <c r="H4" s="60" t="b">
        <v>0</v>
      </c>
      <c r="I4" s="60" t="b">
        <v>0</v>
      </c>
      <c r="J4" s="60" t="b">
        <v>0</v>
      </c>
      <c r="K4" s="60" t="b">
        <v>0</v>
      </c>
      <c r="L4" s="60" t="b">
        <v>0</v>
      </c>
      <c r="M4" s="60" t="b">
        <v>1</v>
      </c>
      <c r="N4" s="60" t="b">
        <v>0</v>
      </c>
      <c r="O4" s="60" t="b">
        <v>0</v>
      </c>
      <c r="P4" s="60" t="b">
        <v>0</v>
      </c>
      <c r="Q4" s="60" t="b">
        <v>0</v>
      </c>
      <c r="R4" s="60" t="b">
        <v>0</v>
      </c>
      <c r="S4" s="60" t="b">
        <v>0</v>
      </c>
      <c r="T4" s="60" t="b">
        <v>1</v>
      </c>
      <c r="U4" s="60" t="b">
        <v>0</v>
      </c>
      <c r="V4" s="60" t="b">
        <v>0</v>
      </c>
      <c r="W4" s="60" t="b">
        <v>1</v>
      </c>
      <c r="X4" s="60" t="b">
        <v>0</v>
      </c>
      <c r="Y4" s="60" t="b">
        <v>0</v>
      </c>
      <c r="Z4" s="60" t="b">
        <v>0</v>
      </c>
      <c r="AA4" s="60" t="b">
        <v>0</v>
      </c>
      <c r="AB4" s="60" t="b">
        <v>0</v>
      </c>
      <c r="AC4" s="60" t="b">
        <v>0</v>
      </c>
      <c r="AD4" s="57" t="b">
        <v>0</v>
      </c>
    </row>
    <row r="5" spans="1:30" ht="23.4" thickBot="1">
      <c r="A5" s="55" t="s">
        <v>197</v>
      </c>
      <c r="B5" s="53" t="s">
        <v>142</v>
      </c>
      <c r="C5" s="53" t="s">
        <v>246</v>
      </c>
      <c r="D5" s="56"/>
      <c r="E5" s="56"/>
      <c r="F5" s="53">
        <v>30</v>
      </c>
      <c r="G5" s="53" t="b">
        <v>0</v>
      </c>
      <c r="H5" s="54" t="b">
        <v>0</v>
      </c>
      <c r="I5" s="54" t="b">
        <v>0</v>
      </c>
      <c r="J5" s="54" t="b">
        <v>0</v>
      </c>
      <c r="K5" s="54" t="b">
        <v>0</v>
      </c>
      <c r="L5" s="54" t="b">
        <v>0</v>
      </c>
      <c r="M5" s="54" t="b">
        <v>1</v>
      </c>
      <c r="N5" s="54" t="b">
        <v>0</v>
      </c>
      <c r="O5" s="54" t="b">
        <v>0</v>
      </c>
      <c r="P5" s="54" t="b">
        <v>0</v>
      </c>
      <c r="Q5" s="54" t="b">
        <v>0</v>
      </c>
      <c r="R5" s="54" t="b">
        <v>1</v>
      </c>
      <c r="S5" s="54" t="b">
        <v>0</v>
      </c>
      <c r="T5" s="54" t="b">
        <v>0</v>
      </c>
      <c r="U5" s="54" t="b">
        <v>0</v>
      </c>
      <c r="V5" s="54" t="b">
        <v>0</v>
      </c>
      <c r="W5" s="54" t="b">
        <v>0</v>
      </c>
      <c r="X5" s="54" t="b">
        <v>0</v>
      </c>
      <c r="Y5" s="54" t="b">
        <v>0</v>
      </c>
      <c r="Z5" s="54" t="b">
        <v>0</v>
      </c>
      <c r="AA5" s="54" t="b">
        <v>0</v>
      </c>
      <c r="AB5" s="54" t="b">
        <v>0</v>
      </c>
      <c r="AC5" s="54" t="b">
        <v>0</v>
      </c>
      <c r="AD5" s="53" t="b">
        <v>0</v>
      </c>
    </row>
    <row r="6" spans="1:30" ht="23.4" thickBot="1">
      <c r="A6" s="55" t="s">
        <v>198</v>
      </c>
      <c r="B6" s="57" t="s">
        <v>247</v>
      </c>
      <c r="C6" s="58" t="s">
        <v>244</v>
      </c>
      <c r="D6" s="59"/>
      <c r="E6" s="59"/>
      <c r="F6" s="57">
        <v>70</v>
      </c>
      <c r="G6" s="57" t="b">
        <v>0</v>
      </c>
      <c r="H6" s="60" t="b">
        <v>0</v>
      </c>
      <c r="I6" s="60" t="b">
        <v>0</v>
      </c>
      <c r="J6" s="60" t="b">
        <v>0</v>
      </c>
      <c r="K6" s="60" t="b">
        <v>0</v>
      </c>
      <c r="L6" s="60" t="b">
        <v>0</v>
      </c>
      <c r="M6" s="60" t="b">
        <v>1</v>
      </c>
      <c r="N6" s="60" t="b">
        <v>0</v>
      </c>
      <c r="O6" s="60" t="b">
        <v>0</v>
      </c>
      <c r="P6" s="60" t="b">
        <v>0</v>
      </c>
      <c r="Q6" s="60" t="b">
        <v>0</v>
      </c>
      <c r="R6" s="60" t="b">
        <v>0</v>
      </c>
      <c r="S6" s="60" t="b">
        <v>0</v>
      </c>
      <c r="T6" s="60" t="b">
        <v>1</v>
      </c>
      <c r="U6" s="60" t="b">
        <v>0</v>
      </c>
      <c r="V6" s="60" t="b">
        <v>1</v>
      </c>
      <c r="W6" s="60" t="b">
        <v>0</v>
      </c>
      <c r="X6" s="60" t="b">
        <v>0</v>
      </c>
      <c r="Y6" s="60" t="b">
        <v>0</v>
      </c>
      <c r="Z6" s="60" t="b">
        <v>0</v>
      </c>
      <c r="AA6" s="60" t="b">
        <v>0</v>
      </c>
      <c r="AB6" s="60" t="b">
        <v>0</v>
      </c>
      <c r="AC6" s="60" t="b">
        <v>0</v>
      </c>
      <c r="AD6" s="57" t="b">
        <v>0</v>
      </c>
    </row>
    <row r="7" spans="1:30" ht="34.799999999999997" thickBot="1">
      <c r="A7" s="55" t="s">
        <v>198</v>
      </c>
      <c r="B7" s="53" t="s">
        <v>248</v>
      </c>
      <c r="C7" s="53" t="s">
        <v>249</v>
      </c>
      <c r="D7" s="56"/>
      <c r="E7" s="56"/>
      <c r="F7" s="53">
        <v>30</v>
      </c>
      <c r="G7" s="53" t="b">
        <v>0</v>
      </c>
      <c r="H7" s="54" t="b">
        <v>0</v>
      </c>
      <c r="I7" s="54" t="b">
        <v>0</v>
      </c>
      <c r="J7" s="54" t="b">
        <v>0</v>
      </c>
      <c r="K7" s="54" t="b">
        <v>0</v>
      </c>
      <c r="L7" s="54" t="b">
        <v>0</v>
      </c>
      <c r="M7" s="54" t="b">
        <v>1</v>
      </c>
      <c r="N7" s="54" t="b">
        <v>0</v>
      </c>
      <c r="O7" s="54" t="b">
        <v>0</v>
      </c>
      <c r="P7" s="54" t="b">
        <v>0</v>
      </c>
      <c r="Q7" s="54" t="b">
        <v>0</v>
      </c>
      <c r="R7" s="54" t="b">
        <v>1</v>
      </c>
      <c r="S7" s="54" t="b">
        <v>0</v>
      </c>
      <c r="T7" s="54" t="b">
        <v>1</v>
      </c>
      <c r="U7" s="54" t="b">
        <v>0</v>
      </c>
      <c r="V7" s="54" t="b">
        <v>1</v>
      </c>
      <c r="W7" s="54" t="b">
        <v>0</v>
      </c>
      <c r="X7" s="54" t="b">
        <v>0</v>
      </c>
      <c r="Y7" s="54" t="b">
        <v>0</v>
      </c>
      <c r="Z7" s="54" t="b">
        <v>0</v>
      </c>
      <c r="AA7" s="54" t="b">
        <v>0</v>
      </c>
      <c r="AB7" s="54" t="b">
        <v>0</v>
      </c>
      <c r="AC7" s="54" t="b">
        <v>0</v>
      </c>
      <c r="AD7" s="53" t="b">
        <v>0</v>
      </c>
    </row>
    <row r="8" spans="1:30" ht="23.4" thickBot="1">
      <c r="A8" s="55" t="s">
        <v>199</v>
      </c>
      <c r="B8" s="57" t="s">
        <v>26</v>
      </c>
      <c r="C8" s="57" t="s">
        <v>250</v>
      </c>
      <c r="D8" s="59"/>
      <c r="E8" s="59"/>
      <c r="F8" s="59"/>
      <c r="G8" s="57" t="b">
        <v>1</v>
      </c>
      <c r="H8" s="60" t="b">
        <v>1</v>
      </c>
      <c r="I8" s="60" t="b">
        <v>0</v>
      </c>
      <c r="J8" s="60" t="b">
        <v>0</v>
      </c>
      <c r="K8" s="60" t="b">
        <v>0</v>
      </c>
      <c r="L8" s="60" t="b">
        <v>0</v>
      </c>
      <c r="M8" s="60" t="b">
        <v>0</v>
      </c>
      <c r="N8" s="60" t="b">
        <v>0</v>
      </c>
      <c r="O8" s="60" t="b">
        <v>0</v>
      </c>
      <c r="P8" s="60" t="b">
        <v>0</v>
      </c>
      <c r="Q8" s="60" t="b">
        <v>1</v>
      </c>
      <c r="R8" s="60" t="b">
        <v>0</v>
      </c>
      <c r="S8" s="60" t="b">
        <v>0</v>
      </c>
      <c r="T8" s="60" t="b">
        <v>0</v>
      </c>
      <c r="U8" s="60" t="b">
        <v>0</v>
      </c>
      <c r="V8" s="60" t="b">
        <v>0</v>
      </c>
      <c r="W8" s="60" t="b">
        <v>0</v>
      </c>
      <c r="X8" s="60" t="b">
        <v>0</v>
      </c>
      <c r="Y8" s="60" t="b">
        <v>0</v>
      </c>
      <c r="Z8" s="60" t="b">
        <v>0</v>
      </c>
      <c r="AA8" s="60" t="b">
        <v>0</v>
      </c>
      <c r="AB8" s="60" t="b">
        <v>0</v>
      </c>
      <c r="AC8" s="60" t="b">
        <v>0</v>
      </c>
      <c r="AD8" s="57" t="b">
        <v>0</v>
      </c>
    </row>
    <row r="9" spans="1:30" ht="23.4" thickBot="1">
      <c r="A9" s="55" t="s">
        <v>199</v>
      </c>
      <c r="B9" s="57" t="s">
        <v>243</v>
      </c>
      <c r="C9" s="58" t="s">
        <v>244</v>
      </c>
      <c r="D9" s="59"/>
      <c r="E9" s="59"/>
      <c r="F9" s="57">
        <v>70</v>
      </c>
      <c r="G9" s="57" t="b">
        <v>0</v>
      </c>
      <c r="H9" s="60" t="b">
        <v>0</v>
      </c>
      <c r="I9" s="60" t="b">
        <v>0</v>
      </c>
      <c r="J9" s="60" t="b">
        <v>0</v>
      </c>
      <c r="K9" s="60" t="b">
        <v>0</v>
      </c>
      <c r="L9" s="60" t="b">
        <v>0</v>
      </c>
      <c r="M9" s="60" t="b">
        <v>1</v>
      </c>
      <c r="N9" s="60" t="b">
        <v>0</v>
      </c>
      <c r="O9" s="60" t="b">
        <v>0</v>
      </c>
      <c r="P9" s="60" t="b">
        <v>0</v>
      </c>
      <c r="Q9" s="60" t="b">
        <v>0</v>
      </c>
      <c r="R9" s="60" t="b">
        <v>0</v>
      </c>
      <c r="S9" s="60" t="b">
        <v>0</v>
      </c>
      <c r="T9" s="60" t="b">
        <v>1</v>
      </c>
      <c r="U9" s="60" t="b">
        <v>0</v>
      </c>
      <c r="V9" s="60" t="b">
        <v>0</v>
      </c>
      <c r="W9" s="60" t="b">
        <v>0</v>
      </c>
      <c r="X9" s="60" t="b">
        <v>1</v>
      </c>
      <c r="Y9" s="60" t="b">
        <v>0</v>
      </c>
      <c r="Z9" s="60" t="b">
        <v>0</v>
      </c>
      <c r="AA9" s="60" t="b">
        <v>0</v>
      </c>
      <c r="AB9" s="60" t="b">
        <v>0</v>
      </c>
      <c r="AC9" s="60" t="b">
        <v>0</v>
      </c>
      <c r="AD9" s="57" t="b">
        <v>0</v>
      </c>
    </row>
    <row r="10" spans="1:30" ht="34.799999999999997" thickBot="1">
      <c r="A10" s="55" t="s">
        <v>199</v>
      </c>
      <c r="B10" s="57" t="s">
        <v>251</v>
      </c>
      <c r="C10" s="57" t="s">
        <v>252</v>
      </c>
      <c r="D10" s="59"/>
      <c r="E10" s="59"/>
      <c r="F10" s="57">
        <v>30</v>
      </c>
      <c r="G10" s="57" t="b">
        <v>0</v>
      </c>
      <c r="H10" s="60" t="b">
        <v>0</v>
      </c>
      <c r="I10" s="60" t="b">
        <v>0</v>
      </c>
      <c r="J10" s="60" t="b">
        <v>0</v>
      </c>
      <c r="K10" s="60" t="b">
        <v>0</v>
      </c>
      <c r="L10" s="60" t="b">
        <v>0</v>
      </c>
      <c r="M10" s="60" t="b">
        <v>0</v>
      </c>
      <c r="N10" s="60" t="b">
        <v>0</v>
      </c>
      <c r="O10" s="60" t="b">
        <v>0</v>
      </c>
      <c r="P10" s="60" t="b">
        <v>1</v>
      </c>
      <c r="Q10" s="60" t="b">
        <v>0</v>
      </c>
      <c r="R10" s="60" t="b">
        <v>1</v>
      </c>
      <c r="S10" s="60" t="b">
        <v>0</v>
      </c>
      <c r="T10" s="60" t="b">
        <v>0</v>
      </c>
      <c r="U10" s="60" t="b">
        <v>1</v>
      </c>
      <c r="V10" s="60" t="b">
        <v>0</v>
      </c>
      <c r="W10" s="60" t="b">
        <v>0</v>
      </c>
      <c r="X10" s="60" t="b">
        <v>0</v>
      </c>
      <c r="Y10" s="60" t="b">
        <v>0</v>
      </c>
      <c r="Z10" s="60" t="b">
        <v>0</v>
      </c>
      <c r="AA10" s="60" t="b">
        <v>0</v>
      </c>
      <c r="AB10" s="60" t="b">
        <v>0</v>
      </c>
      <c r="AC10" s="60" t="b">
        <v>0</v>
      </c>
      <c r="AD10" s="57" t="b">
        <v>0</v>
      </c>
    </row>
    <row r="11" spans="1:30" ht="23.4" thickBot="1">
      <c r="A11" s="55" t="s">
        <v>199</v>
      </c>
      <c r="B11" s="53" t="s">
        <v>177</v>
      </c>
      <c r="C11" s="53" t="s">
        <v>253</v>
      </c>
      <c r="D11" s="56"/>
      <c r="E11" s="56"/>
      <c r="F11" s="53">
        <v>100</v>
      </c>
      <c r="G11" s="53" t="b">
        <v>0</v>
      </c>
      <c r="H11" s="54" t="b">
        <v>0</v>
      </c>
      <c r="I11" s="54" t="b">
        <v>0</v>
      </c>
      <c r="J11" s="54" t="b">
        <v>0</v>
      </c>
      <c r="K11" s="54" t="b">
        <v>0</v>
      </c>
      <c r="L11" s="54" t="b">
        <v>0</v>
      </c>
      <c r="M11" s="54" t="b">
        <v>0</v>
      </c>
      <c r="N11" s="54" t="b">
        <v>1</v>
      </c>
      <c r="O11" s="54" t="b">
        <v>0</v>
      </c>
      <c r="P11" s="54" t="b">
        <v>0</v>
      </c>
      <c r="Q11" s="54" t="b">
        <v>0</v>
      </c>
      <c r="R11" s="54" t="b">
        <v>0</v>
      </c>
      <c r="S11" s="54" t="b">
        <v>0</v>
      </c>
      <c r="T11" s="54" t="b">
        <v>0</v>
      </c>
      <c r="U11" s="54" t="b">
        <v>1</v>
      </c>
      <c r="V11" s="54" t="b">
        <v>0</v>
      </c>
      <c r="W11" s="54" t="b">
        <v>0</v>
      </c>
      <c r="X11" s="54" t="b">
        <v>0</v>
      </c>
      <c r="Y11" s="54" t="b">
        <v>1</v>
      </c>
      <c r="Z11" s="54" t="b">
        <v>0</v>
      </c>
      <c r="AA11" s="54" t="b">
        <v>0</v>
      </c>
      <c r="AB11" s="54" t="b">
        <v>0</v>
      </c>
      <c r="AC11" s="54" t="b">
        <v>0</v>
      </c>
      <c r="AD11" s="53" t="b">
        <v>0</v>
      </c>
    </row>
    <row r="12" spans="1:30" ht="23.4" thickBot="1">
      <c r="A12" s="55" t="s">
        <v>201</v>
      </c>
      <c r="B12" s="57" t="s">
        <v>254</v>
      </c>
      <c r="C12" s="57" t="s">
        <v>244</v>
      </c>
      <c r="D12" s="59"/>
      <c r="E12" s="59"/>
      <c r="F12" s="57">
        <v>70</v>
      </c>
      <c r="G12" s="57" t="b">
        <v>0</v>
      </c>
      <c r="H12" s="60" t="b">
        <v>0</v>
      </c>
      <c r="I12" s="60" t="b">
        <v>0</v>
      </c>
      <c r="J12" s="60" t="b">
        <v>0</v>
      </c>
      <c r="K12" s="60" t="b">
        <v>0</v>
      </c>
      <c r="L12" s="60" t="b">
        <v>0</v>
      </c>
      <c r="M12" s="60" t="b">
        <v>1</v>
      </c>
      <c r="N12" s="60" t="b">
        <v>0</v>
      </c>
      <c r="O12" s="60" t="b">
        <v>0</v>
      </c>
      <c r="P12" s="60" t="b">
        <v>0</v>
      </c>
      <c r="Q12" s="60" t="b">
        <v>0</v>
      </c>
      <c r="R12" s="60" t="b">
        <v>0</v>
      </c>
      <c r="S12" s="60" t="b">
        <v>0</v>
      </c>
      <c r="T12" s="60" t="b">
        <v>0</v>
      </c>
      <c r="U12" s="60" t="b">
        <v>0</v>
      </c>
      <c r="V12" s="60" t="b">
        <v>0</v>
      </c>
      <c r="W12" s="60" t="b">
        <v>0</v>
      </c>
      <c r="X12" s="60" t="b">
        <v>0</v>
      </c>
      <c r="Y12" s="60" t="b">
        <v>0</v>
      </c>
      <c r="Z12" s="60" t="b">
        <v>0</v>
      </c>
      <c r="AA12" s="60" t="b">
        <v>0</v>
      </c>
      <c r="AB12" s="60" t="b">
        <v>0</v>
      </c>
      <c r="AC12" s="60" t="b">
        <v>0</v>
      </c>
      <c r="AD12" s="57" t="b">
        <v>0</v>
      </c>
    </row>
    <row r="13" spans="1:30" ht="34.799999999999997" thickBot="1">
      <c r="A13" s="55" t="s">
        <v>201</v>
      </c>
      <c r="B13" s="53" t="s">
        <v>248</v>
      </c>
      <c r="C13" s="53" t="s">
        <v>255</v>
      </c>
      <c r="D13" s="56"/>
      <c r="E13" s="56"/>
      <c r="F13" s="53">
        <v>30</v>
      </c>
      <c r="G13" s="53" t="b">
        <v>0</v>
      </c>
      <c r="H13" s="54" t="b">
        <v>0</v>
      </c>
      <c r="I13" s="54" t="b">
        <v>0</v>
      </c>
      <c r="J13" s="54" t="b">
        <v>0</v>
      </c>
      <c r="K13" s="54" t="b">
        <v>0</v>
      </c>
      <c r="L13" s="54" t="b">
        <v>0</v>
      </c>
      <c r="M13" s="54" t="b">
        <v>1</v>
      </c>
      <c r="N13" s="54" t="b">
        <v>0</v>
      </c>
      <c r="O13" s="54" t="b">
        <v>0</v>
      </c>
      <c r="P13" s="54" t="b">
        <v>0</v>
      </c>
      <c r="Q13" s="54" t="b">
        <v>0</v>
      </c>
      <c r="R13" s="54" t="b">
        <v>1</v>
      </c>
      <c r="S13" s="54" t="b">
        <v>0</v>
      </c>
      <c r="T13" s="54" t="b">
        <v>1</v>
      </c>
      <c r="U13" s="54" t="b">
        <v>0</v>
      </c>
      <c r="V13" s="54" t="b">
        <v>1</v>
      </c>
      <c r="W13" s="54" t="b">
        <v>0</v>
      </c>
      <c r="X13" s="54" t="b">
        <v>0</v>
      </c>
      <c r="Y13" s="54" t="b">
        <v>0</v>
      </c>
      <c r="Z13" s="54" t="b">
        <v>0</v>
      </c>
      <c r="AA13" s="54" t="b">
        <v>0</v>
      </c>
      <c r="AB13" s="54" t="b">
        <v>0</v>
      </c>
      <c r="AC13" s="54" t="b">
        <v>0</v>
      </c>
      <c r="AD13" s="53" t="b">
        <v>0</v>
      </c>
    </row>
    <row r="14" spans="1:30" ht="23.4" thickBot="1">
      <c r="A14" s="55" t="s">
        <v>202</v>
      </c>
      <c r="B14" s="57" t="s">
        <v>247</v>
      </c>
      <c r="C14" s="57" t="s">
        <v>244</v>
      </c>
      <c r="D14" s="59"/>
      <c r="E14" s="59"/>
      <c r="F14" s="57">
        <v>70</v>
      </c>
      <c r="G14" s="57" t="b">
        <v>0</v>
      </c>
      <c r="H14" s="60" t="b">
        <v>0</v>
      </c>
      <c r="I14" s="60" t="b">
        <v>0</v>
      </c>
      <c r="J14" s="60" t="b">
        <v>0</v>
      </c>
      <c r="K14" s="60" t="b">
        <v>0</v>
      </c>
      <c r="L14" s="60" t="b">
        <v>0</v>
      </c>
      <c r="M14" s="60" t="b">
        <v>1</v>
      </c>
      <c r="N14" s="60" t="b">
        <v>0</v>
      </c>
      <c r="O14" s="60" t="b">
        <v>0</v>
      </c>
      <c r="P14" s="60" t="b">
        <v>0</v>
      </c>
      <c r="Q14" s="60" t="b">
        <v>0</v>
      </c>
      <c r="R14" s="60" t="b">
        <v>0</v>
      </c>
      <c r="S14" s="60" t="b">
        <v>0</v>
      </c>
      <c r="T14" s="60" t="b">
        <v>1</v>
      </c>
      <c r="U14" s="60" t="b">
        <v>0</v>
      </c>
      <c r="V14" s="60" t="b">
        <v>1</v>
      </c>
      <c r="W14" s="60" t="b">
        <v>0</v>
      </c>
      <c r="X14" s="60" t="b">
        <v>0</v>
      </c>
      <c r="Y14" s="60" t="b">
        <v>0</v>
      </c>
      <c r="Z14" s="60" t="b">
        <v>0</v>
      </c>
      <c r="AA14" s="60" t="b">
        <v>0</v>
      </c>
      <c r="AB14" s="60" t="b">
        <v>0</v>
      </c>
      <c r="AC14" s="60" t="b">
        <v>0</v>
      </c>
      <c r="AD14" s="57" t="b">
        <v>0</v>
      </c>
    </row>
    <row r="15" spans="1:30" ht="23.4" thickBot="1">
      <c r="A15" s="55" t="s">
        <v>202</v>
      </c>
      <c r="B15" s="53" t="s">
        <v>245</v>
      </c>
      <c r="C15" s="53" t="s">
        <v>256</v>
      </c>
      <c r="D15" s="56"/>
      <c r="E15" s="56"/>
      <c r="F15" s="53">
        <v>30</v>
      </c>
      <c r="G15" s="53" t="b">
        <v>0</v>
      </c>
      <c r="H15" s="54" t="b">
        <v>0</v>
      </c>
      <c r="I15" s="54" t="b">
        <v>0</v>
      </c>
      <c r="J15" s="54" t="b">
        <v>0</v>
      </c>
      <c r="K15" s="54" t="b">
        <v>0</v>
      </c>
      <c r="L15" s="54" t="b">
        <v>0</v>
      </c>
      <c r="M15" s="54" t="b">
        <v>1</v>
      </c>
      <c r="N15" s="54" t="b">
        <v>0</v>
      </c>
      <c r="O15" s="54" t="b">
        <v>0</v>
      </c>
      <c r="P15" s="54" t="b">
        <v>0</v>
      </c>
      <c r="Q15" s="54" t="b">
        <v>0</v>
      </c>
      <c r="R15" s="54" t="b">
        <v>0</v>
      </c>
      <c r="S15" s="54" t="b">
        <v>0</v>
      </c>
      <c r="T15" s="54" t="b">
        <v>1</v>
      </c>
      <c r="U15" s="54" t="b">
        <v>0</v>
      </c>
      <c r="V15" s="54" t="b">
        <v>0</v>
      </c>
      <c r="W15" s="54" t="b">
        <v>1</v>
      </c>
      <c r="X15" s="54" t="b">
        <v>0</v>
      </c>
      <c r="Y15" s="54" t="b">
        <v>0</v>
      </c>
      <c r="Z15" s="54" t="b">
        <v>0</v>
      </c>
      <c r="AA15" s="54" t="b">
        <v>0</v>
      </c>
      <c r="AB15" s="54" t="b">
        <v>0</v>
      </c>
      <c r="AC15" s="54" t="b">
        <v>0</v>
      </c>
      <c r="AD15" s="53" t="b">
        <v>0</v>
      </c>
    </row>
    <row r="16" spans="1:30" ht="23.4" thickBot="1">
      <c r="A16" s="55" t="s">
        <v>203</v>
      </c>
      <c r="B16" s="57" t="s">
        <v>245</v>
      </c>
      <c r="C16" s="57" t="s">
        <v>244</v>
      </c>
      <c r="D16" s="59"/>
      <c r="E16" s="59"/>
      <c r="F16" s="57">
        <v>50</v>
      </c>
      <c r="G16" s="57" t="b">
        <v>0</v>
      </c>
      <c r="H16" s="60" t="b">
        <v>0</v>
      </c>
      <c r="I16" s="60" t="b">
        <v>0</v>
      </c>
      <c r="J16" s="60" t="b">
        <v>0</v>
      </c>
      <c r="K16" s="60" t="b">
        <v>0</v>
      </c>
      <c r="L16" s="60" t="b">
        <v>0</v>
      </c>
      <c r="M16" s="60" t="b">
        <v>1</v>
      </c>
      <c r="N16" s="60" t="b">
        <v>0</v>
      </c>
      <c r="O16" s="60" t="b">
        <v>0</v>
      </c>
      <c r="P16" s="60" t="b">
        <v>0</v>
      </c>
      <c r="Q16" s="60" t="b">
        <v>0</v>
      </c>
      <c r="R16" s="60" t="b">
        <v>0</v>
      </c>
      <c r="S16" s="60" t="b">
        <v>0</v>
      </c>
      <c r="T16" s="60" t="b">
        <v>1</v>
      </c>
      <c r="U16" s="60" t="b">
        <v>0</v>
      </c>
      <c r="V16" s="60" t="b">
        <v>0</v>
      </c>
      <c r="W16" s="60" t="b">
        <v>1</v>
      </c>
      <c r="X16" s="60" t="b">
        <v>0</v>
      </c>
      <c r="Y16" s="60" t="b">
        <v>0</v>
      </c>
      <c r="Z16" s="60" t="b">
        <v>0</v>
      </c>
      <c r="AA16" s="60" t="b">
        <v>0</v>
      </c>
      <c r="AB16" s="60" t="b">
        <v>0</v>
      </c>
      <c r="AC16" s="60" t="b">
        <v>0</v>
      </c>
      <c r="AD16" s="57" t="b">
        <v>0</v>
      </c>
    </row>
    <row r="17" spans="1:30" ht="23.4" thickBot="1">
      <c r="A17" s="55" t="s">
        <v>203</v>
      </c>
      <c r="B17" s="57" t="s">
        <v>257</v>
      </c>
      <c r="C17" s="57" t="s">
        <v>258</v>
      </c>
      <c r="D17" s="59"/>
      <c r="E17" s="59"/>
      <c r="F17" s="57">
        <v>25</v>
      </c>
      <c r="G17" s="57" t="b">
        <v>0</v>
      </c>
      <c r="H17" s="60" t="b">
        <v>0</v>
      </c>
      <c r="I17" s="60" t="b">
        <v>0</v>
      </c>
      <c r="J17" s="60" t="b">
        <v>0</v>
      </c>
      <c r="K17" s="60" t="b">
        <v>0</v>
      </c>
      <c r="L17" s="60" t="b">
        <v>0</v>
      </c>
      <c r="M17" s="60" t="b">
        <v>0</v>
      </c>
      <c r="N17" s="60" t="b">
        <v>0</v>
      </c>
      <c r="O17" s="60" t="b">
        <v>0</v>
      </c>
      <c r="P17" s="60" t="b">
        <v>1</v>
      </c>
      <c r="Q17" s="60" t="b">
        <v>0</v>
      </c>
      <c r="R17" s="60" t="b">
        <v>0</v>
      </c>
      <c r="S17" s="60" t="b">
        <v>0</v>
      </c>
      <c r="T17" s="60" t="b">
        <v>1</v>
      </c>
      <c r="U17" s="60" t="b">
        <v>0</v>
      </c>
      <c r="V17" s="60" t="b">
        <v>1</v>
      </c>
      <c r="W17" s="60" t="b">
        <v>0</v>
      </c>
      <c r="X17" s="60" t="b">
        <v>0</v>
      </c>
      <c r="Y17" s="60" t="b">
        <v>0</v>
      </c>
      <c r="Z17" s="60" t="b">
        <v>0</v>
      </c>
      <c r="AA17" s="60" t="b">
        <v>0</v>
      </c>
      <c r="AB17" s="60" t="b">
        <v>0</v>
      </c>
      <c r="AC17" s="60" t="b">
        <v>0</v>
      </c>
      <c r="AD17" s="57" t="b">
        <v>0</v>
      </c>
    </row>
    <row r="18" spans="1:30" ht="34.799999999999997" thickBot="1">
      <c r="A18" s="55" t="s">
        <v>203</v>
      </c>
      <c r="B18" s="53" t="s">
        <v>259</v>
      </c>
      <c r="C18" s="53" t="s">
        <v>260</v>
      </c>
      <c r="D18" s="56"/>
      <c r="E18" s="56"/>
      <c r="F18" s="53">
        <v>25</v>
      </c>
      <c r="G18" s="53" t="b">
        <v>0</v>
      </c>
      <c r="H18" s="54" t="b">
        <v>0</v>
      </c>
      <c r="I18" s="54" t="b">
        <v>0</v>
      </c>
      <c r="J18" s="54" t="b">
        <v>0</v>
      </c>
      <c r="K18" s="54" t="b">
        <v>0</v>
      </c>
      <c r="L18" s="54" t="b">
        <v>0</v>
      </c>
      <c r="M18" s="54" t="b">
        <v>0</v>
      </c>
      <c r="N18" s="54" t="b">
        <v>1</v>
      </c>
      <c r="O18" s="54" t="b">
        <v>0</v>
      </c>
      <c r="P18" s="54" t="b">
        <v>0</v>
      </c>
      <c r="Q18" s="54" t="b">
        <v>0</v>
      </c>
      <c r="R18" s="54" t="b">
        <v>1</v>
      </c>
      <c r="S18" s="54" t="b">
        <v>0</v>
      </c>
      <c r="T18" s="54" t="b">
        <v>1</v>
      </c>
      <c r="U18" s="54" t="b">
        <v>0</v>
      </c>
      <c r="V18" s="54" t="b">
        <v>0</v>
      </c>
      <c r="W18" s="54" t="b">
        <v>1</v>
      </c>
      <c r="X18" s="54" t="b">
        <v>0</v>
      </c>
      <c r="Y18" s="54" t="b">
        <v>0</v>
      </c>
      <c r="Z18" s="54" t="b">
        <v>0</v>
      </c>
      <c r="AA18" s="54" t="b">
        <v>0</v>
      </c>
      <c r="AB18" s="54" t="b">
        <v>0</v>
      </c>
      <c r="AC18" s="54" t="b">
        <v>0</v>
      </c>
      <c r="AD18" s="53" t="b">
        <v>0</v>
      </c>
    </row>
    <row r="19" spans="1:30" ht="15" thickBot="1">
      <c r="A19" s="55" t="s">
        <v>261</v>
      </c>
      <c r="B19" s="57" t="s">
        <v>26</v>
      </c>
      <c r="C19" s="57" t="s">
        <v>262</v>
      </c>
      <c r="D19" s="59"/>
      <c r="E19" s="59"/>
      <c r="F19" s="59"/>
      <c r="G19" s="57" t="b">
        <v>1</v>
      </c>
      <c r="H19" s="60" t="b">
        <v>1</v>
      </c>
      <c r="I19" s="60" t="b">
        <v>0</v>
      </c>
      <c r="J19" s="60" t="b">
        <v>0</v>
      </c>
      <c r="K19" s="60" t="b">
        <v>0</v>
      </c>
      <c r="L19" s="60" t="b">
        <v>0</v>
      </c>
      <c r="M19" s="60" t="b">
        <v>0</v>
      </c>
      <c r="N19" s="60" t="b">
        <v>0</v>
      </c>
      <c r="O19" s="60" t="b">
        <v>0</v>
      </c>
      <c r="P19" s="60" t="b">
        <v>0</v>
      </c>
      <c r="Q19" s="60" t="b">
        <v>1</v>
      </c>
      <c r="R19" s="60" t="b">
        <v>0</v>
      </c>
      <c r="S19" s="60" t="b">
        <v>0</v>
      </c>
      <c r="T19" s="60" t="b">
        <v>0</v>
      </c>
      <c r="U19" s="60" t="b">
        <v>0</v>
      </c>
      <c r="V19" s="60" t="b">
        <v>0</v>
      </c>
      <c r="W19" s="60" t="b">
        <v>0</v>
      </c>
      <c r="X19" s="60" t="b">
        <v>0</v>
      </c>
      <c r="Y19" s="60" t="b">
        <v>0</v>
      </c>
      <c r="Z19" s="60" t="b">
        <v>0</v>
      </c>
      <c r="AA19" s="60" t="b">
        <v>0</v>
      </c>
      <c r="AB19" s="60" t="b">
        <v>0</v>
      </c>
      <c r="AC19" s="60" t="b">
        <v>0</v>
      </c>
      <c r="AD19" s="57" t="b">
        <v>0</v>
      </c>
    </row>
    <row r="20" spans="1:30" ht="23.4" thickBot="1">
      <c r="A20" s="55" t="s">
        <v>261</v>
      </c>
      <c r="B20" s="57" t="s">
        <v>247</v>
      </c>
      <c r="C20" s="57" t="s">
        <v>244</v>
      </c>
      <c r="D20" s="59"/>
      <c r="E20" s="59"/>
      <c r="F20" s="57">
        <v>50</v>
      </c>
      <c r="G20" s="57" t="b">
        <v>0</v>
      </c>
      <c r="H20" s="60" t="b">
        <v>0</v>
      </c>
      <c r="I20" s="60" t="b">
        <v>0</v>
      </c>
      <c r="J20" s="60" t="b">
        <v>0</v>
      </c>
      <c r="K20" s="60" t="b">
        <v>0</v>
      </c>
      <c r="L20" s="60" t="b">
        <v>0</v>
      </c>
      <c r="M20" s="60" t="b">
        <v>1</v>
      </c>
      <c r="N20" s="60" t="b">
        <v>0</v>
      </c>
      <c r="O20" s="60" t="b">
        <v>0</v>
      </c>
      <c r="P20" s="60" t="b">
        <v>0</v>
      </c>
      <c r="Q20" s="60" t="b">
        <v>0</v>
      </c>
      <c r="R20" s="60" t="b">
        <v>0</v>
      </c>
      <c r="S20" s="60" t="b">
        <v>0</v>
      </c>
      <c r="T20" s="60" t="b">
        <v>1</v>
      </c>
      <c r="U20" s="60" t="b">
        <v>0</v>
      </c>
      <c r="V20" s="60" t="b">
        <v>1</v>
      </c>
      <c r="W20" s="60" t="b">
        <v>0</v>
      </c>
      <c r="X20" s="60" t="b">
        <v>0</v>
      </c>
      <c r="Y20" s="60" t="b">
        <v>0</v>
      </c>
      <c r="Z20" s="60" t="b">
        <v>0</v>
      </c>
      <c r="AA20" s="60" t="b">
        <v>0</v>
      </c>
      <c r="AB20" s="60" t="b">
        <v>0</v>
      </c>
      <c r="AC20" s="60" t="b">
        <v>0</v>
      </c>
      <c r="AD20" s="57" t="b">
        <v>0</v>
      </c>
    </row>
    <row r="21" spans="1:30" ht="23.4" thickBot="1">
      <c r="A21" s="55" t="s">
        <v>261</v>
      </c>
      <c r="B21" s="57" t="s">
        <v>263</v>
      </c>
      <c r="C21" s="57" t="s">
        <v>264</v>
      </c>
      <c r="D21" s="59"/>
      <c r="E21" s="59"/>
      <c r="F21" s="57">
        <v>25</v>
      </c>
      <c r="G21" s="57" t="b">
        <v>0</v>
      </c>
      <c r="H21" s="60" t="b">
        <v>0</v>
      </c>
      <c r="I21" s="60" t="b">
        <v>0</v>
      </c>
      <c r="J21" s="60" t="b">
        <v>0</v>
      </c>
      <c r="K21" s="60" t="b">
        <v>0</v>
      </c>
      <c r="L21" s="60" t="b">
        <v>0</v>
      </c>
      <c r="M21" s="60" t="b">
        <v>0</v>
      </c>
      <c r="N21" s="60" t="b">
        <v>0</v>
      </c>
      <c r="O21" s="60" t="b">
        <v>1</v>
      </c>
      <c r="P21" s="60" t="b">
        <v>0</v>
      </c>
      <c r="Q21" s="60" t="b">
        <v>0</v>
      </c>
      <c r="R21" s="60" t="b">
        <v>0</v>
      </c>
      <c r="S21" s="60" t="b">
        <v>0</v>
      </c>
      <c r="T21" s="60" t="b">
        <v>1</v>
      </c>
      <c r="U21" s="60" t="b">
        <v>0</v>
      </c>
      <c r="V21" s="60" t="b">
        <v>1</v>
      </c>
      <c r="W21" s="60" t="b">
        <v>0</v>
      </c>
      <c r="X21" s="60" t="b">
        <v>0</v>
      </c>
      <c r="Y21" s="60" t="b">
        <v>0</v>
      </c>
      <c r="Z21" s="60" t="b">
        <v>0</v>
      </c>
      <c r="AA21" s="60" t="b">
        <v>0</v>
      </c>
      <c r="AB21" s="60" t="b">
        <v>0</v>
      </c>
      <c r="AC21" s="60" t="b">
        <v>0</v>
      </c>
      <c r="AD21" s="57" t="b">
        <v>0</v>
      </c>
    </row>
    <row r="22" spans="1:30" ht="23.4" thickBot="1">
      <c r="A22" s="61" t="s">
        <v>261</v>
      </c>
      <c r="B22" s="53" t="s">
        <v>265</v>
      </c>
      <c r="C22" s="53" t="s">
        <v>266</v>
      </c>
      <c r="D22" s="56"/>
      <c r="E22" s="56"/>
      <c r="F22" s="53">
        <v>25</v>
      </c>
      <c r="G22" s="53" t="b">
        <v>0</v>
      </c>
      <c r="H22" s="54" t="b">
        <v>0</v>
      </c>
      <c r="I22" s="54" t="b">
        <v>0</v>
      </c>
      <c r="J22" s="54" t="b">
        <v>0</v>
      </c>
      <c r="K22" s="54" t="b">
        <v>0</v>
      </c>
      <c r="L22" s="54" t="b">
        <v>0</v>
      </c>
      <c r="M22" s="54" t="b">
        <v>0</v>
      </c>
      <c r="N22" s="54" t="b">
        <v>1</v>
      </c>
      <c r="O22" s="54" t="b">
        <v>0</v>
      </c>
      <c r="P22" s="54" t="b">
        <v>0</v>
      </c>
      <c r="Q22" s="54" t="b">
        <v>0</v>
      </c>
      <c r="R22" s="54" t="b">
        <v>0</v>
      </c>
      <c r="S22" s="54" t="b">
        <v>0</v>
      </c>
      <c r="T22" s="54" t="b">
        <v>1</v>
      </c>
      <c r="U22" s="54" t="b">
        <v>0</v>
      </c>
      <c r="V22" s="54" t="b">
        <v>1</v>
      </c>
      <c r="W22" s="54" t="b">
        <v>0</v>
      </c>
      <c r="X22" s="54" t="b">
        <v>0</v>
      </c>
      <c r="Y22" s="54" t="b">
        <v>0</v>
      </c>
      <c r="Z22" s="54" t="b">
        <v>0</v>
      </c>
      <c r="AA22" s="54" t="b">
        <v>0</v>
      </c>
      <c r="AB22" s="54" t="b">
        <v>0</v>
      </c>
      <c r="AC22" s="54" t="b">
        <v>0</v>
      </c>
      <c r="AD22" s="53" t="b">
        <v>0</v>
      </c>
    </row>
  </sheetData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3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206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5" t="b">
        <v>1</v>
      </c>
      <c r="Q2" s="6" t="b">
        <v>1</v>
      </c>
      <c r="R2" s="5" t="s">
        <v>17</v>
      </c>
      <c r="S2" s="5" t="s">
        <v>17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196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5" t="b">
        <v>1</v>
      </c>
      <c r="Q3" s="6" t="b">
        <v>1</v>
      </c>
      <c r="R3" s="5" t="s">
        <v>17</v>
      </c>
      <c r="S3" s="5" t="s">
        <v>17</v>
      </c>
      <c r="T3" s="5" t="s">
        <v>17</v>
      </c>
      <c r="U3" s="5" t="s">
        <v>195</v>
      </c>
      <c r="V3" s="5" t="s">
        <v>17</v>
      </c>
      <c r="W3" s="5" t="s">
        <v>17</v>
      </c>
      <c r="X3" s="5" t="s">
        <v>17</v>
      </c>
      <c r="Y3" s="5" t="s">
        <v>17</v>
      </c>
      <c r="Z3" s="6" t="s">
        <v>17</v>
      </c>
    </row>
    <row r="4" spans="1:26" ht="16.5" customHeight="1">
      <c r="A4" s="50" t="s">
        <v>201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5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195</v>
      </c>
      <c r="V4" s="5" t="s">
        <v>17</v>
      </c>
      <c r="W4" s="5" t="s">
        <v>17</v>
      </c>
      <c r="X4" s="5" t="s">
        <v>17</v>
      </c>
      <c r="Y4" s="5" t="s">
        <v>17</v>
      </c>
      <c r="Z4" s="6" t="s">
        <v>17</v>
      </c>
    </row>
    <row r="5" spans="1:26" ht="16.5" customHeight="1">
      <c r="A5" s="50" t="s">
        <v>207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5" t="b">
        <v>1</v>
      </c>
      <c r="Q5" s="6" t="b">
        <v>1</v>
      </c>
      <c r="R5" s="5" t="s">
        <v>17</v>
      </c>
      <c r="S5" s="5" t="s">
        <v>17</v>
      </c>
      <c r="T5" s="5" t="s">
        <v>17</v>
      </c>
      <c r="U5" s="5" t="s">
        <v>195</v>
      </c>
      <c r="V5" s="5" t="s">
        <v>17</v>
      </c>
      <c r="W5" s="5" t="s">
        <v>17</v>
      </c>
      <c r="X5" s="5" t="s">
        <v>17</v>
      </c>
      <c r="Y5" s="5" t="s">
        <v>17</v>
      </c>
      <c r="Z5" s="6" t="s">
        <v>17</v>
      </c>
    </row>
    <row r="6" spans="1:26" ht="16.5" customHeight="1">
      <c r="A6" s="50" t="s">
        <v>208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5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195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17</v>
      </c>
    </row>
    <row r="7" spans="1:26" ht="16.5" customHeight="1">
      <c r="A7" s="50" t="s">
        <v>209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5" t="b">
        <v>1</v>
      </c>
      <c r="Q7" s="6" t="b">
        <v>0</v>
      </c>
      <c r="R7" s="5" t="s">
        <v>200</v>
      </c>
      <c r="S7" s="5" t="s">
        <v>200</v>
      </c>
      <c r="T7" s="5" t="s">
        <v>195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17</v>
      </c>
    </row>
    <row r="8" spans="1:26" ht="16.5" customHeight="1">
      <c r="A8" s="50" t="s">
        <v>210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5" t="b">
        <v>1</v>
      </c>
      <c r="Q8" s="6" t="b">
        <v>0</v>
      </c>
      <c r="R8" s="5" t="s">
        <v>17</v>
      </c>
      <c r="S8" s="5" t="s">
        <v>200</v>
      </c>
      <c r="T8" s="5" t="s">
        <v>17</v>
      </c>
      <c r="U8" s="5" t="s">
        <v>17</v>
      </c>
      <c r="V8" s="5" t="s">
        <v>17</v>
      </c>
      <c r="W8" s="5" t="s">
        <v>17</v>
      </c>
      <c r="X8" s="5" t="s">
        <v>195</v>
      </c>
      <c r="Y8" s="5" t="s">
        <v>17</v>
      </c>
      <c r="Z8" s="6" t="s">
        <v>17</v>
      </c>
    </row>
    <row r="9" spans="1:26" ht="16.5" customHeight="1">
      <c r="A9" s="14" t="s">
        <v>211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1">
        <v>10</v>
      </c>
      <c r="P9" s="5" t="b">
        <v>1</v>
      </c>
      <c r="Q9" s="6" t="b">
        <v>0</v>
      </c>
      <c r="R9" s="2" t="s">
        <v>17</v>
      </c>
      <c r="S9" s="2" t="s">
        <v>200</v>
      </c>
      <c r="T9" s="2" t="s">
        <v>17</v>
      </c>
      <c r="U9" s="2" t="s">
        <v>17</v>
      </c>
      <c r="V9" s="2" t="s">
        <v>17</v>
      </c>
      <c r="W9" s="2" t="s">
        <v>17</v>
      </c>
      <c r="X9" s="2" t="s">
        <v>17</v>
      </c>
      <c r="Y9" s="2" t="s">
        <v>195</v>
      </c>
      <c r="Z9" s="1" t="s">
        <v>17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17.441406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196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9" si="1">5%</f>
        <v>0.05</v>
      </c>
      <c r="F2" s="8">
        <f t="shared" ref="F2:F9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9" si="4">0% + (K2-10)/100</f>
        <v>0</v>
      </c>
      <c r="J2" s="10">
        <f t="shared" ref="J2:J9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5">
        <v>10</v>
      </c>
      <c r="P2" s="21" t="b">
        <v>1</v>
      </c>
      <c r="Q2" s="6" t="b">
        <v>1</v>
      </c>
      <c r="R2" s="5" t="s">
        <v>200</v>
      </c>
      <c r="S2" s="5" t="s">
        <v>17</v>
      </c>
      <c r="T2" s="5" t="s">
        <v>17</v>
      </c>
      <c r="U2" s="5" t="s">
        <v>200</v>
      </c>
      <c r="V2" s="5" t="s">
        <v>195</v>
      </c>
      <c r="W2" s="5" t="s">
        <v>17</v>
      </c>
      <c r="X2" s="5" t="s">
        <v>200</v>
      </c>
      <c r="Y2" s="5" t="s">
        <v>195</v>
      </c>
      <c r="Z2" s="6" t="s">
        <v>17</v>
      </c>
    </row>
    <row r="3" spans="1:26" ht="16.5" customHeight="1">
      <c r="A3" s="50" t="s">
        <v>212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5">
        <v>10</v>
      </c>
      <c r="P3" s="21" t="b">
        <v>1</v>
      </c>
      <c r="Q3" s="6" t="b">
        <v>1</v>
      </c>
      <c r="R3" s="5" t="s">
        <v>17</v>
      </c>
      <c r="S3" s="5" t="s">
        <v>195</v>
      </c>
      <c r="T3" s="5" t="s">
        <v>17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213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5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17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200</v>
      </c>
      <c r="Z4" s="6" t="s">
        <v>17</v>
      </c>
    </row>
    <row r="5" spans="1:26" ht="16.5" customHeight="1">
      <c r="A5" s="50" t="s">
        <v>214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5">
        <v>10</v>
      </c>
      <c r="P5" s="21" t="b">
        <v>1</v>
      </c>
      <c r="Q5" s="6" t="b">
        <v>1</v>
      </c>
      <c r="R5" s="5" t="s">
        <v>200</v>
      </c>
      <c r="S5" s="5" t="s">
        <v>17</v>
      </c>
      <c r="T5" s="5" t="s">
        <v>17</v>
      </c>
      <c r="U5" s="5" t="s">
        <v>200</v>
      </c>
      <c r="V5" s="5" t="s">
        <v>195</v>
      </c>
      <c r="W5" s="5" t="s">
        <v>17</v>
      </c>
      <c r="X5" s="5" t="s">
        <v>200</v>
      </c>
      <c r="Y5" s="5" t="s">
        <v>17</v>
      </c>
      <c r="Z5" s="6" t="s">
        <v>17</v>
      </c>
    </row>
    <row r="6" spans="1:26" ht="16.5" customHeight="1">
      <c r="A6" s="50" t="s">
        <v>215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5">
        <v>10</v>
      </c>
      <c r="P6" s="21" t="b">
        <v>1</v>
      </c>
      <c r="Q6" s="6" t="b">
        <v>1</v>
      </c>
      <c r="R6" s="5" t="s">
        <v>17</v>
      </c>
      <c r="S6" s="5" t="s">
        <v>17</v>
      </c>
      <c r="T6" s="5" t="s">
        <v>17</v>
      </c>
      <c r="U6" s="5" t="s">
        <v>17</v>
      </c>
      <c r="V6" s="5" t="s">
        <v>17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216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5">
        <v>10</v>
      </c>
      <c r="P7" s="21" t="b">
        <v>1</v>
      </c>
      <c r="Q7" s="6" t="b">
        <v>0</v>
      </c>
      <c r="R7" s="5" t="s">
        <v>200</v>
      </c>
      <c r="S7" s="5" t="s">
        <v>17</v>
      </c>
      <c r="T7" s="5" t="s">
        <v>17</v>
      </c>
      <c r="U7" s="5" t="s">
        <v>200</v>
      </c>
      <c r="V7" s="5" t="s">
        <v>195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217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5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17</v>
      </c>
      <c r="U8" s="5" t="s">
        <v>200</v>
      </c>
      <c r="V8" s="5" t="s">
        <v>195</v>
      </c>
      <c r="W8" s="5" t="s">
        <v>17</v>
      </c>
      <c r="X8" s="5" t="s">
        <v>200</v>
      </c>
      <c r="Y8" s="5" t="s">
        <v>17</v>
      </c>
      <c r="Z8" s="6" t="s">
        <v>200</v>
      </c>
    </row>
    <row r="9" spans="1:26" ht="16.5" customHeight="1">
      <c r="A9" s="14" t="s">
        <v>218</v>
      </c>
      <c r="B9" s="2">
        <v>20</v>
      </c>
      <c r="C9" s="2">
        <f t="shared" ref="C9:D9" si="18">10</f>
        <v>10</v>
      </c>
      <c r="D9" s="2">
        <f t="shared" si="18"/>
        <v>10</v>
      </c>
      <c r="E9" s="16">
        <f t="shared" si="1"/>
        <v>0.05</v>
      </c>
      <c r="F9" s="17">
        <f t="shared" si="2"/>
        <v>0.9</v>
      </c>
      <c r="G9" s="18">
        <f t="shared" ref="G9:H9" si="19">5% + (N9-10)/1000</f>
        <v>0.05</v>
      </c>
      <c r="H9" s="18">
        <f t="shared" si="19"/>
        <v>0.05</v>
      </c>
      <c r="I9" s="16">
        <f t="shared" si="4"/>
        <v>0</v>
      </c>
      <c r="J9" s="19">
        <f t="shared" si="5"/>
        <v>0</v>
      </c>
      <c r="K9" s="2">
        <v>10</v>
      </c>
      <c r="L9" s="2">
        <v>10</v>
      </c>
      <c r="M9" s="2">
        <v>10</v>
      </c>
      <c r="N9" s="2">
        <v>10</v>
      </c>
      <c r="O9" s="2">
        <v>10</v>
      </c>
      <c r="P9" s="21" t="b">
        <v>1</v>
      </c>
      <c r="Q9" s="6" t="b">
        <v>0</v>
      </c>
      <c r="R9" s="2" t="s">
        <v>17</v>
      </c>
      <c r="S9" s="2" t="s">
        <v>17</v>
      </c>
      <c r="T9" s="2" t="s">
        <v>17</v>
      </c>
      <c r="U9" s="2" t="s">
        <v>200</v>
      </c>
      <c r="V9" s="2" t="s">
        <v>195</v>
      </c>
      <c r="W9" s="2" t="s">
        <v>17</v>
      </c>
      <c r="X9" s="2" t="s">
        <v>200</v>
      </c>
      <c r="Y9" s="2" t="s">
        <v>17</v>
      </c>
      <c r="Z9" s="1" t="s">
        <v>200</v>
      </c>
    </row>
    <row r="10" spans="1:26" ht="16.5" customHeight="1">
      <c r="A10" s="5"/>
      <c r="B10" s="11"/>
      <c r="C10" s="5"/>
      <c r="D10" s="5"/>
      <c r="E10" s="7"/>
      <c r="F10" s="9"/>
      <c r="G10" s="9"/>
      <c r="H10" s="9"/>
      <c r="I10" s="7"/>
      <c r="J10" s="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5"/>
      <c r="C51" s="5"/>
      <c r="D51" s="5"/>
      <c r="E51" s="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6"/>
      <c r="B251" s="5"/>
      <c r="C251" s="5"/>
      <c r="D251" s="5"/>
      <c r="E251" s="7"/>
      <c r="F251" s="21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546875" defaultRowHeight="15" customHeight="1"/>
  <cols>
    <col min="1" max="1" width="25.33203125" customWidth="1"/>
    <col min="2" max="4" width="7.88671875" customWidth="1"/>
    <col min="5" max="5" width="9.109375" customWidth="1"/>
    <col min="6" max="8" width="7.88671875" customWidth="1"/>
    <col min="9" max="9" width="10.44140625" customWidth="1"/>
    <col min="10" max="10" width="10.5546875" customWidth="1"/>
    <col min="11" max="15" width="7.88671875" customWidth="1"/>
    <col min="16" max="26" width="9.88671875" customWidth="1"/>
  </cols>
  <sheetData>
    <row r="1" spans="1:26" ht="16.5" customHeight="1">
      <c r="A1" s="14" t="s">
        <v>187</v>
      </c>
      <c r="B1" s="2" t="s">
        <v>1</v>
      </c>
      <c r="C1" s="2" t="s">
        <v>3</v>
      </c>
      <c r="D1" s="2" t="s">
        <v>4</v>
      </c>
      <c r="E1" s="1" t="s">
        <v>5</v>
      </c>
      <c r="F1" s="3" t="s">
        <v>6</v>
      </c>
      <c r="G1" s="2" t="s">
        <v>188</v>
      </c>
      <c r="H1" s="2" t="s">
        <v>8</v>
      </c>
      <c r="I1" s="2" t="s">
        <v>189</v>
      </c>
      <c r="J1" s="1" t="s">
        <v>190</v>
      </c>
      <c r="K1" s="2" t="s">
        <v>11</v>
      </c>
      <c r="L1" s="2" t="s">
        <v>12</v>
      </c>
      <c r="M1" s="2" t="s">
        <v>13</v>
      </c>
      <c r="N1" s="2" t="s">
        <v>14</v>
      </c>
      <c r="O1" s="1" t="s">
        <v>15</v>
      </c>
      <c r="P1" s="2" t="s">
        <v>191</v>
      </c>
      <c r="Q1" s="1" t="s">
        <v>205</v>
      </c>
      <c r="R1" s="2" t="s">
        <v>41</v>
      </c>
      <c r="S1" s="2" t="s">
        <v>42</v>
      </c>
      <c r="T1" s="2" t="s">
        <v>43</v>
      </c>
      <c r="U1" s="2" t="s">
        <v>44</v>
      </c>
      <c r="V1" s="2" t="s">
        <v>45</v>
      </c>
      <c r="W1" s="2" t="s">
        <v>46</v>
      </c>
      <c r="X1" s="2" t="s">
        <v>47</v>
      </c>
      <c r="Y1" s="2" t="s">
        <v>193</v>
      </c>
      <c r="Z1" s="1" t="s">
        <v>49</v>
      </c>
    </row>
    <row r="2" spans="1:26" ht="16.5" customHeight="1">
      <c r="A2" s="50" t="s">
        <v>219</v>
      </c>
      <c r="B2" s="5">
        <v>20</v>
      </c>
      <c r="C2" s="5">
        <f t="shared" ref="C2:D2" si="0">10</f>
        <v>10</v>
      </c>
      <c r="D2" s="5">
        <f t="shared" si="0"/>
        <v>10</v>
      </c>
      <c r="E2" s="7">
        <f t="shared" ref="E2:E10" si="1">5%</f>
        <v>0.05</v>
      </c>
      <c r="F2" s="8">
        <f t="shared" ref="F2:F10" si="2">90% + (N2-10)/1000</f>
        <v>0.9</v>
      </c>
      <c r="G2" s="9">
        <f t="shared" ref="G2:H2" si="3">5% + (N2-10)/1000</f>
        <v>0.05</v>
      </c>
      <c r="H2" s="9">
        <f t="shared" si="3"/>
        <v>0.05</v>
      </c>
      <c r="I2" s="7">
        <f t="shared" ref="I2:I10" si="4">0% + (K2-10)/100</f>
        <v>0</v>
      </c>
      <c r="J2" s="10">
        <f t="shared" ref="J2:J10" si="5">0% + (M2-10)/100</f>
        <v>0</v>
      </c>
      <c r="K2" s="5">
        <v>10</v>
      </c>
      <c r="L2" s="5">
        <v>10</v>
      </c>
      <c r="M2" s="5">
        <v>10</v>
      </c>
      <c r="N2" s="5">
        <v>10</v>
      </c>
      <c r="O2" s="6">
        <v>10</v>
      </c>
      <c r="P2" s="21" t="b">
        <v>1</v>
      </c>
      <c r="Q2" s="6" t="b">
        <v>1</v>
      </c>
      <c r="R2" s="5" t="s">
        <v>17</v>
      </c>
      <c r="S2" s="5" t="s">
        <v>195</v>
      </c>
      <c r="T2" s="5" t="s">
        <v>17</v>
      </c>
      <c r="U2" s="5" t="s">
        <v>17</v>
      </c>
      <c r="V2" s="5" t="s">
        <v>17</v>
      </c>
      <c r="W2" s="5" t="s">
        <v>17</v>
      </c>
      <c r="X2" s="5" t="s">
        <v>17</v>
      </c>
      <c r="Y2" s="5" t="s">
        <v>195</v>
      </c>
      <c r="Z2" s="6" t="s">
        <v>17</v>
      </c>
    </row>
    <row r="3" spans="1:26" ht="16.5" customHeight="1">
      <c r="A3" s="50" t="s">
        <v>220</v>
      </c>
      <c r="B3" s="5">
        <v>20</v>
      </c>
      <c r="C3" s="5">
        <f t="shared" ref="C3:D3" si="6">10</f>
        <v>10</v>
      </c>
      <c r="D3" s="5">
        <f t="shared" si="6"/>
        <v>10</v>
      </c>
      <c r="E3" s="7">
        <f t="shared" si="1"/>
        <v>0.05</v>
      </c>
      <c r="F3" s="8">
        <f t="shared" si="2"/>
        <v>0.9</v>
      </c>
      <c r="G3" s="9">
        <f t="shared" ref="G3:H3" si="7">5% + (N3-10)/1000</f>
        <v>0.05</v>
      </c>
      <c r="H3" s="9">
        <f t="shared" si="7"/>
        <v>0.05</v>
      </c>
      <c r="I3" s="7">
        <f t="shared" si="4"/>
        <v>0</v>
      </c>
      <c r="J3" s="10">
        <f t="shared" si="5"/>
        <v>0</v>
      </c>
      <c r="K3" s="5">
        <v>10</v>
      </c>
      <c r="L3" s="5">
        <v>10</v>
      </c>
      <c r="M3" s="5">
        <v>10</v>
      </c>
      <c r="N3" s="5">
        <v>10</v>
      </c>
      <c r="O3" s="6">
        <v>10</v>
      </c>
      <c r="P3" s="21" t="b">
        <v>1</v>
      </c>
      <c r="Q3" s="6" t="b">
        <v>1</v>
      </c>
      <c r="R3" s="5" t="s">
        <v>17</v>
      </c>
      <c r="S3" s="5" t="s">
        <v>17</v>
      </c>
      <c r="T3" s="5" t="s">
        <v>195</v>
      </c>
      <c r="U3" s="5" t="s">
        <v>17</v>
      </c>
      <c r="V3" s="5" t="s">
        <v>17</v>
      </c>
      <c r="W3" s="5" t="s">
        <v>17</v>
      </c>
      <c r="X3" s="5" t="s">
        <v>17</v>
      </c>
      <c r="Y3" s="5" t="s">
        <v>195</v>
      </c>
      <c r="Z3" s="6" t="s">
        <v>17</v>
      </c>
    </row>
    <row r="4" spans="1:26" ht="16.5" customHeight="1">
      <c r="A4" s="50" t="s">
        <v>221</v>
      </c>
      <c r="B4" s="5">
        <v>20</v>
      </c>
      <c r="C4" s="5">
        <f t="shared" ref="C4:D4" si="8">10</f>
        <v>10</v>
      </c>
      <c r="D4" s="5">
        <f t="shared" si="8"/>
        <v>10</v>
      </c>
      <c r="E4" s="7">
        <f t="shared" si="1"/>
        <v>0.05</v>
      </c>
      <c r="F4" s="8">
        <f t="shared" si="2"/>
        <v>0.9</v>
      </c>
      <c r="G4" s="9">
        <f t="shared" ref="G4:H4" si="9">5% + (N4-10)/1000</f>
        <v>0.05</v>
      </c>
      <c r="H4" s="9">
        <f t="shared" si="9"/>
        <v>0.05</v>
      </c>
      <c r="I4" s="7">
        <f t="shared" si="4"/>
        <v>0</v>
      </c>
      <c r="J4" s="10">
        <f t="shared" si="5"/>
        <v>0</v>
      </c>
      <c r="K4" s="5">
        <v>10</v>
      </c>
      <c r="L4" s="5">
        <v>10</v>
      </c>
      <c r="M4" s="5">
        <v>10</v>
      </c>
      <c r="N4" s="5">
        <v>10</v>
      </c>
      <c r="O4" s="6">
        <v>10</v>
      </c>
      <c r="P4" s="21" t="b">
        <v>1</v>
      </c>
      <c r="Q4" s="6" t="b">
        <v>1</v>
      </c>
      <c r="R4" s="5" t="s">
        <v>17</v>
      </c>
      <c r="S4" s="5" t="s">
        <v>17</v>
      </c>
      <c r="T4" s="5" t="s">
        <v>195</v>
      </c>
      <c r="U4" s="5" t="s">
        <v>17</v>
      </c>
      <c r="V4" s="5" t="s">
        <v>17</v>
      </c>
      <c r="W4" s="5" t="s">
        <v>17</v>
      </c>
      <c r="X4" s="5" t="s">
        <v>17</v>
      </c>
      <c r="Y4" s="5" t="s">
        <v>195</v>
      </c>
      <c r="Z4" s="6" t="s">
        <v>17</v>
      </c>
    </row>
    <row r="5" spans="1:26" ht="16.5" customHeight="1">
      <c r="A5" s="50" t="s">
        <v>222</v>
      </c>
      <c r="B5" s="5">
        <v>20</v>
      </c>
      <c r="C5" s="5">
        <f t="shared" ref="C5:D5" si="10">10</f>
        <v>10</v>
      </c>
      <c r="D5" s="5">
        <f t="shared" si="10"/>
        <v>10</v>
      </c>
      <c r="E5" s="7">
        <f t="shared" si="1"/>
        <v>0.05</v>
      </c>
      <c r="F5" s="8">
        <f t="shared" si="2"/>
        <v>0.9</v>
      </c>
      <c r="G5" s="9">
        <f t="shared" ref="G5:H5" si="11">5% + (N5-10)/1000</f>
        <v>0.05</v>
      </c>
      <c r="H5" s="9">
        <f t="shared" si="11"/>
        <v>0.05</v>
      </c>
      <c r="I5" s="7">
        <f t="shared" si="4"/>
        <v>0</v>
      </c>
      <c r="J5" s="10">
        <f t="shared" si="5"/>
        <v>0</v>
      </c>
      <c r="K5" s="5">
        <v>10</v>
      </c>
      <c r="L5" s="5">
        <v>10</v>
      </c>
      <c r="M5" s="5">
        <v>10</v>
      </c>
      <c r="N5" s="5">
        <v>10</v>
      </c>
      <c r="O5" s="6">
        <v>10</v>
      </c>
      <c r="P5" s="21" t="b">
        <v>1</v>
      </c>
      <c r="Q5" s="6" t="b">
        <v>1</v>
      </c>
      <c r="R5" s="5" t="s">
        <v>17</v>
      </c>
      <c r="S5" s="5" t="s">
        <v>17</v>
      </c>
      <c r="T5" s="5" t="s">
        <v>195</v>
      </c>
      <c r="U5" s="5" t="s">
        <v>17</v>
      </c>
      <c r="V5" s="5" t="s">
        <v>17</v>
      </c>
      <c r="W5" s="5" t="s">
        <v>17</v>
      </c>
      <c r="X5" s="5" t="s">
        <v>17</v>
      </c>
      <c r="Y5" s="5" t="s">
        <v>195</v>
      </c>
      <c r="Z5" s="6" t="s">
        <v>17</v>
      </c>
    </row>
    <row r="6" spans="1:26" ht="16.5" customHeight="1">
      <c r="A6" s="50" t="s">
        <v>223</v>
      </c>
      <c r="B6" s="5">
        <v>20</v>
      </c>
      <c r="C6" s="5">
        <f t="shared" ref="C6:D6" si="12">10</f>
        <v>10</v>
      </c>
      <c r="D6" s="5">
        <f t="shared" si="12"/>
        <v>10</v>
      </c>
      <c r="E6" s="7">
        <f t="shared" si="1"/>
        <v>0.05</v>
      </c>
      <c r="F6" s="8">
        <f t="shared" si="2"/>
        <v>0.9</v>
      </c>
      <c r="G6" s="9">
        <f t="shared" ref="G6:H6" si="13">5% + (N6-10)/1000</f>
        <v>0.05</v>
      </c>
      <c r="H6" s="9">
        <f t="shared" si="13"/>
        <v>0.05</v>
      </c>
      <c r="I6" s="7">
        <f t="shared" si="4"/>
        <v>0</v>
      </c>
      <c r="J6" s="10">
        <f t="shared" si="5"/>
        <v>0</v>
      </c>
      <c r="K6" s="5">
        <v>10</v>
      </c>
      <c r="L6" s="5">
        <v>10</v>
      </c>
      <c r="M6" s="5">
        <v>10</v>
      </c>
      <c r="N6" s="5">
        <v>10</v>
      </c>
      <c r="O6" s="6">
        <v>10</v>
      </c>
      <c r="P6" s="21" t="b">
        <v>1</v>
      </c>
      <c r="Q6" s="6" t="b">
        <v>1</v>
      </c>
      <c r="R6" s="5" t="s">
        <v>195</v>
      </c>
      <c r="S6" s="5" t="s">
        <v>17</v>
      </c>
      <c r="T6" s="5" t="s">
        <v>17</v>
      </c>
      <c r="U6" s="5" t="s">
        <v>17</v>
      </c>
      <c r="V6" s="5" t="s">
        <v>195</v>
      </c>
      <c r="W6" s="5" t="s">
        <v>17</v>
      </c>
      <c r="X6" s="5" t="s">
        <v>17</v>
      </c>
      <c r="Y6" s="5" t="s">
        <v>17</v>
      </c>
      <c r="Z6" s="6" t="s">
        <v>200</v>
      </c>
    </row>
    <row r="7" spans="1:26" ht="16.5" customHeight="1">
      <c r="A7" s="50" t="s">
        <v>224</v>
      </c>
      <c r="B7" s="5">
        <v>20</v>
      </c>
      <c r="C7" s="5">
        <f t="shared" ref="C7:D7" si="14">10</f>
        <v>10</v>
      </c>
      <c r="D7" s="5">
        <f t="shared" si="14"/>
        <v>10</v>
      </c>
      <c r="E7" s="7">
        <f t="shared" si="1"/>
        <v>0.05</v>
      </c>
      <c r="F7" s="8">
        <f t="shared" si="2"/>
        <v>0.9</v>
      </c>
      <c r="G7" s="9">
        <f t="shared" ref="G7:H7" si="15">5% + (N7-10)/1000</f>
        <v>0.05</v>
      </c>
      <c r="H7" s="9">
        <f t="shared" si="15"/>
        <v>0.05</v>
      </c>
      <c r="I7" s="7">
        <f t="shared" si="4"/>
        <v>0</v>
      </c>
      <c r="J7" s="10">
        <f t="shared" si="5"/>
        <v>0</v>
      </c>
      <c r="K7" s="5">
        <v>10</v>
      </c>
      <c r="L7" s="5">
        <v>10</v>
      </c>
      <c r="M7" s="5">
        <v>10</v>
      </c>
      <c r="N7" s="5">
        <v>10</v>
      </c>
      <c r="O7" s="6">
        <v>10</v>
      </c>
      <c r="P7" s="21" t="b">
        <v>1</v>
      </c>
      <c r="Q7" s="6" t="b">
        <v>0</v>
      </c>
      <c r="R7" s="5" t="s">
        <v>17</v>
      </c>
      <c r="S7" s="5" t="s">
        <v>17</v>
      </c>
      <c r="T7" s="5" t="s">
        <v>17</v>
      </c>
      <c r="U7" s="5" t="s">
        <v>17</v>
      </c>
      <c r="V7" s="5" t="s">
        <v>17</v>
      </c>
      <c r="W7" s="5" t="s">
        <v>17</v>
      </c>
      <c r="X7" s="5" t="s">
        <v>17</v>
      </c>
      <c r="Y7" s="5" t="s">
        <v>17</v>
      </c>
      <c r="Z7" s="6" t="s">
        <v>200</v>
      </c>
    </row>
    <row r="8" spans="1:26" ht="16.5" customHeight="1">
      <c r="A8" s="50" t="s">
        <v>225</v>
      </c>
      <c r="B8" s="5">
        <v>20</v>
      </c>
      <c r="C8" s="5">
        <f t="shared" ref="C8:D8" si="16">10</f>
        <v>10</v>
      </c>
      <c r="D8" s="5">
        <f t="shared" si="16"/>
        <v>10</v>
      </c>
      <c r="E8" s="7">
        <f t="shared" si="1"/>
        <v>0.05</v>
      </c>
      <c r="F8" s="8">
        <f t="shared" si="2"/>
        <v>0.9</v>
      </c>
      <c r="G8" s="9">
        <f t="shared" ref="G8:H8" si="17">5% + (N8-10)/1000</f>
        <v>0.05</v>
      </c>
      <c r="H8" s="9">
        <f t="shared" si="17"/>
        <v>0.05</v>
      </c>
      <c r="I8" s="7">
        <f t="shared" si="4"/>
        <v>0</v>
      </c>
      <c r="J8" s="10">
        <f t="shared" si="5"/>
        <v>0</v>
      </c>
      <c r="K8" s="5">
        <v>10</v>
      </c>
      <c r="L8" s="5">
        <v>10</v>
      </c>
      <c r="M8" s="5">
        <v>10</v>
      </c>
      <c r="N8" s="5">
        <v>10</v>
      </c>
      <c r="O8" s="6">
        <v>10</v>
      </c>
      <c r="P8" s="21" t="b">
        <v>1</v>
      </c>
      <c r="Q8" s="6" t="b">
        <v>0</v>
      </c>
      <c r="R8" s="5" t="s">
        <v>17</v>
      </c>
      <c r="S8" s="5" t="s">
        <v>17</v>
      </c>
      <c r="T8" s="5" t="s">
        <v>195</v>
      </c>
      <c r="U8" s="5" t="s">
        <v>17</v>
      </c>
      <c r="V8" s="5" t="s">
        <v>17</v>
      </c>
      <c r="W8" s="5" t="s">
        <v>17</v>
      </c>
      <c r="X8" s="5" t="s">
        <v>17</v>
      </c>
      <c r="Y8" s="5" t="s">
        <v>195</v>
      </c>
      <c r="Z8" s="6" t="s">
        <v>17</v>
      </c>
    </row>
    <row r="9" spans="1:26" ht="16.5" customHeight="1">
      <c r="A9" s="50" t="s">
        <v>226</v>
      </c>
      <c r="B9" s="5">
        <v>20</v>
      </c>
      <c r="C9" s="5">
        <f t="shared" ref="C9:D9" si="18">10</f>
        <v>10</v>
      </c>
      <c r="D9" s="5">
        <f t="shared" si="18"/>
        <v>10</v>
      </c>
      <c r="E9" s="7">
        <f t="shared" si="1"/>
        <v>0.05</v>
      </c>
      <c r="F9" s="8">
        <f t="shared" si="2"/>
        <v>0.9</v>
      </c>
      <c r="G9" s="9">
        <f t="shared" ref="G9:H9" si="19">5% + (N9-10)/1000</f>
        <v>0.05</v>
      </c>
      <c r="H9" s="9">
        <f t="shared" si="19"/>
        <v>0.05</v>
      </c>
      <c r="I9" s="7">
        <f t="shared" si="4"/>
        <v>0</v>
      </c>
      <c r="J9" s="10">
        <f t="shared" si="5"/>
        <v>0</v>
      </c>
      <c r="K9" s="5">
        <v>10</v>
      </c>
      <c r="L9" s="5">
        <v>10</v>
      </c>
      <c r="M9" s="5">
        <v>10</v>
      </c>
      <c r="N9" s="5">
        <v>10</v>
      </c>
      <c r="O9" s="6">
        <v>10</v>
      </c>
      <c r="P9" s="21" t="b">
        <v>1</v>
      </c>
      <c r="Q9" s="6" t="b">
        <v>0</v>
      </c>
      <c r="R9" s="5" t="s">
        <v>17</v>
      </c>
      <c r="S9" s="5" t="s">
        <v>17</v>
      </c>
      <c r="T9" s="5" t="s">
        <v>195</v>
      </c>
      <c r="U9" s="5" t="s">
        <v>17</v>
      </c>
      <c r="V9" s="5" t="s">
        <v>17</v>
      </c>
      <c r="W9" s="5" t="s">
        <v>17</v>
      </c>
      <c r="X9" s="5" t="s">
        <v>17</v>
      </c>
      <c r="Y9" s="5" t="s">
        <v>195</v>
      </c>
      <c r="Z9" s="6" t="s">
        <v>17</v>
      </c>
    </row>
    <row r="10" spans="1:26" ht="16.5" customHeight="1">
      <c r="A10" s="14" t="s">
        <v>227</v>
      </c>
      <c r="B10" s="2">
        <v>20</v>
      </c>
      <c r="C10" s="2">
        <f t="shared" ref="C10:D10" si="20">10</f>
        <v>10</v>
      </c>
      <c r="D10" s="2">
        <f t="shared" si="20"/>
        <v>10</v>
      </c>
      <c r="E10" s="16">
        <f t="shared" si="1"/>
        <v>0.05</v>
      </c>
      <c r="F10" s="17">
        <f t="shared" si="2"/>
        <v>0.9</v>
      </c>
      <c r="G10" s="18">
        <f t="shared" ref="G10:H10" si="21">5% + (N10-10)/1000</f>
        <v>0.05</v>
      </c>
      <c r="H10" s="18">
        <f t="shared" si="21"/>
        <v>0.05</v>
      </c>
      <c r="I10" s="16">
        <f t="shared" si="4"/>
        <v>0</v>
      </c>
      <c r="J10" s="19">
        <f t="shared" si="5"/>
        <v>0</v>
      </c>
      <c r="K10" s="2">
        <v>10</v>
      </c>
      <c r="L10" s="2">
        <v>10</v>
      </c>
      <c r="M10" s="2">
        <v>10</v>
      </c>
      <c r="N10" s="2">
        <v>10</v>
      </c>
      <c r="O10" s="1">
        <v>10</v>
      </c>
      <c r="P10" s="21" t="b">
        <v>1</v>
      </c>
      <c r="Q10" s="6" t="b">
        <v>0</v>
      </c>
      <c r="R10" s="2" t="s">
        <v>17</v>
      </c>
      <c r="S10" s="2" t="s">
        <v>17</v>
      </c>
      <c r="T10" s="2" t="s">
        <v>17</v>
      </c>
      <c r="U10" s="2" t="s">
        <v>17</v>
      </c>
      <c r="V10" s="2" t="s">
        <v>17</v>
      </c>
      <c r="W10" s="2" t="s">
        <v>17</v>
      </c>
      <c r="X10" s="2" t="s">
        <v>17</v>
      </c>
      <c r="Y10" s="2" t="s">
        <v>17</v>
      </c>
      <c r="Z10" s="1" t="s">
        <v>200</v>
      </c>
    </row>
    <row r="11" spans="1:26" ht="16.5" customHeight="1">
      <c r="A11" s="5"/>
      <c r="B11" s="11"/>
      <c r="C11" s="5"/>
      <c r="D11" s="5"/>
      <c r="E11" s="7"/>
      <c r="F11" s="9"/>
      <c r="G11" s="9"/>
      <c r="H11" s="9"/>
      <c r="I11" s="7"/>
      <c r="J11" s="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6.5" customHeight="1">
      <c r="A12" s="5"/>
      <c r="B12" s="11"/>
      <c r="C12" s="5"/>
      <c r="D12" s="5"/>
      <c r="E12" s="7"/>
      <c r="F12" s="9"/>
      <c r="G12" s="9"/>
      <c r="H12" s="9"/>
      <c r="I12" s="7"/>
      <c r="J12" s="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6.5" customHeight="1">
      <c r="A13" s="5"/>
      <c r="B13" s="11"/>
      <c r="C13" s="5"/>
      <c r="D13" s="5"/>
      <c r="E13" s="7"/>
      <c r="F13" s="9"/>
      <c r="G13" s="9"/>
      <c r="H13" s="9"/>
      <c r="I13" s="7"/>
      <c r="J13" s="7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6.5" customHeight="1">
      <c r="A14" s="5"/>
      <c r="B14" s="11"/>
      <c r="C14" s="5"/>
      <c r="D14" s="5"/>
      <c r="E14" s="7"/>
      <c r="F14" s="9"/>
      <c r="G14" s="9"/>
      <c r="H14" s="9"/>
      <c r="I14" s="7"/>
      <c r="J14" s="7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6.5" customHeight="1">
      <c r="A15" s="5"/>
      <c r="B15" s="11"/>
      <c r="C15" s="5"/>
      <c r="D15" s="5"/>
      <c r="E15" s="7"/>
      <c r="F15" s="9"/>
      <c r="G15" s="9"/>
      <c r="H15" s="9"/>
      <c r="I15" s="7"/>
      <c r="J15" s="7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6.5" customHeight="1">
      <c r="A16" s="5"/>
      <c r="B16" s="11"/>
      <c r="C16" s="5"/>
      <c r="D16" s="5"/>
      <c r="E16" s="7"/>
      <c r="F16" s="9"/>
      <c r="G16" s="9"/>
      <c r="H16" s="9"/>
      <c r="I16" s="7"/>
      <c r="J16" s="7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6.5" customHeight="1">
      <c r="A17" s="5"/>
      <c r="B17" s="11"/>
      <c r="C17" s="5"/>
      <c r="D17" s="5"/>
      <c r="E17" s="7"/>
      <c r="F17" s="9"/>
      <c r="G17" s="9"/>
      <c r="H17" s="9"/>
      <c r="I17" s="7"/>
      <c r="J17" s="7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6.5" customHeight="1">
      <c r="A18" s="5"/>
      <c r="B18" s="11"/>
      <c r="C18" s="5"/>
      <c r="D18" s="5"/>
      <c r="E18" s="7"/>
      <c r="F18" s="9"/>
      <c r="G18" s="9"/>
      <c r="H18" s="9"/>
      <c r="I18" s="7"/>
      <c r="J18" s="7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6.5" customHeight="1">
      <c r="A19" s="5"/>
      <c r="B19" s="11"/>
      <c r="C19" s="5"/>
      <c r="D19" s="5"/>
      <c r="E19" s="7"/>
      <c r="F19" s="9"/>
      <c r="G19" s="9"/>
      <c r="H19" s="9"/>
      <c r="I19" s="7"/>
      <c r="J19" s="7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6.5" customHeight="1">
      <c r="A20" s="5"/>
      <c r="B20" s="11"/>
      <c r="C20" s="5"/>
      <c r="D20" s="5"/>
      <c r="E20" s="7"/>
      <c r="F20" s="9"/>
      <c r="G20" s="9"/>
      <c r="H20" s="9"/>
      <c r="I20" s="7"/>
      <c r="J20" s="7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6.5" customHeight="1">
      <c r="A21" s="5"/>
      <c r="B21" s="11"/>
      <c r="C21" s="5"/>
      <c r="D21" s="5"/>
      <c r="E21" s="7"/>
      <c r="F21" s="9"/>
      <c r="G21" s="9"/>
      <c r="H21" s="9"/>
      <c r="I21" s="7"/>
      <c r="J21" s="7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6.5" customHeight="1">
      <c r="A22" s="5"/>
      <c r="B22" s="11"/>
      <c r="C22" s="5"/>
      <c r="D22" s="5"/>
      <c r="E22" s="7"/>
      <c r="F22" s="9"/>
      <c r="G22" s="9"/>
      <c r="H22" s="9"/>
      <c r="I22" s="7"/>
      <c r="J22" s="7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6.5" customHeight="1">
      <c r="A23" s="5"/>
      <c r="B23" s="11"/>
      <c r="C23" s="5"/>
      <c r="D23" s="5"/>
      <c r="E23" s="7"/>
      <c r="F23" s="9"/>
      <c r="G23" s="9"/>
      <c r="H23" s="9"/>
      <c r="I23" s="7"/>
      <c r="J23" s="7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6.5" customHeight="1">
      <c r="A24" s="5"/>
      <c r="B24" s="11"/>
      <c r="C24" s="5"/>
      <c r="D24" s="5"/>
      <c r="E24" s="7"/>
      <c r="F24" s="9"/>
      <c r="G24" s="9"/>
      <c r="H24" s="9"/>
      <c r="I24" s="7"/>
      <c r="J24" s="7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6.5" customHeight="1">
      <c r="A25" s="5"/>
      <c r="B25" s="11"/>
      <c r="C25" s="5"/>
      <c r="D25" s="5"/>
      <c r="E25" s="7"/>
      <c r="F25" s="9"/>
      <c r="G25" s="9"/>
      <c r="H25" s="9"/>
      <c r="I25" s="7"/>
      <c r="J25" s="7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6.5" customHeight="1">
      <c r="A26" s="5"/>
      <c r="B26" s="11"/>
      <c r="C26" s="5"/>
      <c r="D26" s="5"/>
      <c r="E26" s="7"/>
      <c r="F26" s="9"/>
      <c r="G26" s="9"/>
      <c r="H26" s="9"/>
      <c r="I26" s="7"/>
      <c r="J26" s="7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6.5" customHeight="1">
      <c r="A27" s="5"/>
      <c r="B27" s="11"/>
      <c r="C27" s="5"/>
      <c r="D27" s="5"/>
      <c r="E27" s="7"/>
      <c r="F27" s="9"/>
      <c r="G27" s="9"/>
      <c r="H27" s="9"/>
      <c r="I27" s="7"/>
      <c r="J27" s="7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6.5" customHeight="1">
      <c r="A28" s="5"/>
      <c r="B28" s="11"/>
      <c r="C28" s="5"/>
      <c r="D28" s="5"/>
      <c r="E28" s="7"/>
      <c r="F28" s="9"/>
      <c r="G28" s="9"/>
      <c r="H28" s="9"/>
      <c r="I28" s="7"/>
      <c r="J28" s="7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6.5" customHeight="1">
      <c r="A29" s="5"/>
      <c r="B29" s="11"/>
      <c r="C29" s="5"/>
      <c r="D29" s="5"/>
      <c r="E29" s="7"/>
      <c r="F29" s="9"/>
      <c r="G29" s="9"/>
      <c r="H29" s="9"/>
      <c r="I29" s="7"/>
      <c r="J29" s="7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6.5" customHeight="1">
      <c r="A30" s="5"/>
      <c r="B30" s="11"/>
      <c r="C30" s="5"/>
      <c r="D30" s="5"/>
      <c r="E30" s="7"/>
      <c r="F30" s="9"/>
      <c r="G30" s="9"/>
      <c r="H30" s="9"/>
      <c r="I30" s="7"/>
      <c r="J30" s="7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6.5" customHeight="1">
      <c r="A31" s="5"/>
      <c r="B31" s="11"/>
      <c r="C31" s="5"/>
      <c r="D31" s="5"/>
      <c r="E31" s="7"/>
      <c r="F31" s="9"/>
      <c r="G31" s="9"/>
      <c r="H31" s="9"/>
      <c r="I31" s="7"/>
      <c r="J31" s="7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6.5" customHeight="1">
      <c r="A32" s="5"/>
      <c r="B32" s="11"/>
      <c r="C32" s="5"/>
      <c r="D32" s="5"/>
      <c r="E32" s="7"/>
      <c r="F32" s="9"/>
      <c r="G32" s="9"/>
      <c r="H32" s="9"/>
      <c r="I32" s="7"/>
      <c r="J32" s="7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6.5" customHeight="1">
      <c r="A33" s="5"/>
      <c r="B33" s="11"/>
      <c r="C33" s="5"/>
      <c r="D33" s="5"/>
      <c r="E33" s="7"/>
      <c r="F33" s="9"/>
      <c r="G33" s="9"/>
      <c r="H33" s="9"/>
      <c r="I33" s="7"/>
      <c r="J33" s="7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6.5" customHeight="1">
      <c r="A34" s="5"/>
      <c r="B34" s="11"/>
      <c r="C34" s="5"/>
      <c r="D34" s="5"/>
      <c r="E34" s="7"/>
      <c r="F34" s="9"/>
      <c r="G34" s="9"/>
      <c r="H34" s="9"/>
      <c r="I34" s="7"/>
      <c r="J34" s="7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6.5" customHeight="1">
      <c r="A35" s="5"/>
      <c r="B35" s="11"/>
      <c r="C35" s="5"/>
      <c r="D35" s="5"/>
      <c r="E35" s="7"/>
      <c r="F35" s="9"/>
      <c r="G35" s="9"/>
      <c r="H35" s="9"/>
      <c r="I35" s="7"/>
      <c r="J35" s="7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6.5" customHeight="1">
      <c r="A36" s="5"/>
      <c r="B36" s="11"/>
      <c r="C36" s="5"/>
      <c r="D36" s="5"/>
      <c r="E36" s="7"/>
      <c r="F36" s="9"/>
      <c r="G36" s="9"/>
      <c r="H36" s="9"/>
      <c r="I36" s="7"/>
      <c r="J36" s="7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6.5" customHeight="1">
      <c r="A37" s="5"/>
      <c r="B37" s="11"/>
      <c r="C37" s="5"/>
      <c r="D37" s="5"/>
      <c r="E37" s="7"/>
      <c r="F37" s="9"/>
      <c r="G37" s="9"/>
      <c r="H37" s="9"/>
      <c r="I37" s="7"/>
      <c r="J37" s="7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6.5" customHeight="1">
      <c r="A38" s="5"/>
      <c r="B38" s="11"/>
      <c r="C38" s="5"/>
      <c r="D38" s="5"/>
      <c r="E38" s="7"/>
      <c r="F38" s="9"/>
      <c r="G38" s="9"/>
      <c r="H38" s="9"/>
      <c r="I38" s="7"/>
      <c r="J38" s="7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6.5" customHeight="1">
      <c r="A39" s="5"/>
      <c r="B39" s="11"/>
      <c r="C39" s="5"/>
      <c r="D39" s="5"/>
      <c r="E39" s="7"/>
      <c r="F39" s="9"/>
      <c r="G39" s="9"/>
      <c r="H39" s="9"/>
      <c r="I39" s="7"/>
      <c r="J39" s="7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6.5" customHeight="1">
      <c r="A40" s="5"/>
      <c r="B40" s="11"/>
      <c r="C40" s="5"/>
      <c r="D40" s="5"/>
      <c r="E40" s="7"/>
      <c r="F40" s="9"/>
      <c r="G40" s="9"/>
      <c r="H40" s="9"/>
      <c r="I40" s="7"/>
      <c r="J40" s="7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6.5" customHeight="1">
      <c r="A41" s="5"/>
      <c r="B41" s="11"/>
      <c r="C41" s="5"/>
      <c r="D41" s="5"/>
      <c r="E41" s="7"/>
      <c r="F41" s="9"/>
      <c r="G41" s="9"/>
      <c r="H41" s="9"/>
      <c r="I41" s="7"/>
      <c r="J41" s="7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6.5" customHeight="1">
      <c r="A42" s="5"/>
      <c r="B42" s="11"/>
      <c r="C42" s="5"/>
      <c r="D42" s="5"/>
      <c r="E42" s="7"/>
      <c r="F42" s="9"/>
      <c r="G42" s="9"/>
      <c r="H42" s="9"/>
      <c r="I42" s="7"/>
      <c r="J42" s="7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6.5" customHeight="1">
      <c r="A43" s="5"/>
      <c r="B43" s="11"/>
      <c r="C43" s="5"/>
      <c r="D43" s="5"/>
      <c r="E43" s="7"/>
      <c r="F43" s="9"/>
      <c r="G43" s="9"/>
      <c r="H43" s="9"/>
      <c r="I43" s="7"/>
      <c r="J43" s="7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6.5" customHeight="1">
      <c r="A44" s="5"/>
      <c r="B44" s="11"/>
      <c r="C44" s="5"/>
      <c r="D44" s="5"/>
      <c r="E44" s="7"/>
      <c r="F44" s="9"/>
      <c r="G44" s="9"/>
      <c r="H44" s="9"/>
      <c r="I44" s="7"/>
      <c r="J44" s="7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6.5" customHeight="1">
      <c r="A45" s="5"/>
      <c r="B45" s="11"/>
      <c r="C45" s="5"/>
      <c r="D45" s="5"/>
      <c r="E45" s="7"/>
      <c r="F45" s="9"/>
      <c r="G45" s="9"/>
      <c r="H45" s="9"/>
      <c r="I45" s="7"/>
      <c r="J45" s="7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6.5" customHeight="1">
      <c r="A46" s="5"/>
      <c r="B46" s="11"/>
      <c r="C46" s="5"/>
      <c r="D46" s="5"/>
      <c r="E46" s="7"/>
      <c r="F46" s="9"/>
      <c r="G46" s="9"/>
      <c r="H46" s="9"/>
      <c r="I46" s="7"/>
      <c r="J46" s="7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6.5" customHeight="1">
      <c r="A47" s="5"/>
      <c r="B47" s="11"/>
      <c r="C47" s="5"/>
      <c r="D47" s="5"/>
      <c r="E47" s="7"/>
      <c r="F47" s="9"/>
      <c r="G47" s="9"/>
      <c r="H47" s="9"/>
      <c r="I47" s="7"/>
      <c r="J47" s="7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6.5" customHeight="1">
      <c r="A48" s="5"/>
      <c r="B48" s="11"/>
      <c r="C48" s="5"/>
      <c r="D48" s="5"/>
      <c r="E48" s="7"/>
      <c r="F48" s="9"/>
      <c r="G48" s="9"/>
      <c r="H48" s="9"/>
      <c r="I48" s="7"/>
      <c r="J48" s="7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6.5" customHeight="1">
      <c r="A49" s="5"/>
      <c r="B49" s="11"/>
      <c r="C49" s="5"/>
      <c r="D49" s="5"/>
      <c r="E49" s="7"/>
      <c r="F49" s="9"/>
      <c r="G49" s="9"/>
      <c r="H49" s="9"/>
      <c r="I49" s="7"/>
      <c r="J49" s="7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6.5" customHeight="1">
      <c r="A50" s="5"/>
      <c r="B50" s="11"/>
      <c r="C50" s="5"/>
      <c r="D50" s="5"/>
      <c r="E50" s="7"/>
      <c r="F50" s="9"/>
      <c r="G50" s="9"/>
      <c r="H50" s="9"/>
      <c r="I50" s="7"/>
      <c r="J50" s="7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6.5" customHeight="1">
      <c r="A51" s="5"/>
      <c r="B51" s="11"/>
      <c r="C51" s="5"/>
      <c r="D51" s="5"/>
      <c r="E51" s="7"/>
      <c r="F51" s="9"/>
      <c r="G51" s="9"/>
      <c r="H51" s="9"/>
      <c r="I51" s="7"/>
      <c r="J51" s="7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6.5" customHeight="1">
      <c r="A52" s="5"/>
      <c r="B52" s="5"/>
      <c r="C52" s="5"/>
      <c r="D52" s="5"/>
      <c r="E52" s="7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6.5" customHeight="1">
      <c r="A53" s="5"/>
      <c r="B53" s="5"/>
      <c r="C53" s="5"/>
      <c r="D53" s="5"/>
      <c r="E53" s="7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6.5" customHeight="1">
      <c r="A54" s="5"/>
      <c r="B54" s="5"/>
      <c r="C54" s="5"/>
      <c r="D54" s="5"/>
      <c r="E54" s="7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6.5" customHeight="1">
      <c r="A55" s="5"/>
      <c r="B55" s="5"/>
      <c r="C55" s="5"/>
      <c r="D55" s="5"/>
      <c r="E55" s="7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6.5" customHeight="1">
      <c r="A56" s="5"/>
      <c r="B56" s="5"/>
      <c r="C56" s="5"/>
      <c r="D56" s="5"/>
      <c r="E56" s="7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6.5" customHeight="1">
      <c r="A57" s="5"/>
      <c r="B57" s="5"/>
      <c r="C57" s="5"/>
      <c r="D57" s="5"/>
      <c r="E57" s="7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6.5" customHeight="1">
      <c r="A58" s="5"/>
      <c r="B58" s="5"/>
      <c r="C58" s="5"/>
      <c r="D58" s="5"/>
      <c r="E58" s="7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6.5" customHeight="1">
      <c r="A59" s="5"/>
      <c r="B59" s="5"/>
      <c r="C59" s="5"/>
      <c r="D59" s="5"/>
      <c r="E59" s="7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6.5" customHeight="1">
      <c r="A60" s="5"/>
      <c r="B60" s="5"/>
      <c r="C60" s="5"/>
      <c r="D60" s="5"/>
      <c r="E60" s="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6.5" customHeight="1">
      <c r="A61" s="5"/>
      <c r="B61" s="5"/>
      <c r="C61" s="5"/>
      <c r="D61" s="5"/>
      <c r="E61" s="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6.5" customHeight="1">
      <c r="A62" s="5"/>
      <c r="B62" s="5"/>
      <c r="C62" s="5"/>
      <c r="D62" s="5"/>
      <c r="E62" s="7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6.5" customHeight="1">
      <c r="A63" s="5"/>
      <c r="B63" s="5"/>
      <c r="C63" s="5"/>
      <c r="D63" s="5"/>
      <c r="E63" s="7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6.5" customHeight="1">
      <c r="A64" s="5"/>
      <c r="B64" s="5"/>
      <c r="C64" s="5"/>
      <c r="D64" s="5"/>
      <c r="E64" s="7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6.5" customHeight="1">
      <c r="A65" s="5"/>
      <c r="B65" s="5"/>
      <c r="C65" s="5"/>
      <c r="D65" s="5"/>
      <c r="E65" s="7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6.5" customHeight="1">
      <c r="A66" s="5"/>
      <c r="B66" s="5"/>
      <c r="C66" s="5"/>
      <c r="D66" s="5"/>
      <c r="E66" s="7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6.5" customHeight="1">
      <c r="A67" s="5"/>
      <c r="B67" s="5"/>
      <c r="C67" s="5"/>
      <c r="D67" s="5"/>
      <c r="E67" s="7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6.5" customHeight="1">
      <c r="A68" s="5"/>
      <c r="B68" s="5"/>
      <c r="C68" s="5"/>
      <c r="D68" s="5"/>
      <c r="E68" s="7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6.5" customHeight="1">
      <c r="A69" s="5"/>
      <c r="B69" s="5"/>
      <c r="C69" s="5"/>
      <c r="D69" s="5"/>
      <c r="E69" s="7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6.5" customHeight="1">
      <c r="A70" s="5"/>
      <c r="B70" s="5"/>
      <c r="C70" s="5"/>
      <c r="D70" s="5"/>
      <c r="E70" s="7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6.5" customHeight="1">
      <c r="A71" s="5"/>
      <c r="B71" s="5"/>
      <c r="C71" s="5"/>
      <c r="D71" s="5"/>
      <c r="E71" s="7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6.5" customHeight="1">
      <c r="A72" s="5"/>
      <c r="B72" s="5"/>
      <c r="C72" s="5"/>
      <c r="D72" s="5"/>
      <c r="E72" s="7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6.5" customHeight="1">
      <c r="A73" s="5"/>
      <c r="B73" s="5"/>
      <c r="C73" s="5"/>
      <c r="D73" s="5"/>
      <c r="E73" s="7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6.5" customHeight="1">
      <c r="A74" s="5"/>
      <c r="B74" s="5"/>
      <c r="C74" s="5"/>
      <c r="D74" s="5"/>
      <c r="E74" s="7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6.5" customHeight="1">
      <c r="A75" s="5"/>
      <c r="B75" s="5"/>
      <c r="C75" s="5"/>
      <c r="D75" s="5"/>
      <c r="E75" s="7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6.5" customHeight="1">
      <c r="A76" s="5"/>
      <c r="B76" s="5"/>
      <c r="C76" s="5"/>
      <c r="D76" s="5"/>
      <c r="E76" s="7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6.5" customHeight="1">
      <c r="A77" s="5"/>
      <c r="B77" s="5"/>
      <c r="C77" s="5"/>
      <c r="D77" s="5"/>
      <c r="E77" s="7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6.5" customHeight="1">
      <c r="A78" s="5"/>
      <c r="B78" s="5"/>
      <c r="C78" s="5"/>
      <c r="D78" s="5"/>
      <c r="E78" s="7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6.5" customHeight="1">
      <c r="A79" s="5"/>
      <c r="B79" s="5"/>
      <c r="C79" s="5"/>
      <c r="D79" s="5"/>
      <c r="E79" s="7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6.5" customHeight="1">
      <c r="A80" s="5"/>
      <c r="B80" s="5"/>
      <c r="C80" s="5"/>
      <c r="D80" s="5"/>
      <c r="E80" s="7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6.5" customHeight="1">
      <c r="A81" s="5"/>
      <c r="B81" s="5"/>
      <c r="C81" s="5"/>
      <c r="D81" s="5"/>
      <c r="E81" s="7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6.5" customHeight="1">
      <c r="A82" s="5"/>
      <c r="B82" s="5"/>
      <c r="C82" s="5"/>
      <c r="D82" s="5"/>
      <c r="E82" s="7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6.5" customHeight="1">
      <c r="A83" s="5"/>
      <c r="B83" s="5"/>
      <c r="C83" s="5"/>
      <c r="D83" s="5"/>
      <c r="E83" s="7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6.5" customHeight="1">
      <c r="A84" s="5"/>
      <c r="B84" s="5"/>
      <c r="C84" s="5"/>
      <c r="D84" s="5"/>
      <c r="E84" s="7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6.5" customHeight="1">
      <c r="A85" s="5"/>
      <c r="B85" s="5"/>
      <c r="C85" s="5"/>
      <c r="D85" s="5"/>
      <c r="E85" s="7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6.5" customHeight="1">
      <c r="A86" s="5"/>
      <c r="B86" s="5"/>
      <c r="C86" s="5"/>
      <c r="D86" s="5"/>
      <c r="E86" s="7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6.5" customHeight="1">
      <c r="A87" s="5"/>
      <c r="B87" s="5"/>
      <c r="C87" s="5"/>
      <c r="D87" s="5"/>
      <c r="E87" s="7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6.5" customHeight="1">
      <c r="A88" s="5"/>
      <c r="B88" s="5"/>
      <c r="C88" s="5"/>
      <c r="D88" s="5"/>
      <c r="E88" s="7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6.5" customHeight="1">
      <c r="A89" s="5"/>
      <c r="B89" s="5"/>
      <c r="C89" s="5"/>
      <c r="D89" s="5"/>
      <c r="E89" s="7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6.5" customHeight="1">
      <c r="A90" s="5"/>
      <c r="B90" s="5"/>
      <c r="C90" s="5"/>
      <c r="D90" s="5"/>
      <c r="E90" s="7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6.5" customHeight="1">
      <c r="A91" s="5"/>
      <c r="B91" s="5"/>
      <c r="C91" s="5"/>
      <c r="D91" s="5"/>
      <c r="E91" s="7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6.5" customHeight="1">
      <c r="A92" s="5"/>
      <c r="B92" s="5"/>
      <c r="C92" s="5"/>
      <c r="D92" s="5"/>
      <c r="E92" s="7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6.5" customHeight="1">
      <c r="A93" s="5"/>
      <c r="B93" s="5"/>
      <c r="C93" s="5"/>
      <c r="D93" s="5"/>
      <c r="E93" s="7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6.5" customHeight="1">
      <c r="A94" s="5"/>
      <c r="B94" s="5"/>
      <c r="C94" s="5"/>
      <c r="D94" s="5"/>
      <c r="E94" s="7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6.5" customHeight="1">
      <c r="A95" s="5"/>
      <c r="B95" s="5"/>
      <c r="C95" s="5"/>
      <c r="D95" s="5"/>
      <c r="E95" s="7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6.5" customHeight="1">
      <c r="A96" s="5"/>
      <c r="B96" s="5"/>
      <c r="C96" s="5"/>
      <c r="D96" s="5"/>
      <c r="E96" s="7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6.5" customHeight="1">
      <c r="A97" s="5"/>
      <c r="B97" s="5"/>
      <c r="C97" s="5"/>
      <c r="D97" s="5"/>
      <c r="E97" s="7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6.5" customHeight="1">
      <c r="A98" s="5"/>
      <c r="B98" s="5"/>
      <c r="C98" s="5"/>
      <c r="D98" s="5"/>
      <c r="E98" s="7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6.5" customHeight="1">
      <c r="A99" s="5"/>
      <c r="B99" s="5"/>
      <c r="C99" s="5"/>
      <c r="D99" s="5"/>
      <c r="E99" s="7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6.5" customHeight="1">
      <c r="A100" s="5"/>
      <c r="B100" s="5"/>
      <c r="C100" s="5"/>
      <c r="D100" s="5"/>
      <c r="E100" s="7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6.5" customHeight="1">
      <c r="A101" s="5"/>
      <c r="B101" s="5"/>
      <c r="C101" s="5"/>
      <c r="D101" s="5"/>
      <c r="E101" s="7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6.5" customHeight="1">
      <c r="A102" s="5"/>
      <c r="B102" s="5"/>
      <c r="C102" s="5"/>
      <c r="D102" s="5"/>
      <c r="E102" s="7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6.5" customHeight="1">
      <c r="A103" s="5"/>
      <c r="B103" s="5"/>
      <c r="C103" s="5"/>
      <c r="D103" s="5"/>
      <c r="E103" s="7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6.5" customHeight="1">
      <c r="A104" s="5"/>
      <c r="B104" s="5"/>
      <c r="C104" s="5"/>
      <c r="D104" s="5"/>
      <c r="E104" s="7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6.5" customHeight="1">
      <c r="A105" s="5"/>
      <c r="B105" s="5"/>
      <c r="C105" s="5"/>
      <c r="D105" s="5"/>
      <c r="E105" s="7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6.5" customHeight="1">
      <c r="A106" s="5"/>
      <c r="B106" s="5"/>
      <c r="C106" s="5"/>
      <c r="D106" s="5"/>
      <c r="E106" s="7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6.5" customHeight="1">
      <c r="A107" s="5"/>
      <c r="B107" s="5"/>
      <c r="C107" s="5"/>
      <c r="D107" s="5"/>
      <c r="E107" s="7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6.5" customHeight="1">
      <c r="A108" s="5"/>
      <c r="B108" s="5"/>
      <c r="C108" s="5"/>
      <c r="D108" s="5"/>
      <c r="E108" s="7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6.5" customHeight="1">
      <c r="A109" s="5"/>
      <c r="B109" s="5"/>
      <c r="C109" s="5"/>
      <c r="D109" s="5"/>
      <c r="E109" s="7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6.5" customHeight="1">
      <c r="A110" s="5"/>
      <c r="B110" s="5"/>
      <c r="C110" s="5"/>
      <c r="D110" s="5"/>
      <c r="E110" s="7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6.5" customHeight="1">
      <c r="A111" s="5"/>
      <c r="B111" s="5"/>
      <c r="C111" s="5"/>
      <c r="D111" s="5"/>
      <c r="E111" s="7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6.5" customHeight="1">
      <c r="A112" s="5"/>
      <c r="B112" s="5"/>
      <c r="C112" s="5"/>
      <c r="D112" s="5"/>
      <c r="E112" s="7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6.5" customHeight="1">
      <c r="A113" s="5"/>
      <c r="B113" s="5"/>
      <c r="C113" s="5"/>
      <c r="D113" s="5"/>
      <c r="E113" s="7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6.5" customHeight="1">
      <c r="A114" s="5"/>
      <c r="B114" s="5"/>
      <c r="C114" s="5"/>
      <c r="D114" s="5"/>
      <c r="E114" s="7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6.5" customHeight="1">
      <c r="A115" s="5"/>
      <c r="B115" s="5"/>
      <c r="C115" s="5"/>
      <c r="D115" s="5"/>
      <c r="E115" s="7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6.5" customHeight="1">
      <c r="A116" s="5"/>
      <c r="B116" s="5"/>
      <c r="C116" s="5"/>
      <c r="D116" s="5"/>
      <c r="E116" s="7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6.5" customHeight="1">
      <c r="A117" s="5"/>
      <c r="B117" s="5"/>
      <c r="C117" s="5"/>
      <c r="D117" s="5"/>
      <c r="E117" s="7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6.5" customHeight="1">
      <c r="A118" s="5"/>
      <c r="B118" s="5"/>
      <c r="C118" s="5"/>
      <c r="D118" s="5"/>
      <c r="E118" s="7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6.5" customHeight="1">
      <c r="A119" s="5"/>
      <c r="B119" s="5"/>
      <c r="C119" s="5"/>
      <c r="D119" s="5"/>
      <c r="E119" s="7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6.5" customHeight="1">
      <c r="A120" s="5"/>
      <c r="B120" s="5"/>
      <c r="C120" s="5"/>
      <c r="D120" s="5"/>
      <c r="E120" s="7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6.5" customHeight="1">
      <c r="A121" s="5"/>
      <c r="B121" s="5"/>
      <c r="C121" s="5"/>
      <c r="D121" s="5"/>
      <c r="E121" s="7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6.5" customHeight="1">
      <c r="A122" s="5"/>
      <c r="B122" s="5"/>
      <c r="C122" s="5"/>
      <c r="D122" s="5"/>
      <c r="E122" s="7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6.5" customHeight="1">
      <c r="A123" s="5"/>
      <c r="B123" s="5"/>
      <c r="C123" s="5"/>
      <c r="D123" s="5"/>
      <c r="E123" s="7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6.5" customHeight="1">
      <c r="A124" s="5"/>
      <c r="B124" s="5"/>
      <c r="C124" s="5"/>
      <c r="D124" s="5"/>
      <c r="E124" s="7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6.5" customHeight="1">
      <c r="A125" s="5"/>
      <c r="B125" s="5"/>
      <c r="C125" s="5"/>
      <c r="D125" s="5"/>
      <c r="E125" s="7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6.5" customHeight="1">
      <c r="A126" s="5"/>
      <c r="B126" s="5"/>
      <c r="C126" s="5"/>
      <c r="D126" s="5"/>
      <c r="E126" s="7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6.5" customHeight="1">
      <c r="A127" s="5"/>
      <c r="B127" s="5"/>
      <c r="C127" s="5"/>
      <c r="D127" s="5"/>
      <c r="E127" s="7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6.5" customHeight="1">
      <c r="A128" s="5"/>
      <c r="B128" s="5"/>
      <c r="C128" s="5"/>
      <c r="D128" s="5"/>
      <c r="E128" s="7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6.5" customHeight="1">
      <c r="A129" s="5"/>
      <c r="B129" s="5"/>
      <c r="C129" s="5"/>
      <c r="D129" s="5"/>
      <c r="E129" s="7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6.5" customHeight="1">
      <c r="A130" s="5"/>
      <c r="B130" s="5"/>
      <c r="C130" s="5"/>
      <c r="D130" s="5"/>
      <c r="E130" s="7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6.5" customHeight="1">
      <c r="A131" s="5"/>
      <c r="B131" s="5"/>
      <c r="C131" s="5"/>
      <c r="D131" s="5"/>
      <c r="E131" s="7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6.5" customHeight="1">
      <c r="A132" s="5"/>
      <c r="B132" s="5"/>
      <c r="C132" s="5"/>
      <c r="D132" s="5"/>
      <c r="E132" s="7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6.5" customHeight="1">
      <c r="A133" s="5"/>
      <c r="B133" s="5"/>
      <c r="C133" s="5"/>
      <c r="D133" s="5"/>
      <c r="E133" s="7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6.5" customHeight="1">
      <c r="A134" s="5"/>
      <c r="B134" s="5"/>
      <c r="C134" s="5"/>
      <c r="D134" s="5"/>
      <c r="E134" s="7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6.5" customHeight="1">
      <c r="A135" s="5"/>
      <c r="B135" s="5"/>
      <c r="C135" s="5"/>
      <c r="D135" s="5"/>
      <c r="E135" s="7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6.5" customHeight="1">
      <c r="A136" s="5"/>
      <c r="B136" s="5"/>
      <c r="C136" s="5"/>
      <c r="D136" s="5"/>
      <c r="E136" s="7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6.5" customHeight="1">
      <c r="A137" s="5"/>
      <c r="B137" s="5"/>
      <c r="C137" s="5"/>
      <c r="D137" s="5"/>
      <c r="E137" s="7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6.5" customHeight="1">
      <c r="A138" s="5"/>
      <c r="B138" s="5"/>
      <c r="C138" s="5"/>
      <c r="D138" s="5"/>
      <c r="E138" s="7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6.5" customHeight="1">
      <c r="A139" s="5"/>
      <c r="B139" s="5"/>
      <c r="C139" s="5"/>
      <c r="D139" s="5"/>
      <c r="E139" s="7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6.5" customHeight="1">
      <c r="A140" s="5"/>
      <c r="B140" s="5"/>
      <c r="C140" s="5"/>
      <c r="D140" s="5"/>
      <c r="E140" s="7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6.5" customHeight="1">
      <c r="A141" s="5"/>
      <c r="B141" s="5"/>
      <c r="C141" s="5"/>
      <c r="D141" s="5"/>
      <c r="E141" s="7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6.5" customHeight="1">
      <c r="A142" s="5"/>
      <c r="B142" s="5"/>
      <c r="C142" s="5"/>
      <c r="D142" s="5"/>
      <c r="E142" s="7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6.5" customHeight="1">
      <c r="A143" s="5"/>
      <c r="B143" s="5"/>
      <c r="C143" s="5"/>
      <c r="D143" s="5"/>
      <c r="E143" s="7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6.5" customHeight="1">
      <c r="A144" s="5"/>
      <c r="B144" s="5"/>
      <c r="C144" s="5"/>
      <c r="D144" s="5"/>
      <c r="E144" s="7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6.5" customHeight="1">
      <c r="A145" s="5"/>
      <c r="B145" s="5"/>
      <c r="C145" s="5"/>
      <c r="D145" s="5"/>
      <c r="E145" s="7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6.5" customHeight="1">
      <c r="A146" s="5"/>
      <c r="B146" s="5"/>
      <c r="C146" s="5"/>
      <c r="D146" s="5"/>
      <c r="E146" s="7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6.5" customHeight="1">
      <c r="A147" s="5"/>
      <c r="B147" s="5"/>
      <c r="C147" s="5"/>
      <c r="D147" s="5"/>
      <c r="E147" s="7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6.5" customHeight="1">
      <c r="A148" s="5"/>
      <c r="B148" s="5"/>
      <c r="C148" s="5"/>
      <c r="D148" s="5"/>
      <c r="E148" s="7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6.5" customHeight="1">
      <c r="A149" s="5"/>
      <c r="B149" s="5"/>
      <c r="C149" s="5"/>
      <c r="D149" s="5"/>
      <c r="E149" s="7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6.5" customHeight="1">
      <c r="A150" s="5"/>
      <c r="B150" s="5"/>
      <c r="C150" s="5"/>
      <c r="D150" s="5"/>
      <c r="E150" s="7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6.5" customHeight="1">
      <c r="A151" s="5"/>
      <c r="B151" s="5"/>
      <c r="C151" s="5"/>
      <c r="D151" s="5"/>
      <c r="E151" s="7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6.5" customHeight="1">
      <c r="A152" s="5"/>
      <c r="B152" s="5"/>
      <c r="C152" s="5"/>
      <c r="D152" s="5"/>
      <c r="E152" s="7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6.5" customHeight="1">
      <c r="A153" s="5"/>
      <c r="B153" s="5"/>
      <c r="C153" s="5"/>
      <c r="D153" s="5"/>
      <c r="E153" s="7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6.5" customHeight="1">
      <c r="A154" s="5"/>
      <c r="B154" s="5"/>
      <c r="C154" s="5"/>
      <c r="D154" s="5"/>
      <c r="E154" s="7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6.5" customHeight="1">
      <c r="A155" s="5"/>
      <c r="B155" s="5"/>
      <c r="C155" s="5"/>
      <c r="D155" s="5"/>
      <c r="E155" s="7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6.5" customHeight="1">
      <c r="A156" s="5"/>
      <c r="B156" s="5"/>
      <c r="C156" s="5"/>
      <c r="D156" s="5"/>
      <c r="E156" s="7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6.5" customHeight="1">
      <c r="A157" s="5"/>
      <c r="B157" s="5"/>
      <c r="C157" s="5"/>
      <c r="D157" s="5"/>
      <c r="E157" s="7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6.5" customHeight="1">
      <c r="A158" s="5"/>
      <c r="B158" s="5"/>
      <c r="C158" s="5"/>
      <c r="D158" s="5"/>
      <c r="E158" s="7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6.5" customHeight="1">
      <c r="A159" s="5"/>
      <c r="B159" s="5"/>
      <c r="C159" s="5"/>
      <c r="D159" s="5"/>
      <c r="E159" s="7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6.5" customHeight="1">
      <c r="A160" s="5"/>
      <c r="B160" s="5"/>
      <c r="C160" s="5"/>
      <c r="D160" s="5"/>
      <c r="E160" s="7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6.5" customHeight="1">
      <c r="A161" s="5"/>
      <c r="B161" s="5"/>
      <c r="C161" s="5"/>
      <c r="D161" s="5"/>
      <c r="E161" s="7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6.5" customHeight="1">
      <c r="A162" s="5"/>
      <c r="B162" s="5"/>
      <c r="C162" s="5"/>
      <c r="D162" s="5"/>
      <c r="E162" s="7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6.5" customHeight="1">
      <c r="A163" s="5"/>
      <c r="B163" s="5"/>
      <c r="C163" s="5"/>
      <c r="D163" s="5"/>
      <c r="E163" s="7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6.5" customHeight="1">
      <c r="A164" s="5"/>
      <c r="B164" s="5"/>
      <c r="C164" s="5"/>
      <c r="D164" s="5"/>
      <c r="E164" s="7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6.5" customHeight="1">
      <c r="A165" s="5"/>
      <c r="B165" s="5"/>
      <c r="C165" s="5"/>
      <c r="D165" s="5"/>
      <c r="E165" s="7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6.5" customHeight="1">
      <c r="A166" s="5"/>
      <c r="B166" s="5"/>
      <c r="C166" s="5"/>
      <c r="D166" s="5"/>
      <c r="E166" s="7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6.5" customHeight="1">
      <c r="A167" s="5"/>
      <c r="B167" s="5"/>
      <c r="C167" s="5"/>
      <c r="D167" s="5"/>
      <c r="E167" s="7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6.5" customHeight="1">
      <c r="A168" s="5"/>
      <c r="B168" s="5"/>
      <c r="C168" s="5"/>
      <c r="D168" s="5"/>
      <c r="E168" s="7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6.5" customHeight="1">
      <c r="A169" s="5"/>
      <c r="B169" s="5"/>
      <c r="C169" s="5"/>
      <c r="D169" s="5"/>
      <c r="E169" s="7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6.5" customHeight="1">
      <c r="A170" s="5"/>
      <c r="B170" s="5"/>
      <c r="C170" s="5"/>
      <c r="D170" s="5"/>
      <c r="E170" s="7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6.5" customHeight="1">
      <c r="A171" s="5"/>
      <c r="B171" s="5"/>
      <c r="C171" s="5"/>
      <c r="D171" s="5"/>
      <c r="E171" s="7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6.5" customHeight="1">
      <c r="A172" s="5"/>
      <c r="B172" s="5"/>
      <c r="C172" s="5"/>
      <c r="D172" s="5"/>
      <c r="E172" s="7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6.5" customHeight="1">
      <c r="A173" s="5"/>
      <c r="B173" s="5"/>
      <c r="C173" s="5"/>
      <c r="D173" s="5"/>
      <c r="E173" s="7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6.5" customHeight="1">
      <c r="A174" s="5"/>
      <c r="B174" s="5"/>
      <c r="C174" s="5"/>
      <c r="D174" s="5"/>
      <c r="E174" s="7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6.5" customHeight="1">
      <c r="A175" s="5"/>
      <c r="B175" s="5"/>
      <c r="C175" s="5"/>
      <c r="D175" s="5"/>
      <c r="E175" s="7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6.5" customHeight="1">
      <c r="A176" s="5"/>
      <c r="B176" s="5"/>
      <c r="C176" s="5"/>
      <c r="D176" s="5"/>
      <c r="E176" s="7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6.5" customHeight="1">
      <c r="A177" s="5"/>
      <c r="B177" s="5"/>
      <c r="C177" s="5"/>
      <c r="D177" s="5"/>
      <c r="E177" s="7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6.5" customHeight="1">
      <c r="A178" s="5"/>
      <c r="B178" s="5"/>
      <c r="C178" s="5"/>
      <c r="D178" s="5"/>
      <c r="E178" s="7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6.5" customHeight="1">
      <c r="A179" s="5"/>
      <c r="B179" s="5"/>
      <c r="C179" s="5"/>
      <c r="D179" s="5"/>
      <c r="E179" s="7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6.5" customHeight="1">
      <c r="A180" s="5"/>
      <c r="B180" s="5"/>
      <c r="C180" s="5"/>
      <c r="D180" s="5"/>
      <c r="E180" s="7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6.5" customHeight="1">
      <c r="A181" s="5"/>
      <c r="B181" s="5"/>
      <c r="C181" s="5"/>
      <c r="D181" s="5"/>
      <c r="E181" s="7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6.5" customHeight="1">
      <c r="A182" s="5"/>
      <c r="B182" s="5"/>
      <c r="C182" s="5"/>
      <c r="D182" s="5"/>
      <c r="E182" s="7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6.5" customHeight="1">
      <c r="A183" s="5"/>
      <c r="B183" s="5"/>
      <c r="C183" s="5"/>
      <c r="D183" s="5"/>
      <c r="E183" s="7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6.5" customHeight="1">
      <c r="A184" s="5"/>
      <c r="B184" s="5"/>
      <c r="C184" s="5"/>
      <c r="D184" s="5"/>
      <c r="E184" s="7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6.5" customHeight="1">
      <c r="A185" s="5"/>
      <c r="B185" s="5"/>
      <c r="C185" s="5"/>
      <c r="D185" s="5"/>
      <c r="E185" s="7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6.5" customHeight="1">
      <c r="A186" s="5"/>
      <c r="B186" s="5"/>
      <c r="C186" s="5"/>
      <c r="D186" s="5"/>
      <c r="E186" s="7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6.5" customHeight="1">
      <c r="A187" s="5"/>
      <c r="B187" s="5"/>
      <c r="C187" s="5"/>
      <c r="D187" s="5"/>
      <c r="E187" s="7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6.5" customHeight="1">
      <c r="A188" s="5"/>
      <c r="B188" s="5"/>
      <c r="C188" s="5"/>
      <c r="D188" s="5"/>
      <c r="E188" s="7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6.5" customHeight="1">
      <c r="A189" s="5"/>
      <c r="B189" s="5"/>
      <c r="C189" s="5"/>
      <c r="D189" s="5"/>
      <c r="E189" s="7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6.5" customHeight="1">
      <c r="A190" s="5"/>
      <c r="B190" s="5"/>
      <c r="C190" s="5"/>
      <c r="D190" s="5"/>
      <c r="E190" s="7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6.5" customHeight="1">
      <c r="A191" s="5"/>
      <c r="B191" s="5"/>
      <c r="C191" s="5"/>
      <c r="D191" s="5"/>
      <c r="E191" s="7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6.5" customHeight="1">
      <c r="A192" s="5"/>
      <c r="B192" s="5"/>
      <c r="C192" s="5"/>
      <c r="D192" s="5"/>
      <c r="E192" s="7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6.5" customHeight="1">
      <c r="A193" s="5"/>
      <c r="B193" s="5"/>
      <c r="C193" s="5"/>
      <c r="D193" s="5"/>
      <c r="E193" s="7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6.5" customHeight="1">
      <c r="A194" s="5"/>
      <c r="B194" s="5"/>
      <c r="C194" s="5"/>
      <c r="D194" s="5"/>
      <c r="E194" s="7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6.5" customHeight="1">
      <c r="A195" s="5"/>
      <c r="B195" s="5"/>
      <c r="C195" s="5"/>
      <c r="D195" s="5"/>
      <c r="E195" s="7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6.5" customHeight="1">
      <c r="A196" s="5"/>
      <c r="B196" s="5"/>
      <c r="C196" s="5"/>
      <c r="D196" s="5"/>
      <c r="E196" s="7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6.5" customHeight="1">
      <c r="A197" s="5"/>
      <c r="B197" s="5"/>
      <c r="C197" s="5"/>
      <c r="D197" s="5"/>
      <c r="E197" s="7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6.5" customHeight="1">
      <c r="A198" s="5"/>
      <c r="B198" s="5"/>
      <c r="C198" s="5"/>
      <c r="D198" s="5"/>
      <c r="E198" s="7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6.5" customHeight="1">
      <c r="A199" s="5"/>
      <c r="B199" s="5"/>
      <c r="C199" s="5"/>
      <c r="D199" s="5"/>
      <c r="E199" s="7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6.5" customHeight="1">
      <c r="A200" s="5"/>
      <c r="B200" s="5"/>
      <c r="C200" s="5"/>
      <c r="D200" s="5"/>
      <c r="E200" s="7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6.5" customHeight="1">
      <c r="A201" s="5"/>
      <c r="B201" s="5"/>
      <c r="C201" s="5"/>
      <c r="D201" s="5"/>
      <c r="E201" s="7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6.5" customHeight="1">
      <c r="A202" s="5"/>
      <c r="B202" s="5"/>
      <c r="C202" s="5"/>
      <c r="D202" s="5"/>
      <c r="E202" s="7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6.5" customHeight="1">
      <c r="A203" s="5"/>
      <c r="B203" s="5"/>
      <c r="C203" s="5"/>
      <c r="D203" s="5"/>
      <c r="E203" s="7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6.5" customHeight="1">
      <c r="A204" s="5"/>
      <c r="B204" s="5"/>
      <c r="C204" s="5"/>
      <c r="D204" s="5"/>
      <c r="E204" s="7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6.5" customHeight="1">
      <c r="A205" s="5"/>
      <c r="B205" s="5"/>
      <c r="C205" s="5"/>
      <c r="D205" s="5"/>
      <c r="E205" s="7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6.5" customHeight="1">
      <c r="A206" s="5"/>
      <c r="B206" s="5"/>
      <c r="C206" s="5"/>
      <c r="D206" s="5"/>
      <c r="E206" s="7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6.5" customHeight="1">
      <c r="A207" s="5"/>
      <c r="B207" s="5"/>
      <c r="C207" s="5"/>
      <c r="D207" s="5"/>
      <c r="E207" s="7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6.5" customHeight="1">
      <c r="A208" s="5"/>
      <c r="B208" s="5"/>
      <c r="C208" s="5"/>
      <c r="D208" s="5"/>
      <c r="E208" s="7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6.5" customHeight="1">
      <c r="A209" s="5"/>
      <c r="B209" s="5"/>
      <c r="C209" s="5"/>
      <c r="D209" s="5"/>
      <c r="E209" s="7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6.5" customHeight="1">
      <c r="A210" s="5"/>
      <c r="B210" s="5"/>
      <c r="C210" s="5"/>
      <c r="D210" s="5"/>
      <c r="E210" s="7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6.5" customHeight="1">
      <c r="A211" s="5"/>
      <c r="B211" s="5"/>
      <c r="C211" s="5"/>
      <c r="D211" s="5"/>
      <c r="E211" s="7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6.5" customHeight="1">
      <c r="A212" s="5"/>
      <c r="B212" s="5"/>
      <c r="C212" s="5"/>
      <c r="D212" s="5"/>
      <c r="E212" s="7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6.5" customHeight="1">
      <c r="A213" s="5"/>
      <c r="B213" s="5"/>
      <c r="C213" s="5"/>
      <c r="D213" s="5"/>
      <c r="E213" s="7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6.5" customHeight="1">
      <c r="A214" s="5"/>
      <c r="B214" s="5"/>
      <c r="C214" s="5"/>
      <c r="D214" s="5"/>
      <c r="E214" s="7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6.5" customHeight="1">
      <c r="A215" s="5"/>
      <c r="B215" s="5"/>
      <c r="C215" s="5"/>
      <c r="D215" s="5"/>
      <c r="E215" s="7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6.5" customHeight="1">
      <c r="A216" s="5"/>
      <c r="B216" s="5"/>
      <c r="C216" s="5"/>
      <c r="D216" s="5"/>
      <c r="E216" s="7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6.5" customHeight="1">
      <c r="A217" s="5"/>
      <c r="B217" s="5"/>
      <c r="C217" s="5"/>
      <c r="D217" s="5"/>
      <c r="E217" s="7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6.5" customHeight="1">
      <c r="A218" s="5"/>
      <c r="B218" s="5"/>
      <c r="C218" s="5"/>
      <c r="D218" s="5"/>
      <c r="E218" s="7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6.5" customHeight="1">
      <c r="A219" s="5"/>
      <c r="B219" s="5"/>
      <c r="C219" s="5"/>
      <c r="D219" s="5"/>
      <c r="E219" s="7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6.5" customHeight="1">
      <c r="A220" s="5"/>
      <c r="B220" s="5"/>
      <c r="C220" s="5"/>
      <c r="D220" s="5"/>
      <c r="E220" s="7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6.5" customHeight="1">
      <c r="A221" s="5"/>
      <c r="B221" s="5"/>
      <c r="C221" s="5"/>
      <c r="D221" s="5"/>
      <c r="E221" s="7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6.5" customHeight="1">
      <c r="A222" s="5"/>
      <c r="B222" s="5"/>
      <c r="C222" s="5"/>
      <c r="D222" s="5"/>
      <c r="E222" s="7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6.5" customHeight="1">
      <c r="A223" s="5"/>
      <c r="B223" s="5"/>
      <c r="C223" s="5"/>
      <c r="D223" s="5"/>
      <c r="E223" s="7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6.5" customHeight="1">
      <c r="A224" s="5"/>
      <c r="B224" s="5"/>
      <c r="C224" s="5"/>
      <c r="D224" s="5"/>
      <c r="E224" s="7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6.5" customHeight="1">
      <c r="A225" s="5"/>
      <c r="B225" s="5"/>
      <c r="C225" s="5"/>
      <c r="D225" s="5"/>
      <c r="E225" s="7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6.5" customHeight="1">
      <c r="A226" s="5"/>
      <c r="B226" s="5"/>
      <c r="C226" s="5"/>
      <c r="D226" s="5"/>
      <c r="E226" s="7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6.5" customHeight="1">
      <c r="A227" s="5"/>
      <c r="B227" s="5"/>
      <c r="C227" s="5"/>
      <c r="D227" s="5"/>
      <c r="E227" s="7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6.5" customHeight="1">
      <c r="A228" s="5"/>
      <c r="B228" s="5"/>
      <c r="C228" s="5"/>
      <c r="D228" s="5"/>
      <c r="E228" s="7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6.5" customHeight="1">
      <c r="A229" s="5"/>
      <c r="B229" s="5"/>
      <c r="C229" s="5"/>
      <c r="D229" s="5"/>
      <c r="E229" s="7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6.5" customHeight="1">
      <c r="A230" s="5"/>
      <c r="B230" s="5"/>
      <c r="C230" s="5"/>
      <c r="D230" s="5"/>
      <c r="E230" s="7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6.5" customHeight="1">
      <c r="A231" s="5"/>
      <c r="B231" s="5"/>
      <c r="C231" s="5"/>
      <c r="D231" s="5"/>
      <c r="E231" s="7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6.5" customHeight="1">
      <c r="A232" s="5"/>
      <c r="B232" s="5"/>
      <c r="C232" s="5"/>
      <c r="D232" s="5"/>
      <c r="E232" s="7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6.5" customHeight="1">
      <c r="A233" s="5"/>
      <c r="B233" s="5"/>
      <c r="C233" s="5"/>
      <c r="D233" s="5"/>
      <c r="E233" s="7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6.5" customHeight="1">
      <c r="A234" s="5"/>
      <c r="B234" s="5"/>
      <c r="C234" s="5"/>
      <c r="D234" s="5"/>
      <c r="E234" s="7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6.5" customHeight="1">
      <c r="A235" s="5"/>
      <c r="B235" s="5"/>
      <c r="C235" s="5"/>
      <c r="D235" s="5"/>
      <c r="E235" s="7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6.5" customHeight="1">
      <c r="A236" s="5"/>
      <c r="B236" s="5"/>
      <c r="C236" s="5"/>
      <c r="D236" s="5"/>
      <c r="E236" s="7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6.5" customHeight="1">
      <c r="A237" s="5"/>
      <c r="B237" s="5"/>
      <c r="C237" s="5"/>
      <c r="D237" s="5"/>
      <c r="E237" s="7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6.5" customHeight="1">
      <c r="A238" s="5"/>
      <c r="B238" s="5"/>
      <c r="C238" s="5"/>
      <c r="D238" s="5"/>
      <c r="E238" s="7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6.5" customHeight="1">
      <c r="A239" s="5"/>
      <c r="B239" s="5"/>
      <c r="C239" s="5"/>
      <c r="D239" s="5"/>
      <c r="E239" s="7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6.5" customHeight="1">
      <c r="A240" s="5"/>
      <c r="B240" s="5"/>
      <c r="C240" s="5"/>
      <c r="D240" s="5"/>
      <c r="E240" s="7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6.5" customHeight="1">
      <c r="A241" s="5"/>
      <c r="B241" s="5"/>
      <c r="C241" s="5"/>
      <c r="D241" s="5"/>
      <c r="E241" s="7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6.5" customHeight="1">
      <c r="A242" s="5"/>
      <c r="B242" s="5"/>
      <c r="C242" s="5"/>
      <c r="D242" s="5"/>
      <c r="E242" s="7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6.5" customHeight="1">
      <c r="A243" s="5"/>
      <c r="B243" s="5"/>
      <c r="C243" s="5"/>
      <c r="D243" s="5"/>
      <c r="E243" s="7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6.5" customHeight="1">
      <c r="A244" s="5"/>
      <c r="B244" s="5"/>
      <c r="C244" s="5"/>
      <c r="D244" s="5"/>
      <c r="E244" s="7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6.5" customHeight="1">
      <c r="A245" s="5"/>
      <c r="B245" s="5"/>
      <c r="C245" s="5"/>
      <c r="D245" s="5"/>
      <c r="E245" s="7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6.5" customHeight="1">
      <c r="A246" s="5"/>
      <c r="B246" s="5"/>
      <c r="C246" s="5"/>
      <c r="D246" s="5"/>
      <c r="E246" s="7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6.5" customHeight="1">
      <c r="A247" s="5"/>
      <c r="B247" s="5"/>
      <c r="C247" s="5"/>
      <c r="D247" s="5"/>
      <c r="E247" s="7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6.5" customHeight="1">
      <c r="A248" s="5"/>
      <c r="B248" s="5"/>
      <c r="C248" s="5"/>
      <c r="D248" s="5"/>
      <c r="E248" s="7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6.5" customHeight="1">
      <c r="A249" s="5"/>
      <c r="B249" s="5"/>
      <c r="C249" s="5"/>
      <c r="D249" s="5"/>
      <c r="E249" s="7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6.5" customHeight="1">
      <c r="A250" s="5"/>
      <c r="B250" s="5"/>
      <c r="C250" s="5"/>
      <c r="D250" s="5"/>
      <c r="E250" s="7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6.5" customHeight="1">
      <c r="A251" s="5"/>
      <c r="B251" s="5"/>
      <c r="C251" s="5"/>
      <c r="D251" s="5"/>
      <c r="E251" s="7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6.5" customHeight="1">
      <c r="A252" s="6"/>
      <c r="B252" s="5"/>
      <c r="C252" s="5"/>
      <c r="D252" s="5"/>
      <c r="E252" s="7"/>
      <c r="F252" s="21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6.5" customHeight="1">
      <c r="A253" s="6"/>
      <c r="B253" s="5"/>
      <c r="C253" s="5"/>
      <c r="D253" s="5"/>
      <c r="E253" s="7"/>
      <c r="F253" s="21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6.5" customHeight="1">
      <c r="A254" s="6"/>
      <c r="B254" s="5"/>
      <c r="C254" s="5"/>
      <c r="D254" s="5"/>
      <c r="E254" s="7"/>
      <c r="F254" s="21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6.5" customHeight="1">
      <c r="A255" s="6"/>
      <c r="B255" s="5"/>
      <c r="C255" s="5"/>
      <c r="D255" s="5"/>
      <c r="E255" s="7"/>
      <c r="F255" s="21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6.5" customHeight="1">
      <c r="A256" s="6"/>
      <c r="B256" s="5"/>
      <c r="C256" s="5"/>
      <c r="D256" s="5"/>
      <c r="E256" s="7"/>
      <c r="F256" s="21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6.5" customHeight="1">
      <c r="A257" s="6"/>
      <c r="B257" s="5"/>
      <c r="C257" s="5"/>
      <c r="D257" s="5"/>
      <c r="E257" s="7"/>
      <c r="F257" s="21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6.5" customHeight="1">
      <c r="A258" s="6"/>
      <c r="B258" s="5"/>
      <c r="C258" s="5"/>
      <c r="D258" s="5"/>
      <c r="E258" s="7"/>
      <c r="F258" s="21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6.5" customHeight="1">
      <c r="A259" s="6"/>
      <c r="B259" s="5"/>
      <c r="C259" s="5"/>
      <c r="D259" s="5"/>
      <c r="E259" s="7"/>
      <c r="F259" s="21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6.5" customHeight="1">
      <c r="A260" s="6"/>
      <c r="B260" s="5"/>
      <c r="C260" s="5"/>
      <c r="D260" s="5"/>
      <c r="E260" s="7"/>
      <c r="F260" s="21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6.5" customHeight="1">
      <c r="A261" s="6"/>
      <c r="B261" s="5"/>
      <c r="C261" s="5"/>
      <c r="D261" s="5"/>
      <c r="E261" s="7"/>
      <c r="F261" s="21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6.5" customHeight="1">
      <c r="A262" s="6"/>
      <c r="B262" s="5"/>
      <c r="C262" s="5"/>
      <c r="D262" s="5"/>
      <c r="E262" s="7"/>
      <c r="F262" s="21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6.5" customHeight="1">
      <c r="A263" s="6"/>
      <c r="B263" s="5"/>
      <c r="C263" s="5"/>
      <c r="D263" s="5"/>
      <c r="E263" s="7"/>
      <c r="F263" s="21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6.5" customHeight="1">
      <c r="A264" s="6"/>
      <c r="B264" s="5"/>
      <c r="C264" s="5"/>
      <c r="D264" s="5"/>
      <c r="E264" s="7"/>
      <c r="F264" s="21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6.5" customHeight="1">
      <c r="A265" s="6"/>
      <c r="B265" s="5"/>
      <c r="C265" s="5"/>
      <c r="D265" s="5"/>
      <c r="E265" s="7"/>
      <c r="F265" s="21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6.5" customHeight="1">
      <c r="A266" s="6"/>
      <c r="B266" s="5"/>
      <c r="C266" s="5"/>
      <c r="D266" s="5"/>
      <c r="E266" s="7"/>
      <c r="F266" s="21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6.5" customHeight="1">
      <c r="A267" s="6"/>
      <c r="B267" s="5"/>
      <c r="C267" s="5"/>
      <c r="D267" s="5"/>
      <c r="E267" s="7"/>
      <c r="F267" s="21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6.5" customHeight="1">
      <c r="A268" s="6"/>
      <c r="B268" s="5"/>
      <c r="C268" s="5"/>
      <c r="D268" s="5"/>
      <c r="E268" s="7"/>
      <c r="F268" s="21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6.5" customHeight="1">
      <c r="A269" s="6"/>
      <c r="B269" s="5"/>
      <c r="C269" s="5"/>
      <c r="D269" s="5"/>
      <c r="E269" s="7"/>
      <c r="F269" s="21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6.5" customHeight="1">
      <c r="A270" s="6"/>
      <c r="B270" s="5"/>
      <c r="C270" s="5"/>
      <c r="D270" s="5"/>
      <c r="E270" s="7"/>
      <c r="F270" s="21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6.5" customHeight="1">
      <c r="A271" s="6"/>
      <c r="B271" s="5"/>
      <c r="C271" s="5"/>
      <c r="D271" s="5"/>
      <c r="E271" s="7"/>
      <c r="F271" s="21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6.5" customHeight="1">
      <c r="A272" s="6"/>
      <c r="B272" s="5"/>
      <c r="C272" s="5"/>
      <c r="D272" s="5"/>
      <c r="E272" s="7"/>
      <c r="F272" s="21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6.5" customHeight="1">
      <c r="A273" s="6"/>
      <c r="B273" s="5"/>
      <c r="C273" s="5"/>
      <c r="D273" s="5"/>
      <c r="E273" s="7"/>
      <c r="F273" s="21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6.5" customHeight="1">
      <c r="A274" s="6"/>
      <c r="B274" s="5"/>
      <c r="C274" s="5"/>
      <c r="D274" s="5"/>
      <c r="E274" s="7"/>
      <c r="F274" s="21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6.5" customHeight="1">
      <c r="A275" s="6"/>
      <c r="B275" s="5"/>
      <c r="C275" s="5"/>
      <c r="D275" s="5"/>
      <c r="E275" s="7"/>
      <c r="F275" s="21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6.5" customHeight="1">
      <c r="A276" s="6"/>
      <c r="B276" s="5"/>
      <c r="C276" s="5"/>
      <c r="D276" s="5"/>
      <c r="E276" s="7"/>
      <c r="F276" s="21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6.5" customHeight="1">
      <c r="A277" s="6"/>
      <c r="B277" s="5"/>
      <c r="C277" s="5"/>
      <c r="D277" s="5"/>
      <c r="E277" s="7"/>
      <c r="F277" s="21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6.5" customHeight="1">
      <c r="A278" s="6"/>
      <c r="B278" s="5"/>
      <c r="C278" s="5"/>
      <c r="D278" s="5"/>
      <c r="E278" s="7"/>
      <c r="F278" s="21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6.5" customHeight="1">
      <c r="A279" s="6"/>
      <c r="B279" s="5"/>
      <c r="C279" s="5"/>
      <c r="D279" s="5"/>
      <c r="E279" s="7"/>
      <c r="F279" s="21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6.5" customHeight="1">
      <c r="A280" s="6"/>
      <c r="B280" s="5"/>
      <c r="C280" s="5"/>
      <c r="D280" s="5"/>
      <c r="E280" s="7"/>
      <c r="F280" s="21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6.5" customHeight="1">
      <c r="A281" s="6"/>
      <c r="B281" s="5"/>
      <c r="C281" s="5"/>
      <c r="D281" s="5"/>
      <c r="E281" s="7"/>
      <c r="F281" s="21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6.5" customHeight="1">
      <c r="A282" s="6"/>
      <c r="B282" s="5"/>
      <c r="C282" s="5"/>
      <c r="D282" s="5"/>
      <c r="E282" s="7"/>
      <c r="F282" s="21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6.5" customHeight="1">
      <c r="A283" s="6"/>
      <c r="B283" s="5"/>
      <c r="C283" s="5"/>
      <c r="D283" s="5"/>
      <c r="E283" s="7"/>
      <c r="F283" s="21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6.5" customHeight="1">
      <c r="A284" s="6"/>
      <c r="B284" s="5"/>
      <c r="C284" s="5"/>
      <c r="D284" s="5"/>
      <c r="E284" s="7"/>
      <c r="F284" s="21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6.5" customHeight="1">
      <c r="A285" s="6"/>
      <c r="B285" s="5"/>
      <c r="C285" s="5"/>
      <c r="D285" s="5"/>
      <c r="E285" s="7"/>
      <c r="F285" s="21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6.5" customHeight="1">
      <c r="A286" s="6"/>
      <c r="B286" s="5"/>
      <c r="C286" s="5"/>
      <c r="D286" s="5"/>
      <c r="E286" s="7"/>
      <c r="F286" s="21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6.5" customHeight="1">
      <c r="A287" s="6"/>
      <c r="B287" s="5"/>
      <c r="C287" s="5"/>
      <c r="D287" s="5"/>
      <c r="E287" s="7"/>
      <c r="F287" s="21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6.5" customHeight="1">
      <c r="A288" s="6"/>
      <c r="B288" s="5"/>
      <c r="C288" s="5"/>
      <c r="D288" s="5"/>
      <c r="E288" s="7"/>
      <c r="F288" s="21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6.5" customHeight="1">
      <c r="A289" s="6"/>
      <c r="B289" s="5"/>
      <c r="C289" s="5"/>
      <c r="D289" s="5"/>
      <c r="E289" s="7"/>
      <c r="F289" s="21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6.5" customHeight="1">
      <c r="A290" s="6"/>
      <c r="B290" s="5"/>
      <c r="C290" s="5"/>
      <c r="D290" s="5"/>
      <c r="E290" s="7"/>
      <c r="F290" s="21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6.5" customHeight="1">
      <c r="A291" s="6"/>
      <c r="B291" s="5"/>
      <c r="C291" s="5"/>
      <c r="D291" s="5"/>
      <c r="E291" s="7"/>
      <c r="F291" s="21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6.5" customHeight="1">
      <c r="A292" s="6"/>
      <c r="B292" s="5"/>
      <c r="C292" s="5"/>
      <c r="D292" s="5"/>
      <c r="E292" s="7"/>
      <c r="F292" s="21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6.5" customHeight="1">
      <c r="A293" s="6"/>
      <c r="B293" s="5"/>
      <c r="C293" s="5"/>
      <c r="D293" s="5"/>
      <c r="E293" s="7"/>
      <c r="F293" s="21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6.5" customHeight="1">
      <c r="A294" s="6"/>
      <c r="B294" s="5"/>
      <c r="C294" s="5"/>
      <c r="D294" s="5"/>
      <c r="E294" s="7"/>
      <c r="F294" s="21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6.5" customHeight="1">
      <c r="A295" s="6"/>
      <c r="B295" s="5"/>
      <c r="C295" s="5"/>
      <c r="D295" s="5"/>
      <c r="E295" s="7"/>
      <c r="F295" s="21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6.5" customHeight="1">
      <c r="A296" s="6"/>
      <c r="B296" s="5"/>
      <c r="C296" s="5"/>
      <c r="D296" s="5"/>
      <c r="E296" s="7"/>
      <c r="F296" s="21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6.5" customHeight="1">
      <c r="A297" s="6"/>
      <c r="B297" s="5"/>
      <c r="C297" s="5"/>
      <c r="D297" s="5"/>
      <c r="E297" s="7"/>
      <c r="F297" s="21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6.5" customHeight="1">
      <c r="A298" s="6"/>
      <c r="B298" s="5"/>
      <c r="C298" s="5"/>
      <c r="D298" s="5"/>
      <c r="E298" s="7"/>
      <c r="F298" s="21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6.5" customHeight="1">
      <c r="A299" s="6"/>
      <c r="B299" s="5"/>
      <c r="C299" s="5"/>
      <c r="D299" s="5"/>
      <c r="E299" s="7"/>
      <c r="F299" s="21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6.5" customHeight="1">
      <c r="A300" s="6"/>
      <c r="B300" s="5"/>
      <c r="C300" s="5"/>
      <c r="D300" s="5"/>
      <c r="E300" s="7"/>
      <c r="F300" s="21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6.5" customHeight="1">
      <c r="A301" s="6"/>
      <c r="B301" s="5"/>
      <c r="C301" s="5"/>
      <c r="D301" s="5"/>
      <c r="E301" s="7"/>
      <c r="F301" s="21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6.5" customHeight="1">
      <c r="A302" s="6"/>
      <c r="B302" s="5"/>
      <c r="C302" s="5"/>
      <c r="D302" s="5"/>
      <c r="E302" s="7"/>
      <c r="F302" s="21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6.5" customHeight="1">
      <c r="A303" s="6"/>
      <c r="B303" s="5"/>
      <c r="C303" s="5"/>
      <c r="D303" s="5"/>
      <c r="E303" s="7"/>
      <c r="F303" s="21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6.5" customHeight="1">
      <c r="A304" s="6"/>
      <c r="B304" s="5"/>
      <c r="C304" s="5"/>
      <c r="D304" s="5"/>
      <c r="E304" s="7"/>
      <c r="F304" s="21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6.5" customHeight="1">
      <c r="A305" s="6"/>
      <c r="B305" s="5"/>
      <c r="C305" s="5"/>
      <c r="D305" s="5"/>
      <c r="E305" s="7"/>
      <c r="F305" s="21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6.5" customHeight="1">
      <c r="A306" s="6"/>
      <c r="B306" s="5"/>
      <c r="C306" s="5"/>
      <c r="D306" s="5"/>
      <c r="E306" s="7"/>
      <c r="F306" s="21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6.5" customHeight="1">
      <c r="A307" s="6"/>
      <c r="B307" s="5"/>
      <c r="C307" s="5"/>
      <c r="D307" s="5"/>
      <c r="E307" s="7"/>
      <c r="F307" s="21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6.5" customHeight="1">
      <c r="A308" s="6"/>
      <c r="B308" s="5"/>
      <c r="C308" s="5"/>
      <c r="D308" s="5"/>
      <c r="E308" s="7"/>
      <c r="F308" s="21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6.5" customHeight="1">
      <c r="A309" s="6"/>
      <c r="B309" s="5"/>
      <c r="C309" s="5"/>
      <c r="D309" s="5"/>
      <c r="E309" s="7"/>
      <c r="F309" s="21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6.5" customHeight="1">
      <c r="A310" s="6"/>
      <c r="B310" s="5"/>
      <c r="C310" s="5"/>
      <c r="D310" s="5"/>
      <c r="E310" s="7"/>
      <c r="F310" s="21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6.5" customHeight="1">
      <c r="A311" s="6"/>
      <c r="B311" s="5"/>
      <c r="C311" s="5"/>
      <c r="D311" s="5"/>
      <c r="E311" s="7"/>
      <c r="F311" s="21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6.5" customHeight="1">
      <c r="A312" s="6"/>
      <c r="B312" s="5"/>
      <c r="C312" s="5"/>
      <c r="D312" s="5"/>
      <c r="E312" s="7"/>
      <c r="F312" s="21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6.5" customHeight="1">
      <c r="A313" s="6"/>
      <c r="B313" s="5"/>
      <c r="C313" s="5"/>
      <c r="D313" s="5"/>
      <c r="E313" s="7"/>
      <c r="F313" s="21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6.5" customHeight="1">
      <c r="A314" s="6"/>
      <c r="B314" s="5"/>
      <c r="C314" s="5"/>
      <c r="D314" s="5"/>
      <c r="E314" s="7"/>
      <c r="F314" s="21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6.5" customHeight="1">
      <c r="A315" s="6"/>
      <c r="B315" s="5"/>
      <c r="C315" s="5"/>
      <c r="D315" s="5"/>
      <c r="E315" s="7"/>
      <c r="F315" s="21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6.5" customHeight="1">
      <c r="A316" s="6"/>
      <c r="B316" s="5"/>
      <c r="C316" s="5"/>
      <c r="D316" s="5"/>
      <c r="E316" s="7"/>
      <c r="F316" s="21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6.5" customHeight="1">
      <c r="A317" s="6"/>
      <c r="B317" s="5"/>
      <c r="C317" s="5"/>
      <c r="D317" s="5"/>
      <c r="E317" s="7"/>
      <c r="F317" s="21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6.5" customHeight="1">
      <c r="A318" s="6"/>
      <c r="B318" s="5"/>
      <c r="C318" s="5"/>
      <c r="D318" s="5"/>
      <c r="E318" s="7"/>
      <c r="F318" s="21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6.5" customHeight="1">
      <c r="A319" s="6"/>
      <c r="B319" s="5"/>
      <c r="C319" s="5"/>
      <c r="D319" s="5"/>
      <c r="E319" s="7"/>
      <c r="F319" s="21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6.5" customHeight="1">
      <c r="A320" s="6"/>
      <c r="B320" s="5"/>
      <c r="C320" s="5"/>
      <c r="D320" s="5"/>
      <c r="E320" s="7"/>
      <c r="F320" s="21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6.5" customHeight="1">
      <c r="A321" s="6"/>
      <c r="B321" s="5"/>
      <c r="C321" s="5"/>
      <c r="D321" s="5"/>
      <c r="E321" s="7"/>
      <c r="F321" s="21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6.5" customHeight="1">
      <c r="A322" s="6"/>
      <c r="B322" s="5"/>
      <c r="C322" s="5"/>
      <c r="D322" s="5"/>
      <c r="E322" s="7"/>
      <c r="F322" s="21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6.5" customHeight="1">
      <c r="A323" s="6"/>
      <c r="B323" s="5"/>
      <c r="C323" s="5"/>
      <c r="D323" s="5"/>
      <c r="E323" s="7"/>
      <c r="F323" s="21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6.5" customHeight="1">
      <c r="A324" s="6"/>
      <c r="B324" s="5"/>
      <c r="C324" s="5"/>
      <c r="D324" s="5"/>
      <c r="E324" s="7"/>
      <c r="F324" s="21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6.5" customHeight="1">
      <c r="A325" s="6"/>
      <c r="B325" s="5"/>
      <c r="C325" s="5"/>
      <c r="D325" s="5"/>
      <c r="E325" s="7"/>
      <c r="F325" s="21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6.5" customHeight="1">
      <c r="A326" s="6"/>
      <c r="B326" s="5"/>
      <c r="C326" s="5"/>
      <c r="D326" s="5"/>
      <c r="E326" s="7"/>
      <c r="F326" s="21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6.5" customHeight="1">
      <c r="A327" s="6"/>
      <c r="B327" s="5"/>
      <c r="C327" s="5"/>
      <c r="D327" s="5"/>
      <c r="E327" s="7"/>
      <c r="F327" s="21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6.5" customHeight="1">
      <c r="A328" s="6"/>
      <c r="B328" s="5"/>
      <c r="C328" s="5"/>
      <c r="D328" s="5"/>
      <c r="E328" s="7"/>
      <c r="F328" s="21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6.5" customHeight="1">
      <c r="A329" s="6"/>
      <c r="B329" s="5"/>
      <c r="C329" s="5"/>
      <c r="D329" s="5"/>
      <c r="E329" s="7"/>
      <c r="F329" s="21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6.5" customHeight="1">
      <c r="A330" s="6"/>
      <c r="B330" s="5"/>
      <c r="C330" s="5"/>
      <c r="D330" s="5"/>
      <c r="E330" s="7"/>
      <c r="F330" s="21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6.5" customHeight="1">
      <c r="A331" s="6"/>
      <c r="B331" s="5"/>
      <c r="C331" s="5"/>
      <c r="D331" s="5"/>
      <c r="E331" s="7"/>
      <c r="F331" s="21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6.5" customHeight="1">
      <c r="A332" s="6"/>
      <c r="B332" s="5"/>
      <c r="C332" s="5"/>
      <c r="D332" s="5"/>
      <c r="E332" s="7"/>
      <c r="F332" s="21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6.5" customHeight="1">
      <c r="A333" s="6"/>
      <c r="B333" s="5"/>
      <c r="C333" s="5"/>
      <c r="D333" s="5"/>
      <c r="E333" s="7"/>
      <c r="F333" s="21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6.5" customHeight="1">
      <c r="A334" s="6"/>
      <c r="B334" s="5"/>
      <c r="C334" s="5"/>
      <c r="D334" s="5"/>
      <c r="E334" s="7"/>
      <c r="F334" s="21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6.5" customHeight="1">
      <c r="A335" s="6"/>
      <c r="B335" s="5"/>
      <c r="C335" s="5"/>
      <c r="D335" s="5"/>
      <c r="E335" s="7"/>
      <c r="F335" s="21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6.5" customHeight="1">
      <c r="A336" s="6"/>
      <c r="B336" s="5"/>
      <c r="C336" s="5"/>
      <c r="D336" s="5"/>
      <c r="E336" s="7"/>
      <c r="F336" s="21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6.5" customHeight="1">
      <c r="A337" s="6"/>
      <c r="B337" s="5"/>
      <c r="C337" s="5"/>
      <c r="D337" s="5"/>
      <c r="E337" s="7"/>
      <c r="F337" s="21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6.5" customHeight="1">
      <c r="A338" s="6"/>
      <c r="B338" s="5"/>
      <c r="C338" s="5"/>
      <c r="D338" s="5"/>
      <c r="E338" s="7"/>
      <c r="F338" s="21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6.5" customHeight="1">
      <c r="A339" s="6"/>
      <c r="B339" s="5"/>
      <c r="C339" s="5"/>
      <c r="D339" s="5"/>
      <c r="E339" s="7"/>
      <c r="F339" s="21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6.5" customHeight="1">
      <c r="A340" s="6"/>
      <c r="B340" s="5"/>
      <c r="C340" s="5"/>
      <c r="D340" s="5"/>
      <c r="E340" s="7"/>
      <c r="F340" s="21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6.5" customHeight="1">
      <c r="A341" s="6"/>
      <c r="B341" s="5"/>
      <c r="C341" s="5"/>
      <c r="D341" s="5"/>
      <c r="E341" s="7"/>
      <c r="F341" s="21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6.5" customHeight="1">
      <c r="A342" s="6"/>
      <c r="B342" s="5"/>
      <c r="C342" s="5"/>
      <c r="D342" s="5"/>
      <c r="E342" s="7"/>
      <c r="F342" s="21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6.5" customHeight="1">
      <c r="A343" s="6"/>
      <c r="B343" s="5"/>
      <c r="C343" s="5"/>
      <c r="D343" s="5"/>
      <c r="E343" s="7"/>
      <c r="F343" s="21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6.5" customHeight="1">
      <c r="A344" s="6"/>
      <c r="B344" s="5"/>
      <c r="C344" s="5"/>
      <c r="D344" s="5"/>
      <c r="E344" s="7"/>
      <c r="F344" s="21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6.5" customHeight="1">
      <c r="A345" s="6"/>
      <c r="B345" s="5"/>
      <c r="C345" s="5"/>
      <c r="D345" s="5"/>
      <c r="E345" s="7"/>
      <c r="F345" s="21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6.5" customHeight="1">
      <c r="A346" s="6"/>
      <c r="B346" s="5"/>
      <c r="C346" s="5"/>
      <c r="D346" s="5"/>
      <c r="E346" s="7"/>
      <c r="F346" s="21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6.5" customHeight="1">
      <c r="A347" s="6"/>
      <c r="B347" s="5"/>
      <c r="C347" s="5"/>
      <c r="D347" s="5"/>
      <c r="E347" s="7"/>
      <c r="F347" s="21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6.5" customHeight="1">
      <c r="A348" s="6"/>
      <c r="B348" s="5"/>
      <c r="C348" s="5"/>
      <c r="D348" s="5"/>
      <c r="E348" s="7"/>
      <c r="F348" s="21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6.5" customHeight="1">
      <c r="A349" s="6"/>
      <c r="B349" s="5"/>
      <c r="C349" s="5"/>
      <c r="D349" s="5"/>
      <c r="E349" s="7"/>
      <c r="F349" s="21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6.5" customHeight="1">
      <c r="A350" s="6"/>
      <c r="B350" s="5"/>
      <c r="C350" s="5"/>
      <c r="D350" s="5"/>
      <c r="E350" s="7"/>
      <c r="F350" s="21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6.5" customHeight="1">
      <c r="A351" s="6"/>
      <c r="B351" s="5"/>
      <c r="C351" s="5"/>
      <c r="D351" s="5"/>
      <c r="E351" s="7"/>
      <c r="F351" s="21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6.5" customHeight="1">
      <c r="A352" s="6"/>
      <c r="B352" s="5"/>
      <c r="C352" s="5"/>
      <c r="D352" s="5"/>
      <c r="E352" s="7"/>
      <c r="F352" s="21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6.5" customHeight="1">
      <c r="A353" s="6"/>
      <c r="B353" s="5"/>
      <c r="C353" s="5"/>
      <c r="D353" s="5"/>
      <c r="E353" s="7"/>
      <c r="F353" s="21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6.5" customHeight="1">
      <c r="A354" s="6"/>
      <c r="B354" s="5"/>
      <c r="C354" s="5"/>
      <c r="D354" s="5"/>
      <c r="E354" s="7"/>
      <c r="F354" s="21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6.5" customHeight="1">
      <c r="A355" s="6"/>
      <c r="B355" s="5"/>
      <c r="C355" s="5"/>
      <c r="D355" s="5"/>
      <c r="E355" s="7"/>
      <c r="F355" s="21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6.5" customHeight="1">
      <c r="A356" s="6"/>
      <c r="B356" s="5"/>
      <c r="C356" s="5"/>
      <c r="D356" s="5"/>
      <c r="E356" s="7"/>
      <c r="F356" s="21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6.5" customHeight="1">
      <c r="A357" s="6"/>
      <c r="B357" s="5"/>
      <c r="C357" s="5"/>
      <c r="D357" s="5"/>
      <c r="E357" s="7"/>
      <c r="F357" s="21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6.5" customHeight="1">
      <c r="A358" s="6"/>
      <c r="B358" s="5"/>
      <c r="C358" s="5"/>
      <c r="D358" s="5"/>
      <c r="E358" s="7"/>
      <c r="F358" s="21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6.5" customHeight="1">
      <c r="A359" s="6"/>
      <c r="B359" s="5"/>
      <c r="C359" s="5"/>
      <c r="D359" s="5"/>
      <c r="E359" s="7"/>
      <c r="F359" s="21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6.5" customHeight="1">
      <c r="A360" s="6"/>
      <c r="B360" s="5"/>
      <c r="C360" s="5"/>
      <c r="D360" s="5"/>
      <c r="E360" s="7"/>
      <c r="F360" s="21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6.5" customHeight="1">
      <c r="A361" s="6"/>
      <c r="B361" s="5"/>
      <c r="C361" s="5"/>
      <c r="D361" s="5"/>
      <c r="E361" s="7"/>
      <c r="F361" s="21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6.5" customHeight="1">
      <c r="A362" s="6"/>
      <c r="B362" s="5"/>
      <c r="C362" s="5"/>
      <c r="D362" s="5"/>
      <c r="E362" s="7"/>
      <c r="F362" s="21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6.5" customHeight="1">
      <c r="A363" s="6"/>
      <c r="B363" s="5"/>
      <c r="C363" s="5"/>
      <c r="D363" s="5"/>
      <c r="E363" s="7"/>
      <c r="F363" s="21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6.5" customHeight="1">
      <c r="A364" s="6"/>
      <c r="B364" s="5"/>
      <c r="C364" s="5"/>
      <c r="D364" s="5"/>
      <c r="E364" s="7"/>
      <c r="F364" s="21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6.5" customHeight="1">
      <c r="A365" s="6"/>
      <c r="B365" s="5"/>
      <c r="C365" s="5"/>
      <c r="D365" s="5"/>
      <c r="E365" s="7"/>
      <c r="F365" s="21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6.5" customHeight="1">
      <c r="A366" s="6"/>
      <c r="B366" s="5"/>
      <c r="C366" s="5"/>
      <c r="D366" s="5"/>
      <c r="E366" s="7"/>
      <c r="F366" s="21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6.5" customHeight="1">
      <c r="A367" s="6"/>
      <c r="B367" s="5"/>
      <c r="C367" s="5"/>
      <c r="D367" s="5"/>
      <c r="E367" s="7"/>
      <c r="F367" s="21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6.5" customHeight="1">
      <c r="A368" s="6"/>
      <c r="B368" s="5"/>
      <c r="C368" s="5"/>
      <c r="D368" s="5"/>
      <c r="E368" s="7"/>
      <c r="F368" s="21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6.5" customHeight="1">
      <c r="A369" s="6"/>
      <c r="B369" s="5"/>
      <c r="C369" s="5"/>
      <c r="D369" s="5"/>
      <c r="E369" s="7"/>
      <c r="F369" s="21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6.5" customHeight="1">
      <c r="A370" s="6"/>
      <c r="B370" s="5"/>
      <c r="C370" s="5"/>
      <c r="D370" s="5"/>
      <c r="E370" s="7"/>
      <c r="F370" s="21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6.5" customHeight="1">
      <c r="A371" s="6"/>
      <c r="B371" s="5"/>
      <c r="C371" s="5"/>
      <c r="D371" s="5"/>
      <c r="E371" s="7"/>
      <c r="F371" s="21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6.5" customHeight="1">
      <c r="A372" s="6"/>
      <c r="B372" s="5"/>
      <c r="C372" s="5"/>
      <c r="D372" s="5"/>
      <c r="E372" s="7"/>
      <c r="F372" s="21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6.5" customHeight="1">
      <c r="A373" s="6"/>
      <c r="B373" s="5"/>
      <c r="C373" s="5"/>
      <c r="D373" s="5"/>
      <c r="E373" s="7"/>
      <c r="F373" s="21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6.5" customHeight="1">
      <c r="A374" s="6"/>
      <c r="B374" s="5"/>
      <c r="C374" s="5"/>
      <c r="D374" s="5"/>
      <c r="E374" s="7"/>
      <c r="F374" s="21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6.5" customHeight="1">
      <c r="A375" s="6"/>
      <c r="B375" s="5"/>
      <c r="C375" s="5"/>
      <c r="D375" s="5"/>
      <c r="E375" s="7"/>
      <c r="F375" s="21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6.5" customHeight="1">
      <c r="A376" s="6"/>
      <c r="B376" s="5"/>
      <c r="C376" s="5"/>
      <c r="D376" s="5"/>
      <c r="E376" s="7"/>
      <c r="F376" s="21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6.5" customHeight="1">
      <c r="A377" s="6"/>
      <c r="B377" s="5"/>
      <c r="C377" s="5"/>
      <c r="D377" s="5"/>
      <c r="E377" s="7"/>
      <c r="F377" s="21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6.5" customHeight="1">
      <c r="A378" s="6"/>
      <c r="B378" s="5"/>
      <c r="C378" s="5"/>
      <c r="D378" s="5"/>
      <c r="E378" s="7"/>
      <c r="F378" s="21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6.5" customHeight="1">
      <c r="A379" s="6"/>
      <c r="B379" s="5"/>
      <c r="C379" s="5"/>
      <c r="D379" s="5"/>
      <c r="E379" s="7"/>
      <c r="F379" s="21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6.5" customHeight="1">
      <c r="A380" s="6"/>
      <c r="B380" s="5"/>
      <c r="C380" s="5"/>
      <c r="D380" s="5"/>
      <c r="E380" s="7"/>
      <c r="F380" s="21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6.5" customHeight="1">
      <c r="A381" s="6"/>
      <c r="B381" s="5"/>
      <c r="C381" s="5"/>
      <c r="D381" s="5"/>
      <c r="E381" s="7"/>
      <c r="F381" s="21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6.5" customHeight="1">
      <c r="A382" s="6"/>
      <c r="B382" s="5"/>
      <c r="C382" s="5"/>
      <c r="D382" s="5"/>
      <c r="E382" s="7"/>
      <c r="F382" s="21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6.5" customHeight="1">
      <c r="A383" s="6"/>
      <c r="B383" s="5"/>
      <c r="C383" s="5"/>
      <c r="D383" s="5"/>
      <c r="E383" s="7"/>
      <c r="F383" s="21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6.5" customHeight="1">
      <c r="A384" s="6"/>
      <c r="B384" s="5"/>
      <c r="C384" s="5"/>
      <c r="D384" s="5"/>
      <c r="E384" s="7"/>
      <c r="F384" s="21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6.5" customHeight="1">
      <c r="A385" s="6"/>
      <c r="B385" s="5"/>
      <c r="C385" s="5"/>
      <c r="D385" s="5"/>
      <c r="E385" s="7"/>
      <c r="F385" s="21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6.5" customHeight="1">
      <c r="A386" s="6"/>
      <c r="B386" s="5"/>
      <c r="C386" s="5"/>
      <c r="D386" s="5"/>
      <c r="E386" s="7"/>
      <c r="F386" s="21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6.5" customHeight="1">
      <c r="A387" s="6"/>
      <c r="B387" s="5"/>
      <c r="C387" s="5"/>
      <c r="D387" s="5"/>
      <c r="E387" s="7"/>
      <c r="F387" s="21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6.5" customHeight="1">
      <c r="A388" s="6"/>
      <c r="B388" s="5"/>
      <c r="C388" s="5"/>
      <c r="D388" s="5"/>
      <c r="E388" s="7"/>
      <c r="F388" s="21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6.5" customHeight="1">
      <c r="A389" s="6"/>
      <c r="B389" s="5"/>
      <c r="C389" s="5"/>
      <c r="D389" s="5"/>
      <c r="E389" s="7"/>
      <c r="F389" s="21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6.5" customHeight="1">
      <c r="A390" s="6"/>
      <c r="B390" s="5"/>
      <c r="C390" s="5"/>
      <c r="D390" s="5"/>
      <c r="E390" s="7"/>
      <c r="F390" s="21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6.5" customHeight="1">
      <c r="A391" s="6"/>
      <c r="B391" s="5"/>
      <c r="C391" s="5"/>
      <c r="D391" s="5"/>
      <c r="E391" s="7"/>
      <c r="F391" s="21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6.5" customHeight="1">
      <c r="A392" s="6"/>
      <c r="B392" s="5"/>
      <c r="C392" s="5"/>
      <c r="D392" s="5"/>
      <c r="E392" s="7"/>
      <c r="F392" s="21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6.5" customHeight="1">
      <c r="A393" s="6"/>
      <c r="B393" s="5"/>
      <c r="C393" s="5"/>
      <c r="D393" s="5"/>
      <c r="E393" s="7"/>
      <c r="F393" s="21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6.5" customHeight="1">
      <c r="A394" s="6"/>
      <c r="B394" s="5"/>
      <c r="C394" s="5"/>
      <c r="D394" s="5"/>
      <c r="E394" s="7"/>
      <c r="F394" s="21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6.5" customHeight="1">
      <c r="A395" s="6"/>
      <c r="B395" s="5"/>
      <c r="C395" s="5"/>
      <c r="D395" s="5"/>
      <c r="E395" s="7"/>
      <c r="F395" s="21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6.5" customHeight="1">
      <c r="A396" s="6"/>
      <c r="B396" s="5"/>
      <c r="C396" s="5"/>
      <c r="D396" s="5"/>
      <c r="E396" s="7"/>
      <c r="F396" s="21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6.5" customHeight="1">
      <c r="A397" s="6"/>
      <c r="B397" s="5"/>
      <c r="C397" s="5"/>
      <c r="D397" s="5"/>
      <c r="E397" s="7"/>
      <c r="F397" s="21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6.5" customHeight="1">
      <c r="A398" s="6"/>
      <c r="B398" s="5"/>
      <c r="C398" s="5"/>
      <c r="D398" s="5"/>
      <c r="E398" s="7"/>
      <c r="F398" s="21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6.5" customHeight="1">
      <c r="A399" s="6"/>
      <c r="B399" s="5"/>
      <c r="C399" s="5"/>
      <c r="D399" s="5"/>
      <c r="E399" s="7"/>
      <c r="F399" s="21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6.5" customHeight="1">
      <c r="A400" s="6"/>
      <c r="B400" s="5"/>
      <c r="C400" s="5"/>
      <c r="D400" s="5"/>
      <c r="E400" s="7"/>
      <c r="F400" s="21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6.5" customHeight="1">
      <c r="A401" s="6"/>
      <c r="B401" s="5"/>
      <c r="C401" s="5"/>
      <c r="D401" s="5"/>
      <c r="E401" s="7"/>
      <c r="F401" s="21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6.5" customHeight="1">
      <c r="A402" s="6"/>
      <c r="B402" s="5"/>
      <c r="C402" s="5"/>
      <c r="D402" s="5"/>
      <c r="E402" s="7"/>
      <c r="F402" s="21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6.5" customHeight="1">
      <c r="A403" s="6"/>
      <c r="B403" s="5"/>
      <c r="C403" s="5"/>
      <c r="D403" s="5"/>
      <c r="E403" s="7"/>
      <c r="F403" s="21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6.5" customHeight="1">
      <c r="A404" s="6"/>
      <c r="B404" s="5"/>
      <c r="C404" s="5"/>
      <c r="D404" s="5"/>
      <c r="E404" s="7"/>
      <c r="F404" s="21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6.5" customHeight="1">
      <c r="A405" s="6"/>
      <c r="B405" s="5"/>
      <c r="C405" s="5"/>
      <c r="D405" s="5"/>
      <c r="E405" s="7"/>
      <c r="F405" s="21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6.5" customHeight="1">
      <c r="A406" s="6"/>
      <c r="B406" s="5"/>
      <c r="C406" s="5"/>
      <c r="D406" s="5"/>
      <c r="E406" s="7"/>
      <c r="F406" s="21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6.5" customHeight="1">
      <c r="A407" s="6"/>
      <c r="B407" s="5"/>
      <c r="C407" s="5"/>
      <c r="D407" s="5"/>
      <c r="E407" s="7"/>
      <c r="F407" s="21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6.5" customHeight="1">
      <c r="A408" s="6"/>
      <c r="B408" s="5"/>
      <c r="C408" s="5"/>
      <c r="D408" s="5"/>
      <c r="E408" s="7"/>
      <c r="F408" s="21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6.5" customHeight="1">
      <c r="A409" s="6"/>
      <c r="B409" s="5"/>
      <c r="C409" s="5"/>
      <c r="D409" s="5"/>
      <c r="E409" s="7"/>
      <c r="F409" s="21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6.5" customHeight="1">
      <c r="A410" s="6"/>
      <c r="B410" s="5"/>
      <c r="C410" s="5"/>
      <c r="D410" s="5"/>
      <c r="E410" s="7"/>
      <c r="F410" s="21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6.5" customHeight="1">
      <c r="A411" s="6"/>
      <c r="B411" s="5"/>
      <c r="C411" s="5"/>
      <c r="D411" s="5"/>
      <c r="E411" s="7"/>
      <c r="F411" s="21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6.5" customHeight="1">
      <c r="A412" s="6"/>
      <c r="B412" s="5"/>
      <c r="C412" s="5"/>
      <c r="D412" s="5"/>
      <c r="E412" s="7"/>
      <c r="F412" s="21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6.5" customHeight="1">
      <c r="A413" s="6"/>
      <c r="B413" s="5"/>
      <c r="C413" s="5"/>
      <c r="D413" s="5"/>
      <c r="E413" s="7"/>
      <c r="F413" s="21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6.5" customHeight="1">
      <c r="A414" s="6"/>
      <c r="B414" s="5"/>
      <c r="C414" s="5"/>
      <c r="D414" s="5"/>
      <c r="E414" s="7"/>
      <c r="F414" s="21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6.5" customHeight="1">
      <c r="A415" s="6"/>
      <c r="B415" s="5"/>
      <c r="C415" s="5"/>
      <c r="D415" s="5"/>
      <c r="E415" s="7"/>
      <c r="F415" s="21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6.5" customHeight="1">
      <c r="A416" s="6"/>
      <c r="B416" s="5"/>
      <c r="C416" s="5"/>
      <c r="D416" s="5"/>
      <c r="E416" s="7"/>
      <c r="F416" s="21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6.5" customHeight="1">
      <c r="A417" s="6"/>
      <c r="B417" s="5"/>
      <c r="C417" s="5"/>
      <c r="D417" s="5"/>
      <c r="E417" s="7"/>
      <c r="F417" s="21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6.5" customHeight="1">
      <c r="A418" s="6"/>
      <c r="B418" s="5"/>
      <c r="C418" s="5"/>
      <c r="D418" s="5"/>
      <c r="E418" s="7"/>
      <c r="F418" s="21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6.5" customHeight="1">
      <c r="A419" s="6"/>
      <c r="B419" s="5"/>
      <c r="C419" s="5"/>
      <c r="D419" s="5"/>
      <c r="E419" s="7"/>
      <c r="F419" s="21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6.5" customHeight="1">
      <c r="A420" s="6"/>
      <c r="B420" s="5"/>
      <c r="C420" s="5"/>
      <c r="D420" s="5"/>
      <c r="E420" s="7"/>
      <c r="F420" s="21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6.5" customHeight="1">
      <c r="A421" s="6"/>
      <c r="B421" s="5"/>
      <c r="C421" s="5"/>
      <c r="D421" s="5"/>
      <c r="E421" s="7"/>
      <c r="F421" s="21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6.5" customHeight="1">
      <c r="A422" s="6"/>
      <c r="B422" s="5"/>
      <c r="C422" s="5"/>
      <c r="D422" s="5"/>
      <c r="E422" s="7"/>
      <c r="F422" s="21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6.5" customHeight="1">
      <c r="A423" s="6"/>
      <c r="B423" s="5"/>
      <c r="C423" s="5"/>
      <c r="D423" s="5"/>
      <c r="E423" s="7"/>
      <c r="F423" s="21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6.5" customHeight="1">
      <c r="A424" s="6"/>
      <c r="B424" s="5"/>
      <c r="C424" s="5"/>
      <c r="D424" s="5"/>
      <c r="E424" s="7"/>
      <c r="F424" s="21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6.5" customHeight="1">
      <c r="A425" s="6"/>
      <c r="B425" s="5"/>
      <c r="C425" s="5"/>
      <c r="D425" s="5"/>
      <c r="E425" s="7"/>
      <c r="F425" s="21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6.5" customHeight="1">
      <c r="A426" s="6"/>
      <c r="B426" s="5"/>
      <c r="C426" s="5"/>
      <c r="D426" s="5"/>
      <c r="E426" s="7"/>
      <c r="F426" s="21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6.5" customHeight="1">
      <c r="A427" s="6"/>
      <c r="B427" s="5"/>
      <c r="C427" s="5"/>
      <c r="D427" s="5"/>
      <c r="E427" s="7"/>
      <c r="F427" s="21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6.5" customHeight="1">
      <c r="A428" s="6"/>
      <c r="B428" s="5"/>
      <c r="C428" s="5"/>
      <c r="D428" s="5"/>
      <c r="E428" s="7"/>
      <c r="F428" s="21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6.5" customHeight="1">
      <c r="A429" s="6"/>
      <c r="B429" s="5"/>
      <c r="C429" s="5"/>
      <c r="D429" s="5"/>
      <c r="E429" s="7"/>
      <c r="F429" s="21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6.5" customHeight="1">
      <c r="A430" s="6"/>
      <c r="B430" s="5"/>
      <c r="C430" s="5"/>
      <c r="D430" s="5"/>
      <c r="E430" s="7"/>
      <c r="F430" s="21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6.5" customHeight="1">
      <c r="A431" s="6"/>
      <c r="B431" s="5"/>
      <c r="C431" s="5"/>
      <c r="D431" s="5"/>
      <c r="E431" s="7"/>
      <c r="F431" s="21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6.5" customHeight="1">
      <c r="A432" s="6"/>
      <c r="B432" s="5"/>
      <c r="C432" s="5"/>
      <c r="D432" s="5"/>
      <c r="E432" s="7"/>
      <c r="F432" s="21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6.5" customHeight="1">
      <c r="A433" s="6"/>
      <c r="B433" s="5"/>
      <c r="C433" s="5"/>
      <c r="D433" s="5"/>
      <c r="E433" s="7"/>
      <c r="F433" s="21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6.5" customHeight="1">
      <c r="A434" s="6"/>
      <c r="B434" s="5"/>
      <c r="C434" s="5"/>
      <c r="D434" s="5"/>
      <c r="E434" s="7"/>
      <c r="F434" s="21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6.5" customHeight="1">
      <c r="A435" s="6"/>
      <c r="B435" s="5"/>
      <c r="C435" s="5"/>
      <c r="D435" s="5"/>
      <c r="E435" s="7"/>
      <c r="F435" s="21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6.5" customHeight="1">
      <c r="A436" s="6"/>
      <c r="B436" s="5"/>
      <c r="C436" s="5"/>
      <c r="D436" s="5"/>
      <c r="E436" s="7"/>
      <c r="F436" s="21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6.5" customHeight="1">
      <c r="A437" s="6"/>
      <c r="B437" s="5"/>
      <c r="C437" s="5"/>
      <c r="D437" s="5"/>
      <c r="E437" s="7"/>
      <c r="F437" s="21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6.5" customHeight="1">
      <c r="A438" s="6"/>
      <c r="B438" s="5"/>
      <c r="C438" s="5"/>
      <c r="D438" s="5"/>
      <c r="E438" s="7"/>
      <c r="F438" s="21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6.5" customHeight="1">
      <c r="A439" s="6"/>
      <c r="B439" s="5"/>
      <c r="C439" s="5"/>
      <c r="D439" s="5"/>
      <c r="E439" s="7"/>
      <c r="F439" s="21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6.5" customHeight="1">
      <c r="A440" s="6"/>
      <c r="B440" s="5"/>
      <c r="C440" s="5"/>
      <c r="D440" s="5"/>
      <c r="E440" s="7"/>
      <c r="F440" s="21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6.5" customHeight="1">
      <c r="A441" s="6"/>
      <c r="B441" s="5"/>
      <c r="C441" s="5"/>
      <c r="D441" s="5"/>
      <c r="E441" s="7"/>
      <c r="F441" s="21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6.5" customHeight="1">
      <c r="A442" s="6"/>
      <c r="B442" s="5"/>
      <c r="C442" s="5"/>
      <c r="D442" s="5"/>
      <c r="E442" s="7"/>
      <c r="F442" s="21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6.5" customHeight="1">
      <c r="A443" s="6"/>
      <c r="B443" s="5"/>
      <c r="C443" s="5"/>
      <c r="D443" s="5"/>
      <c r="E443" s="7"/>
      <c r="F443" s="21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6.5" customHeight="1">
      <c r="A444" s="6"/>
      <c r="B444" s="5"/>
      <c r="C444" s="5"/>
      <c r="D444" s="5"/>
      <c r="E444" s="7"/>
      <c r="F444" s="21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6.5" customHeight="1">
      <c r="A445" s="6"/>
      <c r="B445" s="5"/>
      <c r="C445" s="5"/>
      <c r="D445" s="5"/>
      <c r="E445" s="7"/>
      <c r="F445" s="21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6.5" customHeight="1">
      <c r="A446" s="6"/>
      <c r="B446" s="5"/>
      <c r="C446" s="5"/>
      <c r="D446" s="5"/>
      <c r="E446" s="7"/>
      <c r="F446" s="21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6.5" customHeight="1">
      <c r="A447" s="6"/>
      <c r="B447" s="5"/>
      <c r="C447" s="5"/>
      <c r="D447" s="5"/>
      <c r="E447" s="7"/>
      <c r="F447" s="21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6.5" customHeight="1">
      <c r="A448" s="6"/>
      <c r="B448" s="5"/>
      <c r="C448" s="5"/>
      <c r="D448" s="5"/>
      <c r="E448" s="7"/>
      <c r="F448" s="21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6.5" customHeight="1">
      <c r="A449" s="6"/>
      <c r="B449" s="5"/>
      <c r="C449" s="5"/>
      <c r="D449" s="5"/>
      <c r="E449" s="7"/>
      <c r="F449" s="21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6.5" customHeight="1">
      <c r="A450" s="6"/>
      <c r="B450" s="5"/>
      <c r="C450" s="5"/>
      <c r="D450" s="5"/>
      <c r="E450" s="7"/>
      <c r="F450" s="21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6.5" customHeight="1">
      <c r="A451" s="6"/>
      <c r="B451" s="5"/>
      <c r="C451" s="5"/>
      <c r="D451" s="5"/>
      <c r="E451" s="7"/>
      <c r="F451" s="21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6.5" customHeight="1">
      <c r="A452" s="6"/>
      <c r="B452" s="5"/>
      <c r="C452" s="5"/>
      <c r="D452" s="5"/>
      <c r="E452" s="7"/>
      <c r="F452" s="21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6.5" customHeight="1">
      <c r="A453" s="6"/>
      <c r="B453" s="5"/>
      <c r="C453" s="5"/>
      <c r="D453" s="5"/>
      <c r="E453" s="7"/>
      <c r="F453" s="21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6.5" customHeight="1">
      <c r="A454" s="6"/>
      <c r="B454" s="5"/>
      <c r="C454" s="5"/>
      <c r="D454" s="5"/>
      <c r="E454" s="7"/>
      <c r="F454" s="21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6.5" customHeight="1">
      <c r="A455" s="6"/>
      <c r="B455" s="5"/>
      <c r="C455" s="5"/>
      <c r="D455" s="5"/>
      <c r="E455" s="7"/>
      <c r="F455" s="21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6.5" customHeight="1">
      <c r="A456" s="6"/>
      <c r="B456" s="5"/>
      <c r="C456" s="5"/>
      <c r="D456" s="5"/>
      <c r="E456" s="7"/>
      <c r="F456" s="21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6.5" customHeight="1">
      <c r="A457" s="6"/>
      <c r="B457" s="5"/>
      <c r="C457" s="5"/>
      <c r="D457" s="5"/>
      <c r="E457" s="7"/>
      <c r="F457" s="21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6.5" customHeight="1">
      <c r="A458" s="6"/>
      <c r="B458" s="5"/>
      <c r="C458" s="5"/>
      <c r="D458" s="5"/>
      <c r="E458" s="7"/>
      <c r="F458" s="21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6.5" customHeight="1">
      <c r="A459" s="6"/>
      <c r="B459" s="5"/>
      <c r="C459" s="5"/>
      <c r="D459" s="5"/>
      <c r="E459" s="7"/>
      <c r="F459" s="21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6.5" customHeight="1">
      <c r="A460" s="6"/>
      <c r="B460" s="5"/>
      <c r="C460" s="5"/>
      <c r="D460" s="5"/>
      <c r="E460" s="7"/>
      <c r="F460" s="21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6.5" customHeight="1">
      <c r="A461" s="6"/>
      <c r="B461" s="5"/>
      <c r="C461" s="5"/>
      <c r="D461" s="5"/>
      <c r="E461" s="7"/>
      <c r="F461" s="21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6.5" customHeight="1">
      <c r="A462" s="6"/>
      <c r="B462" s="5"/>
      <c r="C462" s="5"/>
      <c r="D462" s="5"/>
      <c r="E462" s="7"/>
      <c r="F462" s="21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6.5" customHeight="1">
      <c r="A463" s="6"/>
      <c r="B463" s="5"/>
      <c r="C463" s="5"/>
      <c r="D463" s="5"/>
      <c r="E463" s="7"/>
      <c r="F463" s="21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6.5" customHeight="1">
      <c r="A464" s="6"/>
      <c r="B464" s="5"/>
      <c r="C464" s="5"/>
      <c r="D464" s="5"/>
      <c r="E464" s="7"/>
      <c r="F464" s="21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6.5" customHeight="1">
      <c r="A465" s="6"/>
      <c r="B465" s="5"/>
      <c r="C465" s="5"/>
      <c r="D465" s="5"/>
      <c r="E465" s="7"/>
      <c r="F465" s="21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6.5" customHeight="1">
      <c r="A466" s="6"/>
      <c r="B466" s="5"/>
      <c r="C466" s="5"/>
      <c r="D466" s="5"/>
      <c r="E466" s="7"/>
      <c r="F466" s="21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6.5" customHeight="1">
      <c r="A467" s="6"/>
      <c r="B467" s="5"/>
      <c r="C467" s="5"/>
      <c r="D467" s="5"/>
      <c r="E467" s="7"/>
      <c r="F467" s="21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6.5" customHeight="1">
      <c r="A468" s="6"/>
      <c r="B468" s="5"/>
      <c r="C468" s="5"/>
      <c r="D468" s="5"/>
      <c r="E468" s="7"/>
      <c r="F468" s="21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6.5" customHeight="1">
      <c r="A469" s="6"/>
      <c r="B469" s="5"/>
      <c r="C469" s="5"/>
      <c r="D469" s="5"/>
      <c r="E469" s="7"/>
      <c r="F469" s="21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6.5" customHeight="1">
      <c r="A470" s="6"/>
      <c r="B470" s="5"/>
      <c r="C470" s="5"/>
      <c r="D470" s="5"/>
      <c r="E470" s="7"/>
      <c r="F470" s="21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6.5" customHeight="1">
      <c r="A471" s="6"/>
      <c r="B471" s="5"/>
      <c r="C471" s="5"/>
      <c r="D471" s="5"/>
      <c r="E471" s="7"/>
      <c r="F471" s="21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6.5" customHeight="1">
      <c r="A472" s="6"/>
      <c r="B472" s="5"/>
      <c r="C472" s="5"/>
      <c r="D472" s="5"/>
      <c r="E472" s="7"/>
      <c r="F472" s="21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6.5" customHeight="1">
      <c r="A473" s="6"/>
      <c r="B473" s="5"/>
      <c r="C473" s="5"/>
      <c r="D473" s="5"/>
      <c r="E473" s="7"/>
      <c r="F473" s="21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6.5" customHeight="1">
      <c r="A474" s="6"/>
      <c r="B474" s="5"/>
      <c r="C474" s="5"/>
      <c r="D474" s="5"/>
      <c r="E474" s="7"/>
      <c r="F474" s="21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6.5" customHeight="1">
      <c r="A475" s="6"/>
      <c r="B475" s="5"/>
      <c r="C475" s="5"/>
      <c r="D475" s="5"/>
      <c r="E475" s="7"/>
      <c r="F475" s="21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6.5" customHeight="1">
      <c r="A476" s="6"/>
      <c r="B476" s="5"/>
      <c r="C476" s="5"/>
      <c r="D476" s="5"/>
      <c r="E476" s="7"/>
      <c r="F476" s="21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6.5" customHeight="1">
      <c r="A477" s="6"/>
      <c r="B477" s="5"/>
      <c r="C477" s="5"/>
      <c r="D477" s="5"/>
      <c r="E477" s="7"/>
      <c r="F477" s="21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6.5" customHeight="1">
      <c r="A478" s="6"/>
      <c r="B478" s="5"/>
      <c r="C478" s="5"/>
      <c r="D478" s="5"/>
      <c r="E478" s="7"/>
      <c r="F478" s="21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6.5" customHeight="1">
      <c r="A479" s="6"/>
      <c r="B479" s="5"/>
      <c r="C479" s="5"/>
      <c r="D479" s="5"/>
      <c r="E479" s="7"/>
      <c r="F479" s="21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6.5" customHeight="1">
      <c r="A480" s="6"/>
      <c r="B480" s="5"/>
      <c r="C480" s="5"/>
      <c r="D480" s="5"/>
      <c r="E480" s="7"/>
      <c r="F480" s="21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6.5" customHeight="1">
      <c r="A481" s="6"/>
      <c r="B481" s="5"/>
      <c r="C481" s="5"/>
      <c r="D481" s="5"/>
      <c r="E481" s="7"/>
      <c r="F481" s="21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6.5" customHeight="1">
      <c r="A482" s="6"/>
      <c r="B482" s="5"/>
      <c r="C482" s="5"/>
      <c r="D482" s="5"/>
      <c r="E482" s="7"/>
      <c r="F482" s="21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6.5" customHeight="1">
      <c r="A483" s="6"/>
      <c r="B483" s="5"/>
      <c r="C483" s="5"/>
      <c r="D483" s="5"/>
      <c r="E483" s="7"/>
      <c r="F483" s="21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6.5" customHeight="1">
      <c r="A484" s="6"/>
      <c r="B484" s="5"/>
      <c r="C484" s="5"/>
      <c r="D484" s="5"/>
      <c r="E484" s="7"/>
      <c r="F484" s="21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6.5" customHeight="1">
      <c r="A485" s="6"/>
      <c r="B485" s="5"/>
      <c r="C485" s="5"/>
      <c r="D485" s="5"/>
      <c r="E485" s="7"/>
      <c r="F485" s="21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6.5" customHeight="1">
      <c r="A486" s="6"/>
      <c r="B486" s="5"/>
      <c r="C486" s="5"/>
      <c r="D486" s="5"/>
      <c r="E486" s="7"/>
      <c r="F486" s="21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6.5" customHeight="1">
      <c r="A487" s="6"/>
      <c r="B487" s="5"/>
      <c r="C487" s="5"/>
      <c r="D487" s="5"/>
      <c r="E487" s="7"/>
      <c r="F487" s="21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6.5" customHeight="1">
      <c r="A488" s="6"/>
      <c r="B488" s="5"/>
      <c r="C488" s="5"/>
      <c r="D488" s="5"/>
      <c r="E488" s="7"/>
      <c r="F488" s="21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6.5" customHeight="1">
      <c r="A489" s="6"/>
      <c r="B489" s="5"/>
      <c r="C489" s="5"/>
      <c r="D489" s="5"/>
      <c r="E489" s="7"/>
      <c r="F489" s="21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6.5" customHeight="1">
      <c r="A490" s="6"/>
      <c r="B490" s="5"/>
      <c r="C490" s="5"/>
      <c r="D490" s="5"/>
      <c r="E490" s="7"/>
      <c r="F490" s="21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6.5" customHeight="1">
      <c r="A491" s="6"/>
      <c r="B491" s="5"/>
      <c r="C491" s="5"/>
      <c r="D491" s="5"/>
      <c r="E491" s="7"/>
      <c r="F491" s="21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6.5" customHeight="1">
      <c r="A492" s="6"/>
      <c r="B492" s="5"/>
      <c r="C492" s="5"/>
      <c r="D492" s="5"/>
      <c r="E492" s="7"/>
      <c r="F492" s="21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6.5" customHeight="1">
      <c r="A493" s="6"/>
      <c r="B493" s="5"/>
      <c r="C493" s="5"/>
      <c r="D493" s="5"/>
      <c r="E493" s="7"/>
      <c r="F493" s="21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6.5" customHeight="1">
      <c r="A494" s="6"/>
      <c r="B494" s="5"/>
      <c r="C494" s="5"/>
      <c r="D494" s="5"/>
      <c r="E494" s="7"/>
      <c r="F494" s="21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6.5" customHeight="1">
      <c r="A495" s="6"/>
      <c r="B495" s="5"/>
      <c r="C495" s="5"/>
      <c r="D495" s="5"/>
      <c r="E495" s="7"/>
      <c r="F495" s="21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6.5" customHeight="1">
      <c r="A496" s="6"/>
      <c r="B496" s="5"/>
      <c r="C496" s="5"/>
      <c r="D496" s="5"/>
      <c r="E496" s="7"/>
      <c r="F496" s="21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6.5" customHeight="1">
      <c r="A497" s="6"/>
      <c r="B497" s="5"/>
      <c r="C497" s="5"/>
      <c r="D497" s="5"/>
      <c r="E497" s="7"/>
      <c r="F497" s="21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6.5" customHeight="1">
      <c r="A498" s="6"/>
      <c r="B498" s="5"/>
      <c r="C498" s="5"/>
      <c r="D498" s="5"/>
      <c r="E498" s="7"/>
      <c r="F498" s="21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6.5" customHeight="1">
      <c r="A499" s="6"/>
      <c r="B499" s="5"/>
      <c r="C499" s="5"/>
      <c r="D499" s="5"/>
      <c r="E499" s="7"/>
      <c r="F499" s="21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6.5" customHeight="1">
      <c r="A500" s="6"/>
      <c r="B500" s="5"/>
      <c r="C500" s="5"/>
      <c r="D500" s="5"/>
      <c r="E500" s="7"/>
      <c r="F500" s="21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6.5" customHeight="1">
      <c r="A501" s="6"/>
      <c r="B501" s="5"/>
      <c r="C501" s="5"/>
      <c r="D501" s="5"/>
      <c r="E501" s="7"/>
      <c r="F501" s="21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6.5" customHeight="1">
      <c r="A502" s="6"/>
      <c r="B502" s="5"/>
      <c r="C502" s="5"/>
      <c r="D502" s="5"/>
      <c r="E502" s="7"/>
      <c r="F502" s="21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6.5" customHeight="1">
      <c r="A503" s="6"/>
      <c r="B503" s="5"/>
      <c r="C503" s="5"/>
      <c r="D503" s="5"/>
      <c r="E503" s="7"/>
      <c r="F503" s="21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6.5" customHeight="1">
      <c r="A504" s="6"/>
      <c r="B504" s="5"/>
      <c r="C504" s="5"/>
      <c r="D504" s="5"/>
      <c r="E504" s="7"/>
      <c r="F504" s="21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6.5" customHeight="1">
      <c r="A505" s="6"/>
      <c r="B505" s="5"/>
      <c r="C505" s="5"/>
      <c r="D505" s="5"/>
      <c r="E505" s="7"/>
      <c r="F505" s="21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6.5" customHeight="1">
      <c r="A506" s="6"/>
      <c r="B506" s="5"/>
      <c r="C506" s="5"/>
      <c r="D506" s="5"/>
      <c r="E506" s="7"/>
      <c r="F506" s="21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6.5" customHeight="1">
      <c r="A507" s="6"/>
      <c r="B507" s="5"/>
      <c r="C507" s="5"/>
      <c r="D507" s="5"/>
      <c r="E507" s="7"/>
      <c r="F507" s="21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6.5" customHeight="1">
      <c r="A508" s="6"/>
      <c r="B508" s="5"/>
      <c r="C508" s="5"/>
      <c r="D508" s="5"/>
      <c r="E508" s="7"/>
      <c r="F508" s="21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6.5" customHeight="1">
      <c r="A509" s="6"/>
      <c r="B509" s="5"/>
      <c r="C509" s="5"/>
      <c r="D509" s="5"/>
      <c r="E509" s="7"/>
      <c r="F509" s="21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6.5" customHeight="1">
      <c r="A510" s="6"/>
      <c r="B510" s="5"/>
      <c r="C510" s="5"/>
      <c r="D510" s="5"/>
      <c r="E510" s="7"/>
      <c r="F510" s="21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6.5" customHeight="1">
      <c r="A511" s="6"/>
      <c r="B511" s="5"/>
      <c r="C511" s="5"/>
      <c r="D511" s="5"/>
      <c r="E511" s="7"/>
      <c r="F511" s="21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6.5" customHeight="1">
      <c r="A512" s="6"/>
      <c r="B512" s="5"/>
      <c r="C512" s="5"/>
      <c r="D512" s="5"/>
      <c r="E512" s="7"/>
      <c r="F512" s="21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6.5" customHeight="1">
      <c r="A513" s="6"/>
      <c r="B513" s="5"/>
      <c r="C513" s="5"/>
      <c r="D513" s="5"/>
      <c r="E513" s="7"/>
      <c r="F513" s="21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6.5" customHeight="1">
      <c r="A514" s="6"/>
      <c r="B514" s="5"/>
      <c r="C514" s="5"/>
      <c r="D514" s="5"/>
      <c r="E514" s="7"/>
      <c r="F514" s="21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6.5" customHeight="1">
      <c r="A515" s="6"/>
      <c r="B515" s="5"/>
      <c r="C515" s="5"/>
      <c r="D515" s="5"/>
      <c r="E515" s="7"/>
      <c r="F515" s="21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6.5" customHeight="1">
      <c r="A516" s="6"/>
      <c r="B516" s="5"/>
      <c r="C516" s="5"/>
      <c r="D516" s="5"/>
      <c r="E516" s="7"/>
      <c r="F516" s="21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6.5" customHeight="1">
      <c r="A517" s="6"/>
      <c r="B517" s="5"/>
      <c r="C517" s="5"/>
      <c r="D517" s="5"/>
      <c r="E517" s="7"/>
      <c r="F517" s="21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6.5" customHeight="1">
      <c r="A518" s="6"/>
      <c r="B518" s="5"/>
      <c r="C518" s="5"/>
      <c r="D518" s="5"/>
      <c r="E518" s="7"/>
      <c r="F518" s="21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6.5" customHeight="1">
      <c r="A519" s="6"/>
      <c r="B519" s="5"/>
      <c r="C519" s="5"/>
      <c r="D519" s="5"/>
      <c r="E519" s="7"/>
      <c r="F519" s="21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6.5" customHeight="1">
      <c r="A520" s="6"/>
      <c r="B520" s="5"/>
      <c r="C520" s="5"/>
      <c r="D520" s="5"/>
      <c r="E520" s="7"/>
      <c r="F520" s="21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6.5" customHeight="1">
      <c r="A521" s="6"/>
      <c r="B521" s="5"/>
      <c r="C521" s="5"/>
      <c r="D521" s="5"/>
      <c r="E521" s="7"/>
      <c r="F521" s="21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6.5" customHeight="1">
      <c r="A522" s="6"/>
      <c r="B522" s="5"/>
      <c r="C522" s="5"/>
      <c r="D522" s="5"/>
      <c r="E522" s="7"/>
      <c r="F522" s="21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6.5" customHeight="1">
      <c r="A523" s="6"/>
      <c r="B523" s="5"/>
      <c r="C523" s="5"/>
      <c r="D523" s="5"/>
      <c r="E523" s="7"/>
      <c r="F523" s="21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6.5" customHeight="1">
      <c r="A524" s="6"/>
      <c r="B524" s="5"/>
      <c r="C524" s="5"/>
      <c r="D524" s="5"/>
      <c r="E524" s="7"/>
      <c r="F524" s="21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6.5" customHeight="1">
      <c r="A525" s="6"/>
      <c r="B525" s="5"/>
      <c r="C525" s="5"/>
      <c r="D525" s="5"/>
      <c r="E525" s="7"/>
      <c r="F525" s="21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6.5" customHeight="1">
      <c r="A526" s="6"/>
      <c r="B526" s="5"/>
      <c r="C526" s="5"/>
      <c r="D526" s="5"/>
      <c r="E526" s="7"/>
      <c r="F526" s="21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6.5" customHeight="1">
      <c r="A527" s="6"/>
      <c r="B527" s="5"/>
      <c r="C527" s="5"/>
      <c r="D527" s="5"/>
      <c r="E527" s="7"/>
      <c r="F527" s="21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6.5" customHeight="1">
      <c r="A528" s="6"/>
      <c r="B528" s="5"/>
      <c r="C528" s="5"/>
      <c r="D528" s="5"/>
      <c r="E528" s="7"/>
      <c r="F528" s="21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6.5" customHeight="1">
      <c r="A529" s="6"/>
      <c r="B529" s="5"/>
      <c r="C529" s="5"/>
      <c r="D529" s="5"/>
      <c r="E529" s="7"/>
      <c r="F529" s="21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6.5" customHeight="1">
      <c r="A530" s="6"/>
      <c r="B530" s="5"/>
      <c r="C530" s="5"/>
      <c r="D530" s="5"/>
      <c r="E530" s="7"/>
      <c r="F530" s="21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6.5" customHeight="1">
      <c r="A531" s="6"/>
      <c r="B531" s="5"/>
      <c r="C531" s="5"/>
      <c r="D531" s="5"/>
      <c r="E531" s="7"/>
      <c r="F531" s="21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6.5" customHeight="1">
      <c r="A532" s="6"/>
      <c r="B532" s="5"/>
      <c r="C532" s="5"/>
      <c r="D532" s="5"/>
      <c r="E532" s="7"/>
      <c r="F532" s="21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6.5" customHeight="1">
      <c r="A533" s="6"/>
      <c r="B533" s="5"/>
      <c r="C533" s="5"/>
      <c r="D533" s="5"/>
      <c r="E533" s="7"/>
      <c r="F533" s="21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6.5" customHeight="1">
      <c r="A534" s="6"/>
      <c r="B534" s="5"/>
      <c r="C534" s="5"/>
      <c r="D534" s="5"/>
      <c r="E534" s="7"/>
      <c r="F534" s="21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6.5" customHeight="1">
      <c r="A535" s="6"/>
      <c r="B535" s="5"/>
      <c r="C535" s="5"/>
      <c r="D535" s="5"/>
      <c r="E535" s="7"/>
      <c r="F535" s="21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6.5" customHeight="1">
      <c r="A536" s="6"/>
      <c r="B536" s="5"/>
      <c r="C536" s="5"/>
      <c r="D536" s="5"/>
      <c r="E536" s="7"/>
      <c r="F536" s="21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6.5" customHeight="1">
      <c r="A537" s="6"/>
      <c r="B537" s="5"/>
      <c r="C537" s="5"/>
      <c r="D537" s="5"/>
      <c r="E537" s="7"/>
      <c r="F537" s="21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6.5" customHeight="1">
      <c r="A538" s="6"/>
      <c r="B538" s="5"/>
      <c r="C538" s="5"/>
      <c r="D538" s="5"/>
      <c r="E538" s="7"/>
      <c r="F538" s="21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6.5" customHeight="1">
      <c r="A539" s="6"/>
      <c r="B539" s="5"/>
      <c r="C539" s="5"/>
      <c r="D539" s="5"/>
      <c r="E539" s="7"/>
      <c r="F539" s="21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6.5" customHeight="1">
      <c r="A540" s="6"/>
      <c r="B540" s="5"/>
      <c r="C540" s="5"/>
      <c r="D540" s="5"/>
      <c r="E540" s="7"/>
      <c r="F540" s="21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6.5" customHeight="1">
      <c r="A541" s="6"/>
      <c r="B541" s="5"/>
      <c r="C541" s="5"/>
      <c r="D541" s="5"/>
      <c r="E541" s="7"/>
      <c r="F541" s="21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6.5" customHeight="1">
      <c r="A542" s="6"/>
      <c r="B542" s="5"/>
      <c r="C542" s="5"/>
      <c r="D542" s="5"/>
      <c r="E542" s="7"/>
      <c r="F542" s="21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6.5" customHeight="1">
      <c r="A543" s="6"/>
      <c r="B543" s="5"/>
      <c r="C543" s="5"/>
      <c r="D543" s="5"/>
      <c r="E543" s="7"/>
      <c r="F543" s="21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6.5" customHeight="1">
      <c r="A544" s="6"/>
      <c r="B544" s="5"/>
      <c r="C544" s="5"/>
      <c r="D544" s="5"/>
      <c r="E544" s="7"/>
      <c r="F544" s="21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6.5" customHeight="1">
      <c r="A545" s="6"/>
      <c r="B545" s="5"/>
      <c r="C545" s="5"/>
      <c r="D545" s="5"/>
      <c r="E545" s="7"/>
      <c r="F545" s="21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6.5" customHeight="1">
      <c r="A546" s="6"/>
      <c r="B546" s="5"/>
      <c r="C546" s="5"/>
      <c r="D546" s="5"/>
      <c r="E546" s="7"/>
      <c r="F546" s="21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6.5" customHeight="1">
      <c r="A547" s="6"/>
      <c r="B547" s="5"/>
      <c r="C547" s="5"/>
      <c r="D547" s="5"/>
      <c r="E547" s="7"/>
      <c r="F547" s="21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6.5" customHeight="1">
      <c r="A548" s="6"/>
      <c r="B548" s="5"/>
      <c r="C548" s="5"/>
      <c r="D548" s="5"/>
      <c r="E548" s="7"/>
      <c r="F548" s="21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6.5" customHeight="1">
      <c r="A549" s="6"/>
      <c r="B549" s="5"/>
      <c r="C549" s="5"/>
      <c r="D549" s="5"/>
      <c r="E549" s="7"/>
      <c r="F549" s="21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6.5" customHeight="1">
      <c r="A550" s="6"/>
      <c r="B550" s="5"/>
      <c r="C550" s="5"/>
      <c r="D550" s="5"/>
      <c r="E550" s="7"/>
      <c r="F550" s="21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6.5" customHeight="1">
      <c r="A551" s="6"/>
      <c r="B551" s="5"/>
      <c r="C551" s="5"/>
      <c r="D551" s="5"/>
      <c r="E551" s="7"/>
      <c r="F551" s="21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6.5" customHeight="1">
      <c r="A552" s="6"/>
      <c r="B552" s="5"/>
      <c r="C552" s="5"/>
      <c r="D552" s="5"/>
      <c r="E552" s="7"/>
      <c r="F552" s="21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6.5" customHeight="1">
      <c r="A553" s="6"/>
      <c r="B553" s="5"/>
      <c r="C553" s="5"/>
      <c r="D553" s="5"/>
      <c r="E553" s="7"/>
      <c r="F553" s="21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6.5" customHeight="1">
      <c r="A554" s="6"/>
      <c r="B554" s="5"/>
      <c r="C554" s="5"/>
      <c r="D554" s="5"/>
      <c r="E554" s="7"/>
      <c r="F554" s="21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6.5" customHeight="1">
      <c r="A555" s="6"/>
      <c r="B555" s="5"/>
      <c r="C555" s="5"/>
      <c r="D555" s="5"/>
      <c r="E555" s="7"/>
      <c r="F555" s="21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6.5" customHeight="1">
      <c r="A556" s="6"/>
      <c r="B556" s="5"/>
      <c r="C556" s="5"/>
      <c r="D556" s="5"/>
      <c r="E556" s="7"/>
      <c r="F556" s="21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6.5" customHeight="1">
      <c r="A557" s="6"/>
      <c r="B557" s="5"/>
      <c r="C557" s="5"/>
      <c r="D557" s="5"/>
      <c r="E557" s="7"/>
      <c r="F557" s="21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6.5" customHeight="1">
      <c r="A558" s="6"/>
      <c r="B558" s="5"/>
      <c r="C558" s="5"/>
      <c r="D558" s="5"/>
      <c r="E558" s="7"/>
      <c r="F558" s="21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6.5" customHeight="1">
      <c r="A559" s="6"/>
      <c r="B559" s="5"/>
      <c r="C559" s="5"/>
      <c r="D559" s="5"/>
      <c r="E559" s="7"/>
      <c r="F559" s="21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6.5" customHeight="1">
      <c r="A560" s="6"/>
      <c r="B560" s="5"/>
      <c r="C560" s="5"/>
      <c r="D560" s="5"/>
      <c r="E560" s="7"/>
      <c r="F560" s="21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6.5" customHeight="1">
      <c r="A561" s="6"/>
      <c r="B561" s="5"/>
      <c r="C561" s="5"/>
      <c r="D561" s="5"/>
      <c r="E561" s="7"/>
      <c r="F561" s="21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6.5" customHeight="1">
      <c r="A562" s="6"/>
      <c r="B562" s="5"/>
      <c r="C562" s="5"/>
      <c r="D562" s="5"/>
      <c r="E562" s="7"/>
      <c r="F562" s="21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6.5" customHeight="1">
      <c r="A563" s="6"/>
      <c r="B563" s="5"/>
      <c r="C563" s="5"/>
      <c r="D563" s="5"/>
      <c r="E563" s="7"/>
      <c r="F563" s="21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6.5" customHeight="1">
      <c r="A564" s="6"/>
      <c r="B564" s="5"/>
      <c r="C564" s="5"/>
      <c r="D564" s="5"/>
      <c r="E564" s="7"/>
      <c r="F564" s="21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6.5" customHeight="1">
      <c r="A565" s="6"/>
      <c r="B565" s="5"/>
      <c r="C565" s="5"/>
      <c r="D565" s="5"/>
      <c r="E565" s="7"/>
      <c r="F565" s="21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6.5" customHeight="1">
      <c r="A566" s="6"/>
      <c r="B566" s="5"/>
      <c r="C566" s="5"/>
      <c r="D566" s="5"/>
      <c r="E566" s="7"/>
      <c r="F566" s="21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6.5" customHeight="1">
      <c r="A567" s="6"/>
      <c r="B567" s="5"/>
      <c r="C567" s="5"/>
      <c r="D567" s="5"/>
      <c r="E567" s="7"/>
      <c r="F567" s="21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6.5" customHeight="1">
      <c r="A568" s="6"/>
      <c r="B568" s="5"/>
      <c r="C568" s="5"/>
      <c r="D568" s="5"/>
      <c r="E568" s="7"/>
      <c r="F568" s="21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6.5" customHeight="1">
      <c r="A569" s="6"/>
      <c r="B569" s="5"/>
      <c r="C569" s="5"/>
      <c r="D569" s="5"/>
      <c r="E569" s="7"/>
      <c r="F569" s="21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6.5" customHeight="1">
      <c r="A570" s="6"/>
      <c r="B570" s="5"/>
      <c r="C570" s="5"/>
      <c r="D570" s="5"/>
      <c r="E570" s="7"/>
      <c r="F570" s="21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6.5" customHeight="1">
      <c r="A571" s="6"/>
      <c r="B571" s="5"/>
      <c r="C571" s="5"/>
      <c r="D571" s="5"/>
      <c r="E571" s="7"/>
      <c r="F571" s="21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6.5" customHeight="1">
      <c r="A572" s="6"/>
      <c r="B572" s="5"/>
      <c r="C572" s="5"/>
      <c r="D572" s="5"/>
      <c r="E572" s="7"/>
      <c r="F572" s="21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6.5" customHeight="1">
      <c r="A573" s="6"/>
      <c r="B573" s="5"/>
      <c r="C573" s="5"/>
      <c r="D573" s="5"/>
      <c r="E573" s="7"/>
      <c r="F573" s="21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6.5" customHeight="1">
      <c r="A574" s="6"/>
      <c r="B574" s="5"/>
      <c r="C574" s="5"/>
      <c r="D574" s="5"/>
      <c r="E574" s="7"/>
      <c r="F574" s="21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6.5" customHeight="1">
      <c r="A575" s="6"/>
      <c r="B575" s="5"/>
      <c r="C575" s="5"/>
      <c r="D575" s="5"/>
      <c r="E575" s="7"/>
      <c r="F575" s="21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6.5" customHeight="1">
      <c r="A576" s="6"/>
      <c r="B576" s="5"/>
      <c r="C576" s="5"/>
      <c r="D576" s="5"/>
      <c r="E576" s="7"/>
      <c r="F576" s="21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6.5" customHeight="1">
      <c r="A577" s="6"/>
      <c r="B577" s="5"/>
      <c r="C577" s="5"/>
      <c r="D577" s="5"/>
      <c r="E577" s="7"/>
      <c r="F577" s="21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6.5" customHeight="1">
      <c r="A578" s="6"/>
      <c r="B578" s="5"/>
      <c r="C578" s="5"/>
      <c r="D578" s="5"/>
      <c r="E578" s="7"/>
      <c r="F578" s="21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6.5" customHeight="1">
      <c r="A579" s="6"/>
      <c r="B579" s="5"/>
      <c r="C579" s="5"/>
      <c r="D579" s="5"/>
      <c r="E579" s="7"/>
      <c r="F579" s="21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6.5" customHeight="1">
      <c r="A580" s="6"/>
      <c r="B580" s="5"/>
      <c r="C580" s="5"/>
      <c r="D580" s="5"/>
      <c r="E580" s="7"/>
      <c r="F580" s="21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6.5" customHeight="1">
      <c r="A581" s="6"/>
      <c r="B581" s="5"/>
      <c r="C581" s="5"/>
      <c r="D581" s="5"/>
      <c r="E581" s="7"/>
      <c r="F581" s="21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6.5" customHeight="1">
      <c r="A582" s="6"/>
      <c r="B582" s="5"/>
      <c r="C582" s="5"/>
      <c r="D582" s="5"/>
      <c r="E582" s="7"/>
      <c r="F582" s="21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6.5" customHeight="1">
      <c r="A583" s="6"/>
      <c r="B583" s="5"/>
      <c r="C583" s="5"/>
      <c r="D583" s="5"/>
      <c r="E583" s="7"/>
      <c r="F583" s="21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6.5" customHeight="1">
      <c r="A584" s="6"/>
      <c r="B584" s="5"/>
      <c r="C584" s="5"/>
      <c r="D584" s="5"/>
      <c r="E584" s="7"/>
      <c r="F584" s="21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6.5" customHeight="1">
      <c r="A585" s="6"/>
      <c r="B585" s="5"/>
      <c r="C585" s="5"/>
      <c r="D585" s="5"/>
      <c r="E585" s="7"/>
      <c r="F585" s="21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6.5" customHeight="1">
      <c r="A586" s="6"/>
      <c r="B586" s="5"/>
      <c r="C586" s="5"/>
      <c r="D586" s="5"/>
      <c r="E586" s="7"/>
      <c r="F586" s="21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6.5" customHeight="1">
      <c r="A587" s="6"/>
      <c r="B587" s="5"/>
      <c r="C587" s="5"/>
      <c r="D587" s="5"/>
      <c r="E587" s="7"/>
      <c r="F587" s="21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6.5" customHeight="1">
      <c r="A588" s="6"/>
      <c r="B588" s="5"/>
      <c r="C588" s="5"/>
      <c r="D588" s="5"/>
      <c r="E588" s="7"/>
      <c r="F588" s="21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6.5" customHeight="1">
      <c r="A589" s="6"/>
      <c r="B589" s="5"/>
      <c r="C589" s="5"/>
      <c r="D589" s="5"/>
      <c r="E589" s="7"/>
      <c r="F589" s="21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6.5" customHeight="1">
      <c r="A590" s="6"/>
      <c r="B590" s="5"/>
      <c r="C590" s="5"/>
      <c r="D590" s="5"/>
      <c r="E590" s="7"/>
      <c r="F590" s="21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6.5" customHeight="1">
      <c r="A591" s="6"/>
      <c r="B591" s="5"/>
      <c r="C591" s="5"/>
      <c r="D591" s="5"/>
      <c r="E591" s="7"/>
      <c r="F591" s="21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6.5" customHeight="1">
      <c r="A592" s="6"/>
      <c r="B592" s="5"/>
      <c r="C592" s="5"/>
      <c r="D592" s="5"/>
      <c r="E592" s="7"/>
      <c r="F592" s="21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6.5" customHeight="1">
      <c r="A593" s="6"/>
      <c r="B593" s="5"/>
      <c r="C593" s="5"/>
      <c r="D593" s="5"/>
      <c r="E593" s="7"/>
      <c r="F593" s="21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6.5" customHeight="1">
      <c r="A594" s="6"/>
      <c r="B594" s="5"/>
      <c r="C594" s="5"/>
      <c r="D594" s="5"/>
      <c r="E594" s="7"/>
      <c r="F594" s="21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6.5" customHeight="1">
      <c r="A595" s="6"/>
      <c r="B595" s="5"/>
      <c r="C595" s="5"/>
      <c r="D595" s="5"/>
      <c r="E595" s="7"/>
      <c r="F595" s="21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6.5" customHeight="1">
      <c r="A596" s="6"/>
      <c r="B596" s="5"/>
      <c r="C596" s="5"/>
      <c r="D596" s="5"/>
      <c r="E596" s="7"/>
      <c r="F596" s="21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6.5" customHeight="1">
      <c r="A597" s="6"/>
      <c r="B597" s="5"/>
      <c r="C597" s="5"/>
      <c r="D597" s="5"/>
      <c r="E597" s="7"/>
      <c r="F597" s="21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6.5" customHeight="1">
      <c r="A598" s="6"/>
      <c r="B598" s="5"/>
      <c r="C598" s="5"/>
      <c r="D598" s="5"/>
      <c r="E598" s="7"/>
      <c r="F598" s="21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6.5" customHeight="1">
      <c r="A599" s="6"/>
      <c r="B599" s="5"/>
      <c r="C599" s="5"/>
      <c r="D599" s="5"/>
      <c r="E599" s="7"/>
      <c r="F599" s="21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6.5" customHeight="1">
      <c r="A600" s="6"/>
      <c r="B600" s="5"/>
      <c r="C600" s="5"/>
      <c r="D600" s="5"/>
      <c r="E600" s="7"/>
      <c r="F600" s="21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6.5" customHeight="1">
      <c r="A601" s="6"/>
      <c r="B601" s="5"/>
      <c r="C601" s="5"/>
      <c r="D601" s="5"/>
      <c r="E601" s="7"/>
      <c r="F601" s="21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6.5" customHeight="1">
      <c r="A602" s="6"/>
      <c r="B602" s="5"/>
      <c r="C602" s="5"/>
      <c r="D602" s="5"/>
      <c r="E602" s="7"/>
      <c r="F602" s="21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6.5" customHeight="1">
      <c r="A603" s="6"/>
      <c r="B603" s="5"/>
      <c r="C603" s="5"/>
      <c r="D603" s="5"/>
      <c r="E603" s="7"/>
      <c r="F603" s="21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6.5" customHeight="1">
      <c r="A604" s="6"/>
      <c r="B604" s="5"/>
      <c r="C604" s="5"/>
      <c r="D604" s="5"/>
      <c r="E604" s="7"/>
      <c r="F604" s="21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6.5" customHeight="1">
      <c r="A605" s="6"/>
      <c r="B605" s="5"/>
      <c r="C605" s="5"/>
      <c r="D605" s="5"/>
      <c r="E605" s="7"/>
      <c r="F605" s="21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6.5" customHeight="1">
      <c r="A606" s="6"/>
      <c r="B606" s="5"/>
      <c r="C606" s="5"/>
      <c r="D606" s="5"/>
      <c r="E606" s="7"/>
      <c r="F606" s="21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6.5" customHeight="1">
      <c r="A607" s="6"/>
      <c r="B607" s="5"/>
      <c r="C607" s="5"/>
      <c r="D607" s="5"/>
      <c r="E607" s="7"/>
      <c r="F607" s="21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6.5" customHeight="1">
      <c r="A608" s="6"/>
      <c r="B608" s="5"/>
      <c r="C608" s="5"/>
      <c r="D608" s="5"/>
      <c r="E608" s="7"/>
      <c r="F608" s="21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6.5" customHeight="1">
      <c r="A609" s="6"/>
      <c r="B609" s="5"/>
      <c r="C609" s="5"/>
      <c r="D609" s="5"/>
      <c r="E609" s="7"/>
      <c r="F609" s="21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6.5" customHeight="1">
      <c r="A610" s="6"/>
      <c r="B610" s="5"/>
      <c r="C610" s="5"/>
      <c r="D610" s="5"/>
      <c r="E610" s="7"/>
      <c r="F610" s="21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6.5" customHeight="1">
      <c r="A611" s="6"/>
      <c r="B611" s="5"/>
      <c r="C611" s="5"/>
      <c r="D611" s="5"/>
      <c r="E611" s="7"/>
      <c r="F611" s="21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6.5" customHeight="1">
      <c r="A612" s="6"/>
      <c r="B612" s="5"/>
      <c r="C612" s="5"/>
      <c r="D612" s="5"/>
      <c r="E612" s="7"/>
      <c r="F612" s="21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6.5" customHeight="1">
      <c r="A613" s="6"/>
      <c r="B613" s="5"/>
      <c r="C613" s="5"/>
      <c r="D613" s="5"/>
      <c r="E613" s="7"/>
      <c r="F613" s="21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6.5" customHeight="1">
      <c r="A614" s="6"/>
      <c r="B614" s="5"/>
      <c r="C614" s="5"/>
      <c r="D614" s="5"/>
      <c r="E614" s="7"/>
      <c r="F614" s="21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6.5" customHeight="1">
      <c r="A615" s="6"/>
      <c r="B615" s="5"/>
      <c r="C615" s="5"/>
      <c r="D615" s="5"/>
      <c r="E615" s="7"/>
      <c r="F615" s="21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6.5" customHeight="1">
      <c r="A616" s="6"/>
      <c r="B616" s="5"/>
      <c r="C616" s="5"/>
      <c r="D616" s="5"/>
      <c r="E616" s="7"/>
      <c r="F616" s="21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6.5" customHeight="1">
      <c r="A617" s="6"/>
      <c r="B617" s="5"/>
      <c r="C617" s="5"/>
      <c r="D617" s="5"/>
      <c r="E617" s="7"/>
      <c r="F617" s="21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6.5" customHeight="1">
      <c r="A618" s="6"/>
      <c r="B618" s="5"/>
      <c r="C618" s="5"/>
      <c r="D618" s="5"/>
      <c r="E618" s="7"/>
      <c r="F618" s="21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6.5" customHeight="1">
      <c r="A619" s="6"/>
      <c r="B619" s="5"/>
      <c r="C619" s="5"/>
      <c r="D619" s="5"/>
      <c r="E619" s="7"/>
      <c r="F619" s="21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6.5" customHeight="1">
      <c r="A620" s="6"/>
      <c r="B620" s="5"/>
      <c r="C620" s="5"/>
      <c r="D620" s="5"/>
      <c r="E620" s="7"/>
      <c r="F620" s="21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6.5" customHeight="1">
      <c r="A621" s="6"/>
      <c r="B621" s="5"/>
      <c r="C621" s="5"/>
      <c r="D621" s="5"/>
      <c r="E621" s="7"/>
      <c r="F621" s="21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6.5" customHeight="1">
      <c r="A622" s="6"/>
      <c r="B622" s="5"/>
      <c r="C622" s="5"/>
      <c r="D622" s="5"/>
      <c r="E622" s="7"/>
      <c r="F622" s="21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6.5" customHeight="1">
      <c r="A623" s="6"/>
      <c r="B623" s="5"/>
      <c r="C623" s="5"/>
      <c r="D623" s="5"/>
      <c r="E623" s="7"/>
      <c r="F623" s="21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6.5" customHeight="1">
      <c r="A624" s="6"/>
      <c r="B624" s="5"/>
      <c r="C624" s="5"/>
      <c r="D624" s="5"/>
      <c r="E624" s="7"/>
      <c r="F624" s="21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6.5" customHeight="1">
      <c r="A625" s="6"/>
      <c r="B625" s="5"/>
      <c r="C625" s="5"/>
      <c r="D625" s="5"/>
      <c r="E625" s="7"/>
      <c r="F625" s="21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6.5" customHeight="1">
      <c r="A626" s="6"/>
      <c r="B626" s="5"/>
      <c r="C626" s="5"/>
      <c r="D626" s="5"/>
      <c r="E626" s="7"/>
      <c r="F626" s="21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6.5" customHeight="1">
      <c r="A627" s="6"/>
      <c r="B627" s="5"/>
      <c r="C627" s="5"/>
      <c r="D627" s="5"/>
      <c r="E627" s="7"/>
      <c r="F627" s="21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6.5" customHeight="1">
      <c r="A628" s="6"/>
      <c r="B628" s="5"/>
      <c r="C628" s="5"/>
      <c r="D628" s="5"/>
      <c r="E628" s="7"/>
      <c r="F628" s="21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6.5" customHeight="1">
      <c r="A629" s="6"/>
      <c r="B629" s="5"/>
      <c r="C629" s="5"/>
      <c r="D629" s="5"/>
      <c r="E629" s="7"/>
      <c r="F629" s="21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6.5" customHeight="1">
      <c r="A630" s="6"/>
      <c r="B630" s="5"/>
      <c r="C630" s="5"/>
      <c r="D630" s="5"/>
      <c r="E630" s="7"/>
      <c r="F630" s="21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6.5" customHeight="1">
      <c r="A631" s="6"/>
      <c r="B631" s="5"/>
      <c r="C631" s="5"/>
      <c r="D631" s="5"/>
      <c r="E631" s="7"/>
      <c r="F631" s="21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6.5" customHeight="1">
      <c r="A632" s="6"/>
      <c r="B632" s="5"/>
      <c r="C632" s="5"/>
      <c r="D632" s="5"/>
      <c r="E632" s="7"/>
      <c r="F632" s="21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6.5" customHeight="1">
      <c r="A633" s="6"/>
      <c r="B633" s="5"/>
      <c r="C633" s="5"/>
      <c r="D633" s="5"/>
      <c r="E633" s="7"/>
      <c r="F633" s="21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6.5" customHeight="1">
      <c r="A634" s="6"/>
      <c r="B634" s="5"/>
      <c r="C634" s="5"/>
      <c r="D634" s="5"/>
      <c r="E634" s="7"/>
      <c r="F634" s="21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6.5" customHeight="1">
      <c r="A635" s="6"/>
      <c r="B635" s="5"/>
      <c r="C635" s="5"/>
      <c r="D635" s="5"/>
      <c r="E635" s="7"/>
      <c r="F635" s="21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6.5" customHeight="1">
      <c r="A636" s="6"/>
      <c r="B636" s="5"/>
      <c r="C636" s="5"/>
      <c r="D636" s="5"/>
      <c r="E636" s="7"/>
      <c r="F636" s="21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6.5" customHeight="1">
      <c r="A637" s="6"/>
      <c r="B637" s="5"/>
      <c r="C637" s="5"/>
      <c r="D637" s="5"/>
      <c r="E637" s="7"/>
      <c r="F637" s="21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6.5" customHeight="1">
      <c r="A638" s="6"/>
      <c r="B638" s="5"/>
      <c r="C638" s="5"/>
      <c r="D638" s="5"/>
      <c r="E638" s="7"/>
      <c r="F638" s="21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6.5" customHeight="1">
      <c r="A639" s="6"/>
      <c r="B639" s="5"/>
      <c r="C639" s="5"/>
      <c r="D639" s="5"/>
      <c r="E639" s="7"/>
      <c r="F639" s="21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6.5" customHeight="1">
      <c r="A640" s="6"/>
      <c r="B640" s="5"/>
      <c r="C640" s="5"/>
      <c r="D640" s="5"/>
      <c r="E640" s="7"/>
      <c r="F640" s="21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6.5" customHeight="1">
      <c r="A641" s="6"/>
      <c r="B641" s="5"/>
      <c r="C641" s="5"/>
      <c r="D641" s="5"/>
      <c r="E641" s="7"/>
      <c r="F641" s="21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6.5" customHeight="1">
      <c r="A642" s="6"/>
      <c r="B642" s="5"/>
      <c r="C642" s="5"/>
      <c r="D642" s="5"/>
      <c r="E642" s="7"/>
      <c r="F642" s="21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6.5" customHeight="1">
      <c r="A643" s="6"/>
      <c r="B643" s="5"/>
      <c r="C643" s="5"/>
      <c r="D643" s="5"/>
      <c r="E643" s="7"/>
      <c r="F643" s="21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6.5" customHeight="1">
      <c r="A644" s="6"/>
      <c r="B644" s="5"/>
      <c r="C644" s="5"/>
      <c r="D644" s="5"/>
      <c r="E644" s="7"/>
      <c r="F644" s="21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6.5" customHeight="1">
      <c r="A645" s="6"/>
      <c r="B645" s="5"/>
      <c r="C645" s="5"/>
      <c r="D645" s="5"/>
      <c r="E645" s="7"/>
      <c r="F645" s="21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6.5" customHeight="1">
      <c r="A646" s="6"/>
      <c r="B646" s="5"/>
      <c r="C646" s="5"/>
      <c r="D646" s="5"/>
      <c r="E646" s="7"/>
      <c r="F646" s="21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6.5" customHeight="1">
      <c r="A647" s="6"/>
      <c r="B647" s="5"/>
      <c r="C647" s="5"/>
      <c r="D647" s="5"/>
      <c r="E647" s="7"/>
      <c r="F647" s="21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6.5" customHeight="1">
      <c r="A648" s="6"/>
      <c r="B648" s="5"/>
      <c r="C648" s="5"/>
      <c r="D648" s="5"/>
      <c r="E648" s="7"/>
      <c r="F648" s="21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6.5" customHeight="1">
      <c r="A649" s="6"/>
      <c r="B649" s="5"/>
      <c r="C649" s="5"/>
      <c r="D649" s="5"/>
      <c r="E649" s="7"/>
      <c r="F649" s="21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6.5" customHeight="1">
      <c r="A650" s="6"/>
      <c r="B650" s="5"/>
      <c r="C650" s="5"/>
      <c r="D650" s="5"/>
      <c r="E650" s="7"/>
      <c r="F650" s="21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6.5" customHeight="1">
      <c r="A651" s="6"/>
      <c r="B651" s="5"/>
      <c r="C651" s="5"/>
      <c r="D651" s="5"/>
      <c r="E651" s="7"/>
      <c r="F651" s="21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6.5" customHeight="1">
      <c r="A652" s="6"/>
      <c r="B652" s="5"/>
      <c r="C652" s="5"/>
      <c r="D652" s="5"/>
      <c r="E652" s="7"/>
      <c r="F652" s="21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6.5" customHeight="1">
      <c r="A653" s="6"/>
      <c r="B653" s="5"/>
      <c r="C653" s="5"/>
      <c r="D653" s="5"/>
      <c r="E653" s="7"/>
      <c r="F653" s="21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6.5" customHeight="1">
      <c r="A654" s="6"/>
      <c r="B654" s="5"/>
      <c r="C654" s="5"/>
      <c r="D654" s="5"/>
      <c r="E654" s="7"/>
      <c r="F654" s="21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6.5" customHeight="1">
      <c r="A655" s="6"/>
      <c r="B655" s="5"/>
      <c r="C655" s="5"/>
      <c r="D655" s="5"/>
      <c r="E655" s="7"/>
      <c r="F655" s="21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6.5" customHeight="1">
      <c r="A656" s="6"/>
      <c r="B656" s="5"/>
      <c r="C656" s="5"/>
      <c r="D656" s="5"/>
      <c r="E656" s="7"/>
      <c r="F656" s="21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6.5" customHeight="1">
      <c r="A657" s="6"/>
      <c r="B657" s="5"/>
      <c r="C657" s="5"/>
      <c r="D657" s="5"/>
      <c r="E657" s="7"/>
      <c r="F657" s="21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6.5" customHeight="1">
      <c r="A658" s="6"/>
      <c r="B658" s="5"/>
      <c r="C658" s="5"/>
      <c r="D658" s="5"/>
      <c r="E658" s="7"/>
      <c r="F658" s="21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6.5" customHeight="1">
      <c r="A659" s="6"/>
      <c r="B659" s="5"/>
      <c r="C659" s="5"/>
      <c r="D659" s="5"/>
      <c r="E659" s="7"/>
      <c r="F659" s="21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6.5" customHeight="1">
      <c r="A660" s="6"/>
      <c r="B660" s="5"/>
      <c r="C660" s="5"/>
      <c r="D660" s="5"/>
      <c r="E660" s="7"/>
      <c r="F660" s="21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6.5" customHeight="1">
      <c r="A661" s="6"/>
      <c r="B661" s="5"/>
      <c r="C661" s="5"/>
      <c r="D661" s="5"/>
      <c r="E661" s="7"/>
      <c r="F661" s="21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6.5" customHeight="1">
      <c r="A662" s="6"/>
      <c r="B662" s="5"/>
      <c r="C662" s="5"/>
      <c r="D662" s="5"/>
      <c r="E662" s="7"/>
      <c r="F662" s="21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6.5" customHeight="1">
      <c r="A663" s="6"/>
      <c r="B663" s="5"/>
      <c r="C663" s="5"/>
      <c r="D663" s="5"/>
      <c r="E663" s="7"/>
      <c r="F663" s="21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6.5" customHeight="1">
      <c r="A664" s="6"/>
      <c r="B664" s="5"/>
      <c r="C664" s="5"/>
      <c r="D664" s="5"/>
      <c r="E664" s="7"/>
      <c r="F664" s="21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6.5" customHeight="1">
      <c r="A665" s="6"/>
      <c r="B665" s="5"/>
      <c r="C665" s="5"/>
      <c r="D665" s="5"/>
      <c r="E665" s="7"/>
      <c r="F665" s="21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6.5" customHeight="1">
      <c r="A666" s="6"/>
      <c r="B666" s="5"/>
      <c r="C666" s="5"/>
      <c r="D666" s="5"/>
      <c r="E666" s="7"/>
      <c r="F666" s="21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6.5" customHeight="1">
      <c r="A667" s="6"/>
      <c r="B667" s="5"/>
      <c r="C667" s="5"/>
      <c r="D667" s="5"/>
      <c r="E667" s="7"/>
      <c r="F667" s="21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6.5" customHeight="1">
      <c r="A668" s="6"/>
      <c r="B668" s="5"/>
      <c r="C668" s="5"/>
      <c r="D668" s="5"/>
      <c r="E668" s="7"/>
      <c r="F668" s="21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6.5" customHeight="1">
      <c r="A669" s="6"/>
      <c r="B669" s="5"/>
      <c r="C669" s="5"/>
      <c r="D669" s="5"/>
      <c r="E669" s="7"/>
      <c r="F669" s="21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6.5" customHeight="1">
      <c r="A670" s="6"/>
      <c r="B670" s="5"/>
      <c r="C670" s="5"/>
      <c r="D670" s="5"/>
      <c r="E670" s="7"/>
      <c r="F670" s="21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6.5" customHeight="1">
      <c r="A671" s="6"/>
      <c r="B671" s="5"/>
      <c r="C671" s="5"/>
      <c r="D671" s="5"/>
      <c r="E671" s="7"/>
      <c r="F671" s="21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6.5" customHeight="1">
      <c r="A672" s="6"/>
      <c r="B672" s="5"/>
      <c r="C672" s="5"/>
      <c r="D672" s="5"/>
      <c r="E672" s="7"/>
      <c r="F672" s="21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6.5" customHeight="1">
      <c r="A673" s="6"/>
      <c r="B673" s="5"/>
      <c r="C673" s="5"/>
      <c r="D673" s="5"/>
      <c r="E673" s="7"/>
      <c r="F673" s="21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6.5" customHeight="1">
      <c r="A674" s="6"/>
      <c r="B674" s="5"/>
      <c r="C674" s="5"/>
      <c r="D674" s="5"/>
      <c r="E674" s="7"/>
      <c r="F674" s="21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6.5" customHeight="1">
      <c r="A675" s="6"/>
      <c r="B675" s="5"/>
      <c r="C675" s="5"/>
      <c r="D675" s="5"/>
      <c r="E675" s="7"/>
      <c r="F675" s="21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6.5" customHeight="1">
      <c r="A676" s="6"/>
      <c r="B676" s="5"/>
      <c r="C676" s="5"/>
      <c r="D676" s="5"/>
      <c r="E676" s="7"/>
      <c r="F676" s="21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6.5" customHeight="1">
      <c r="A677" s="6"/>
      <c r="B677" s="5"/>
      <c r="C677" s="5"/>
      <c r="D677" s="5"/>
      <c r="E677" s="7"/>
      <c r="F677" s="21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6.5" customHeight="1">
      <c r="A678" s="6"/>
      <c r="B678" s="5"/>
      <c r="C678" s="5"/>
      <c r="D678" s="5"/>
      <c r="E678" s="7"/>
      <c r="F678" s="21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6.5" customHeight="1">
      <c r="A679" s="6"/>
      <c r="B679" s="5"/>
      <c r="C679" s="5"/>
      <c r="D679" s="5"/>
      <c r="E679" s="7"/>
      <c r="F679" s="21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6.5" customHeight="1">
      <c r="A680" s="6"/>
      <c r="B680" s="5"/>
      <c r="C680" s="5"/>
      <c r="D680" s="5"/>
      <c r="E680" s="7"/>
      <c r="F680" s="21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6.5" customHeight="1">
      <c r="A681" s="6"/>
      <c r="B681" s="5"/>
      <c r="C681" s="5"/>
      <c r="D681" s="5"/>
      <c r="E681" s="7"/>
      <c r="F681" s="21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6.5" customHeight="1">
      <c r="A682" s="6"/>
      <c r="B682" s="5"/>
      <c r="C682" s="5"/>
      <c r="D682" s="5"/>
      <c r="E682" s="7"/>
      <c r="F682" s="21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6.5" customHeight="1">
      <c r="A683" s="6"/>
      <c r="B683" s="5"/>
      <c r="C683" s="5"/>
      <c r="D683" s="5"/>
      <c r="E683" s="7"/>
      <c r="F683" s="21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6.5" customHeight="1">
      <c r="A684" s="6"/>
      <c r="B684" s="5"/>
      <c r="C684" s="5"/>
      <c r="D684" s="5"/>
      <c r="E684" s="7"/>
      <c r="F684" s="21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6.5" customHeight="1">
      <c r="A685" s="6"/>
      <c r="B685" s="5"/>
      <c r="C685" s="5"/>
      <c r="D685" s="5"/>
      <c r="E685" s="7"/>
      <c r="F685" s="21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6.5" customHeight="1">
      <c r="A686" s="6"/>
      <c r="B686" s="5"/>
      <c r="C686" s="5"/>
      <c r="D686" s="5"/>
      <c r="E686" s="7"/>
      <c r="F686" s="21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6.5" customHeight="1">
      <c r="A687" s="6"/>
      <c r="B687" s="5"/>
      <c r="C687" s="5"/>
      <c r="D687" s="5"/>
      <c r="E687" s="7"/>
      <c r="F687" s="21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6.5" customHeight="1">
      <c r="A688" s="6"/>
      <c r="B688" s="5"/>
      <c r="C688" s="5"/>
      <c r="D688" s="5"/>
      <c r="E688" s="7"/>
      <c r="F688" s="21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6.5" customHeight="1">
      <c r="A689" s="6"/>
      <c r="B689" s="5"/>
      <c r="C689" s="5"/>
      <c r="D689" s="5"/>
      <c r="E689" s="7"/>
      <c r="F689" s="21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6.5" customHeight="1">
      <c r="A690" s="6"/>
      <c r="B690" s="5"/>
      <c r="C690" s="5"/>
      <c r="D690" s="5"/>
      <c r="E690" s="7"/>
      <c r="F690" s="21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6.5" customHeight="1">
      <c r="A691" s="6"/>
      <c r="B691" s="5"/>
      <c r="C691" s="5"/>
      <c r="D691" s="5"/>
      <c r="E691" s="7"/>
      <c r="F691" s="21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6.5" customHeight="1">
      <c r="A692" s="6"/>
      <c r="B692" s="5"/>
      <c r="C692" s="5"/>
      <c r="D692" s="5"/>
      <c r="E692" s="7"/>
      <c r="F692" s="21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6.5" customHeight="1">
      <c r="A693" s="6"/>
      <c r="B693" s="5"/>
      <c r="C693" s="5"/>
      <c r="D693" s="5"/>
      <c r="E693" s="7"/>
      <c r="F693" s="21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6.5" customHeight="1">
      <c r="A694" s="6"/>
      <c r="B694" s="5"/>
      <c r="C694" s="5"/>
      <c r="D694" s="5"/>
      <c r="E694" s="7"/>
      <c r="F694" s="21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6.5" customHeight="1">
      <c r="A695" s="6"/>
      <c r="B695" s="5"/>
      <c r="C695" s="5"/>
      <c r="D695" s="5"/>
      <c r="E695" s="7"/>
      <c r="F695" s="21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6.5" customHeight="1">
      <c r="A696" s="6"/>
      <c r="B696" s="5"/>
      <c r="C696" s="5"/>
      <c r="D696" s="5"/>
      <c r="E696" s="7"/>
      <c r="F696" s="21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6.5" customHeight="1">
      <c r="A697" s="6"/>
      <c r="B697" s="5"/>
      <c r="C697" s="5"/>
      <c r="D697" s="5"/>
      <c r="E697" s="7"/>
      <c r="F697" s="21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6.5" customHeight="1">
      <c r="A698" s="6"/>
      <c r="B698" s="5"/>
      <c r="C698" s="5"/>
      <c r="D698" s="5"/>
      <c r="E698" s="7"/>
      <c r="F698" s="21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6.5" customHeight="1">
      <c r="A699" s="6"/>
      <c r="B699" s="5"/>
      <c r="C699" s="5"/>
      <c r="D699" s="5"/>
      <c r="E699" s="7"/>
      <c r="F699" s="21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6.5" customHeight="1">
      <c r="A700" s="6"/>
      <c r="B700" s="5"/>
      <c r="C700" s="5"/>
      <c r="D700" s="5"/>
      <c r="E700" s="7"/>
      <c r="F700" s="21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6.5" customHeight="1">
      <c r="A701" s="6"/>
      <c r="B701" s="5"/>
      <c r="C701" s="5"/>
      <c r="D701" s="5"/>
      <c r="E701" s="7"/>
      <c r="F701" s="21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6.5" customHeight="1">
      <c r="A702" s="6"/>
      <c r="B702" s="5"/>
      <c r="C702" s="5"/>
      <c r="D702" s="5"/>
      <c r="E702" s="7"/>
      <c r="F702" s="21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6.5" customHeight="1">
      <c r="A703" s="6"/>
      <c r="B703" s="5"/>
      <c r="C703" s="5"/>
      <c r="D703" s="5"/>
      <c r="E703" s="7"/>
      <c r="F703" s="21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6.5" customHeight="1">
      <c r="A704" s="6"/>
      <c r="B704" s="5"/>
      <c r="C704" s="5"/>
      <c r="D704" s="5"/>
      <c r="E704" s="7"/>
      <c r="F704" s="21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6.5" customHeight="1">
      <c r="A705" s="6"/>
      <c r="B705" s="5"/>
      <c r="C705" s="5"/>
      <c r="D705" s="5"/>
      <c r="E705" s="7"/>
      <c r="F705" s="21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6.5" customHeight="1">
      <c r="A706" s="6"/>
      <c r="B706" s="5"/>
      <c r="C706" s="5"/>
      <c r="D706" s="5"/>
      <c r="E706" s="7"/>
      <c r="F706" s="21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6.5" customHeight="1">
      <c r="A707" s="6"/>
      <c r="B707" s="5"/>
      <c r="C707" s="5"/>
      <c r="D707" s="5"/>
      <c r="E707" s="7"/>
      <c r="F707" s="21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6.5" customHeight="1">
      <c r="A708" s="6"/>
      <c r="B708" s="5"/>
      <c r="C708" s="5"/>
      <c r="D708" s="5"/>
      <c r="E708" s="7"/>
      <c r="F708" s="21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6.5" customHeight="1">
      <c r="A709" s="6"/>
      <c r="B709" s="5"/>
      <c r="C709" s="5"/>
      <c r="D709" s="5"/>
      <c r="E709" s="7"/>
      <c r="F709" s="21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6.5" customHeight="1">
      <c r="A710" s="6"/>
      <c r="B710" s="5"/>
      <c r="C710" s="5"/>
      <c r="D710" s="5"/>
      <c r="E710" s="7"/>
      <c r="F710" s="21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6.5" customHeight="1">
      <c r="A711" s="6"/>
      <c r="B711" s="5"/>
      <c r="C711" s="5"/>
      <c r="D711" s="5"/>
      <c r="E711" s="7"/>
      <c r="F711" s="21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6.5" customHeight="1">
      <c r="A712" s="6"/>
      <c r="B712" s="5"/>
      <c r="C712" s="5"/>
      <c r="D712" s="5"/>
      <c r="E712" s="7"/>
      <c r="F712" s="21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6.5" customHeight="1">
      <c r="A713" s="6"/>
      <c r="B713" s="5"/>
      <c r="C713" s="5"/>
      <c r="D713" s="5"/>
      <c r="E713" s="7"/>
      <c r="F713" s="21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6.5" customHeight="1">
      <c r="A714" s="6"/>
      <c r="B714" s="5"/>
      <c r="C714" s="5"/>
      <c r="D714" s="5"/>
      <c r="E714" s="7"/>
      <c r="F714" s="21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6.5" customHeight="1">
      <c r="A715" s="6"/>
      <c r="B715" s="5"/>
      <c r="C715" s="5"/>
      <c r="D715" s="5"/>
      <c r="E715" s="7"/>
      <c r="F715" s="21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6.5" customHeight="1">
      <c r="A716" s="6"/>
      <c r="B716" s="5"/>
      <c r="C716" s="5"/>
      <c r="D716" s="5"/>
      <c r="E716" s="7"/>
      <c r="F716" s="21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6.5" customHeight="1">
      <c r="A717" s="6"/>
      <c r="B717" s="5"/>
      <c r="C717" s="5"/>
      <c r="D717" s="5"/>
      <c r="E717" s="7"/>
      <c r="F717" s="21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6.5" customHeight="1">
      <c r="A718" s="6"/>
      <c r="B718" s="5"/>
      <c r="C718" s="5"/>
      <c r="D718" s="5"/>
      <c r="E718" s="7"/>
      <c r="F718" s="21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6.5" customHeight="1">
      <c r="A719" s="6"/>
      <c r="B719" s="5"/>
      <c r="C719" s="5"/>
      <c r="D719" s="5"/>
      <c r="E719" s="7"/>
      <c r="F719" s="21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6.5" customHeight="1">
      <c r="A720" s="6"/>
      <c r="B720" s="5"/>
      <c r="C720" s="5"/>
      <c r="D720" s="5"/>
      <c r="E720" s="7"/>
      <c r="F720" s="21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6.5" customHeight="1">
      <c r="A721" s="6"/>
      <c r="B721" s="5"/>
      <c r="C721" s="5"/>
      <c r="D721" s="5"/>
      <c r="E721" s="7"/>
      <c r="F721" s="21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6.5" customHeight="1">
      <c r="A722" s="6"/>
      <c r="B722" s="5"/>
      <c r="C722" s="5"/>
      <c r="D722" s="5"/>
      <c r="E722" s="7"/>
      <c r="F722" s="21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6.5" customHeight="1">
      <c r="A723" s="6"/>
      <c r="B723" s="5"/>
      <c r="C723" s="5"/>
      <c r="D723" s="5"/>
      <c r="E723" s="7"/>
      <c r="F723" s="21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6.5" customHeight="1">
      <c r="A724" s="6"/>
      <c r="B724" s="5"/>
      <c r="C724" s="5"/>
      <c r="D724" s="5"/>
      <c r="E724" s="7"/>
      <c r="F724" s="21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6.5" customHeight="1">
      <c r="A725" s="6"/>
      <c r="B725" s="5"/>
      <c r="C725" s="5"/>
      <c r="D725" s="5"/>
      <c r="E725" s="7"/>
      <c r="F725" s="21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6.5" customHeight="1">
      <c r="A726" s="6"/>
      <c r="B726" s="5"/>
      <c r="C726" s="5"/>
      <c r="D726" s="5"/>
      <c r="E726" s="7"/>
      <c r="F726" s="21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6.5" customHeight="1">
      <c r="A727" s="6"/>
      <c r="B727" s="5"/>
      <c r="C727" s="5"/>
      <c r="D727" s="5"/>
      <c r="E727" s="7"/>
      <c r="F727" s="21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6.5" customHeight="1">
      <c r="A728" s="6"/>
      <c r="B728" s="5"/>
      <c r="C728" s="5"/>
      <c r="D728" s="5"/>
      <c r="E728" s="7"/>
      <c r="F728" s="21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6.5" customHeight="1">
      <c r="A729" s="6"/>
      <c r="B729" s="5"/>
      <c r="C729" s="5"/>
      <c r="D729" s="5"/>
      <c r="E729" s="7"/>
      <c r="F729" s="21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6.5" customHeight="1">
      <c r="A730" s="6"/>
      <c r="B730" s="5"/>
      <c r="C730" s="5"/>
      <c r="D730" s="5"/>
      <c r="E730" s="7"/>
      <c r="F730" s="21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6.5" customHeight="1">
      <c r="A731" s="6"/>
      <c r="B731" s="5"/>
      <c r="C731" s="5"/>
      <c r="D731" s="5"/>
      <c r="E731" s="7"/>
      <c r="F731" s="21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6.5" customHeight="1">
      <c r="A732" s="6"/>
      <c r="B732" s="5"/>
      <c r="C732" s="5"/>
      <c r="D732" s="5"/>
      <c r="E732" s="7"/>
      <c r="F732" s="21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6.5" customHeight="1">
      <c r="A733" s="6"/>
      <c r="B733" s="5"/>
      <c r="C733" s="5"/>
      <c r="D733" s="5"/>
      <c r="E733" s="7"/>
      <c r="F733" s="21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6.5" customHeight="1">
      <c r="A734" s="6"/>
      <c r="B734" s="5"/>
      <c r="C734" s="5"/>
      <c r="D734" s="5"/>
      <c r="E734" s="7"/>
      <c r="F734" s="21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6.5" customHeight="1">
      <c r="A735" s="6"/>
      <c r="B735" s="5"/>
      <c r="C735" s="5"/>
      <c r="D735" s="5"/>
      <c r="E735" s="7"/>
      <c r="F735" s="21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6.5" customHeight="1">
      <c r="A736" s="6"/>
      <c r="B736" s="5"/>
      <c r="C736" s="5"/>
      <c r="D736" s="5"/>
      <c r="E736" s="7"/>
      <c r="F736" s="21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6.5" customHeight="1">
      <c r="A737" s="6"/>
      <c r="B737" s="5"/>
      <c r="C737" s="5"/>
      <c r="D737" s="5"/>
      <c r="E737" s="7"/>
      <c r="F737" s="21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6.5" customHeight="1">
      <c r="A738" s="6"/>
      <c r="B738" s="5"/>
      <c r="C738" s="5"/>
      <c r="D738" s="5"/>
      <c r="E738" s="7"/>
      <c r="F738" s="21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6.5" customHeight="1">
      <c r="A739" s="6"/>
      <c r="B739" s="5"/>
      <c r="C739" s="5"/>
      <c r="D739" s="5"/>
      <c r="E739" s="7"/>
      <c r="F739" s="21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6.5" customHeight="1">
      <c r="A740" s="6"/>
      <c r="B740" s="5"/>
      <c r="C740" s="5"/>
      <c r="D740" s="5"/>
      <c r="E740" s="7"/>
      <c r="F740" s="21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6.5" customHeight="1">
      <c r="A741" s="6"/>
      <c r="B741" s="5"/>
      <c r="C741" s="5"/>
      <c r="D741" s="5"/>
      <c r="E741" s="7"/>
      <c r="F741" s="21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6.5" customHeight="1">
      <c r="A742" s="6"/>
      <c r="B742" s="5"/>
      <c r="C742" s="5"/>
      <c r="D742" s="5"/>
      <c r="E742" s="7"/>
      <c r="F742" s="21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6.5" customHeight="1">
      <c r="A743" s="6"/>
      <c r="B743" s="5"/>
      <c r="C743" s="5"/>
      <c r="D743" s="5"/>
      <c r="E743" s="7"/>
      <c r="F743" s="21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6.5" customHeight="1">
      <c r="A744" s="6"/>
      <c r="B744" s="5"/>
      <c r="C744" s="5"/>
      <c r="D744" s="5"/>
      <c r="E744" s="7"/>
      <c r="F744" s="21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6.5" customHeight="1">
      <c r="A745" s="6"/>
      <c r="B745" s="5"/>
      <c r="C745" s="5"/>
      <c r="D745" s="5"/>
      <c r="E745" s="7"/>
      <c r="F745" s="21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6.5" customHeight="1">
      <c r="A746" s="6"/>
      <c r="B746" s="5"/>
      <c r="C746" s="5"/>
      <c r="D746" s="5"/>
      <c r="E746" s="7"/>
      <c r="F746" s="21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6.5" customHeight="1">
      <c r="A747" s="6"/>
      <c r="B747" s="5"/>
      <c r="C747" s="5"/>
      <c r="D747" s="5"/>
      <c r="E747" s="7"/>
      <c r="F747" s="21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6.5" customHeight="1">
      <c r="A748" s="6"/>
      <c r="B748" s="5"/>
      <c r="C748" s="5"/>
      <c r="D748" s="5"/>
      <c r="E748" s="7"/>
      <c r="F748" s="21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6.5" customHeight="1">
      <c r="A749" s="6"/>
      <c r="B749" s="5"/>
      <c r="C749" s="5"/>
      <c r="D749" s="5"/>
      <c r="E749" s="7"/>
      <c r="F749" s="21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6.5" customHeight="1">
      <c r="A750" s="6"/>
      <c r="B750" s="5"/>
      <c r="C750" s="5"/>
      <c r="D750" s="5"/>
      <c r="E750" s="7"/>
      <c r="F750" s="21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6.5" customHeight="1">
      <c r="A751" s="6"/>
      <c r="B751" s="5"/>
      <c r="C751" s="5"/>
      <c r="D751" s="5"/>
      <c r="E751" s="7"/>
      <c r="F751" s="21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6.5" customHeight="1">
      <c r="A752" s="6"/>
      <c r="B752" s="5"/>
      <c r="C752" s="5"/>
      <c r="D752" s="5"/>
      <c r="E752" s="7"/>
      <c r="F752" s="21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6.5" customHeight="1">
      <c r="A753" s="6"/>
      <c r="B753" s="5"/>
      <c r="C753" s="5"/>
      <c r="D753" s="5"/>
      <c r="E753" s="7"/>
      <c r="F753" s="21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6.5" customHeight="1">
      <c r="A754" s="6"/>
      <c r="B754" s="5"/>
      <c r="C754" s="5"/>
      <c r="D754" s="5"/>
      <c r="E754" s="7"/>
      <c r="F754" s="21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6.5" customHeight="1">
      <c r="A755" s="6"/>
      <c r="B755" s="5"/>
      <c r="C755" s="5"/>
      <c r="D755" s="5"/>
      <c r="E755" s="7"/>
      <c r="F755" s="21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6.5" customHeight="1">
      <c r="A756" s="6"/>
      <c r="B756" s="5"/>
      <c r="C756" s="5"/>
      <c r="D756" s="5"/>
      <c r="E756" s="7"/>
      <c r="F756" s="21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6.5" customHeight="1">
      <c r="A757" s="6"/>
      <c r="B757" s="5"/>
      <c r="C757" s="5"/>
      <c r="D757" s="5"/>
      <c r="E757" s="7"/>
      <c r="F757" s="21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6.5" customHeight="1">
      <c r="A758" s="6"/>
      <c r="B758" s="5"/>
      <c r="C758" s="5"/>
      <c r="D758" s="5"/>
      <c r="E758" s="7"/>
      <c r="F758" s="21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6.5" customHeight="1">
      <c r="A759" s="6"/>
      <c r="B759" s="5"/>
      <c r="C759" s="5"/>
      <c r="D759" s="5"/>
      <c r="E759" s="7"/>
      <c r="F759" s="21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6.5" customHeight="1">
      <c r="A760" s="6"/>
      <c r="B760" s="5"/>
      <c r="C760" s="5"/>
      <c r="D760" s="5"/>
      <c r="E760" s="7"/>
      <c r="F760" s="21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6.5" customHeight="1">
      <c r="A761" s="6"/>
      <c r="B761" s="5"/>
      <c r="C761" s="5"/>
      <c r="D761" s="5"/>
      <c r="E761" s="7"/>
      <c r="F761" s="21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6.5" customHeight="1">
      <c r="A762" s="6"/>
      <c r="B762" s="5"/>
      <c r="C762" s="5"/>
      <c r="D762" s="5"/>
      <c r="E762" s="7"/>
      <c r="F762" s="21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6.5" customHeight="1">
      <c r="A763" s="6"/>
      <c r="B763" s="5"/>
      <c r="C763" s="5"/>
      <c r="D763" s="5"/>
      <c r="E763" s="7"/>
      <c r="F763" s="21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6.5" customHeight="1">
      <c r="A764" s="6"/>
      <c r="B764" s="5"/>
      <c r="C764" s="5"/>
      <c r="D764" s="5"/>
      <c r="E764" s="7"/>
      <c r="F764" s="21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6.5" customHeight="1">
      <c r="A765" s="6"/>
      <c r="B765" s="5"/>
      <c r="C765" s="5"/>
      <c r="D765" s="5"/>
      <c r="E765" s="7"/>
      <c r="F765" s="21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6.5" customHeight="1">
      <c r="A766" s="6"/>
      <c r="B766" s="5"/>
      <c r="C766" s="5"/>
      <c r="D766" s="5"/>
      <c r="E766" s="7"/>
      <c r="F766" s="21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6.5" customHeight="1">
      <c r="A767" s="6"/>
      <c r="B767" s="5"/>
      <c r="C767" s="5"/>
      <c r="D767" s="5"/>
      <c r="E767" s="7"/>
      <c r="F767" s="21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6.5" customHeight="1">
      <c r="A768" s="6"/>
      <c r="B768" s="5"/>
      <c r="C768" s="5"/>
      <c r="D768" s="5"/>
      <c r="E768" s="7"/>
      <c r="F768" s="21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6.5" customHeight="1">
      <c r="A769" s="6"/>
      <c r="B769" s="5"/>
      <c r="C769" s="5"/>
      <c r="D769" s="5"/>
      <c r="E769" s="7"/>
      <c r="F769" s="21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6.5" customHeight="1">
      <c r="A770" s="6"/>
      <c r="B770" s="5"/>
      <c r="C770" s="5"/>
      <c r="D770" s="5"/>
      <c r="E770" s="7"/>
      <c r="F770" s="21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6.5" customHeight="1">
      <c r="A771" s="6"/>
      <c r="B771" s="5"/>
      <c r="C771" s="5"/>
      <c r="D771" s="5"/>
      <c r="E771" s="7"/>
      <c r="F771" s="21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6.5" customHeight="1">
      <c r="A772" s="6"/>
      <c r="B772" s="5"/>
      <c r="C772" s="5"/>
      <c r="D772" s="5"/>
      <c r="E772" s="7"/>
      <c r="F772" s="21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6.5" customHeight="1">
      <c r="A773" s="6"/>
      <c r="B773" s="5"/>
      <c r="C773" s="5"/>
      <c r="D773" s="5"/>
      <c r="E773" s="7"/>
      <c r="F773" s="21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6.5" customHeight="1">
      <c r="A774" s="6"/>
      <c r="B774" s="5"/>
      <c r="C774" s="5"/>
      <c r="D774" s="5"/>
      <c r="E774" s="7"/>
      <c r="F774" s="21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6.5" customHeight="1">
      <c r="A775" s="6"/>
      <c r="B775" s="5"/>
      <c r="C775" s="5"/>
      <c r="D775" s="5"/>
      <c r="E775" s="7"/>
      <c r="F775" s="21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6.5" customHeight="1">
      <c r="A776" s="6"/>
      <c r="B776" s="5"/>
      <c r="C776" s="5"/>
      <c r="D776" s="5"/>
      <c r="E776" s="7"/>
      <c r="F776" s="21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6.5" customHeight="1">
      <c r="A777" s="6"/>
      <c r="B777" s="5"/>
      <c r="C777" s="5"/>
      <c r="D777" s="5"/>
      <c r="E777" s="7"/>
      <c r="F777" s="21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6.5" customHeight="1">
      <c r="A778" s="6"/>
      <c r="B778" s="5"/>
      <c r="C778" s="5"/>
      <c r="D778" s="5"/>
      <c r="E778" s="7"/>
      <c r="F778" s="21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6.5" customHeight="1">
      <c r="A779" s="6"/>
      <c r="B779" s="5"/>
      <c r="C779" s="5"/>
      <c r="D779" s="5"/>
      <c r="E779" s="7"/>
      <c r="F779" s="21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6.5" customHeight="1">
      <c r="A780" s="6"/>
      <c r="B780" s="5"/>
      <c r="C780" s="5"/>
      <c r="D780" s="5"/>
      <c r="E780" s="7"/>
      <c r="F780" s="21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6.5" customHeight="1">
      <c r="A781" s="6"/>
      <c r="B781" s="5"/>
      <c r="C781" s="5"/>
      <c r="D781" s="5"/>
      <c r="E781" s="7"/>
      <c r="F781" s="21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6.5" customHeight="1">
      <c r="A782" s="6"/>
      <c r="B782" s="5"/>
      <c r="C782" s="5"/>
      <c r="D782" s="5"/>
      <c r="E782" s="7"/>
      <c r="F782" s="21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6.5" customHeight="1">
      <c r="A783" s="6"/>
      <c r="B783" s="5"/>
      <c r="C783" s="5"/>
      <c r="D783" s="5"/>
      <c r="E783" s="7"/>
      <c r="F783" s="21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6.5" customHeight="1">
      <c r="A784" s="6"/>
      <c r="B784" s="5"/>
      <c r="C784" s="5"/>
      <c r="D784" s="5"/>
      <c r="E784" s="7"/>
      <c r="F784" s="21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6.5" customHeight="1">
      <c r="A785" s="6"/>
      <c r="B785" s="5"/>
      <c r="C785" s="5"/>
      <c r="D785" s="5"/>
      <c r="E785" s="7"/>
      <c r="F785" s="21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6.5" customHeight="1">
      <c r="A786" s="6"/>
      <c r="B786" s="5"/>
      <c r="C786" s="5"/>
      <c r="D786" s="5"/>
      <c r="E786" s="7"/>
      <c r="F786" s="21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6.5" customHeight="1">
      <c r="A787" s="6"/>
      <c r="B787" s="5"/>
      <c r="C787" s="5"/>
      <c r="D787" s="5"/>
      <c r="E787" s="7"/>
      <c r="F787" s="21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6.5" customHeight="1">
      <c r="A788" s="6"/>
      <c r="B788" s="5"/>
      <c r="C788" s="5"/>
      <c r="D788" s="5"/>
      <c r="E788" s="7"/>
      <c r="F788" s="21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6.5" customHeight="1">
      <c r="A789" s="6"/>
      <c r="B789" s="5"/>
      <c r="C789" s="5"/>
      <c r="D789" s="5"/>
      <c r="E789" s="7"/>
      <c r="F789" s="21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6.5" customHeight="1">
      <c r="A790" s="6"/>
      <c r="B790" s="5"/>
      <c r="C790" s="5"/>
      <c r="D790" s="5"/>
      <c r="E790" s="7"/>
      <c r="F790" s="21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6.5" customHeight="1">
      <c r="A791" s="6"/>
      <c r="B791" s="5"/>
      <c r="C791" s="5"/>
      <c r="D791" s="5"/>
      <c r="E791" s="7"/>
      <c r="F791" s="21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6.5" customHeight="1">
      <c r="A792" s="6"/>
      <c r="B792" s="5"/>
      <c r="C792" s="5"/>
      <c r="D792" s="5"/>
      <c r="E792" s="7"/>
      <c r="F792" s="21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6.5" customHeight="1">
      <c r="A793" s="6"/>
      <c r="B793" s="5"/>
      <c r="C793" s="5"/>
      <c r="D793" s="5"/>
      <c r="E793" s="7"/>
      <c r="F793" s="21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6.5" customHeight="1">
      <c r="A794" s="6"/>
      <c r="B794" s="5"/>
      <c r="C794" s="5"/>
      <c r="D794" s="5"/>
      <c r="E794" s="7"/>
      <c r="F794" s="21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6.5" customHeight="1">
      <c r="A795" s="6"/>
      <c r="B795" s="5"/>
      <c r="C795" s="5"/>
      <c r="D795" s="5"/>
      <c r="E795" s="7"/>
      <c r="F795" s="21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6.5" customHeight="1">
      <c r="A796" s="6"/>
      <c r="B796" s="5"/>
      <c r="C796" s="5"/>
      <c r="D796" s="5"/>
      <c r="E796" s="7"/>
      <c r="F796" s="21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6.5" customHeight="1">
      <c r="A797" s="6"/>
      <c r="B797" s="5"/>
      <c r="C797" s="5"/>
      <c r="D797" s="5"/>
      <c r="E797" s="7"/>
      <c r="F797" s="21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6.5" customHeight="1">
      <c r="A798" s="6"/>
      <c r="B798" s="5"/>
      <c r="C798" s="5"/>
      <c r="D798" s="5"/>
      <c r="E798" s="7"/>
      <c r="F798" s="21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6.5" customHeight="1">
      <c r="A799" s="6"/>
      <c r="B799" s="5"/>
      <c r="C799" s="5"/>
      <c r="D799" s="5"/>
      <c r="E799" s="7"/>
      <c r="F799" s="21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6.5" customHeight="1">
      <c r="A800" s="6"/>
      <c r="B800" s="5"/>
      <c r="C800" s="5"/>
      <c r="D800" s="5"/>
      <c r="E800" s="7"/>
      <c r="F800" s="21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6.5" customHeight="1">
      <c r="A801" s="6"/>
      <c r="B801" s="5"/>
      <c r="C801" s="5"/>
      <c r="D801" s="5"/>
      <c r="E801" s="7"/>
      <c r="F801" s="21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6.5" customHeight="1">
      <c r="A802" s="6"/>
      <c r="B802" s="5"/>
      <c r="C802" s="5"/>
      <c r="D802" s="5"/>
      <c r="E802" s="7"/>
      <c r="F802" s="21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6.5" customHeight="1">
      <c r="A803" s="6"/>
      <c r="B803" s="5"/>
      <c r="C803" s="5"/>
      <c r="D803" s="5"/>
      <c r="E803" s="7"/>
      <c r="F803" s="21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6.5" customHeight="1">
      <c r="A804" s="6"/>
      <c r="B804" s="5"/>
      <c r="C804" s="5"/>
      <c r="D804" s="5"/>
      <c r="E804" s="7"/>
      <c r="F804" s="21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6.5" customHeight="1">
      <c r="A805" s="6"/>
      <c r="B805" s="5"/>
      <c r="C805" s="5"/>
      <c r="D805" s="5"/>
      <c r="E805" s="7"/>
      <c r="F805" s="21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6.5" customHeight="1">
      <c r="A806" s="6"/>
      <c r="B806" s="5"/>
      <c r="C806" s="5"/>
      <c r="D806" s="5"/>
      <c r="E806" s="7"/>
      <c r="F806" s="21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6.5" customHeight="1">
      <c r="A807" s="6"/>
      <c r="B807" s="5"/>
      <c r="C807" s="5"/>
      <c r="D807" s="5"/>
      <c r="E807" s="7"/>
      <c r="F807" s="21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6.5" customHeight="1">
      <c r="A808" s="6"/>
      <c r="B808" s="5"/>
      <c r="C808" s="5"/>
      <c r="D808" s="5"/>
      <c r="E808" s="7"/>
      <c r="F808" s="21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6.5" customHeight="1">
      <c r="A809" s="6"/>
      <c r="B809" s="5"/>
      <c r="C809" s="5"/>
      <c r="D809" s="5"/>
      <c r="E809" s="7"/>
      <c r="F809" s="21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6.5" customHeight="1">
      <c r="A810" s="6"/>
      <c r="B810" s="5"/>
      <c r="C810" s="5"/>
      <c r="D810" s="5"/>
      <c r="E810" s="7"/>
      <c r="F810" s="21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6.5" customHeight="1">
      <c r="A811" s="6"/>
      <c r="B811" s="5"/>
      <c r="C811" s="5"/>
      <c r="D811" s="5"/>
      <c r="E811" s="7"/>
      <c r="F811" s="21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6.5" customHeight="1">
      <c r="A812" s="6"/>
      <c r="B812" s="5"/>
      <c r="C812" s="5"/>
      <c r="D812" s="5"/>
      <c r="E812" s="7"/>
      <c r="F812" s="21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6.5" customHeight="1">
      <c r="A813" s="6"/>
      <c r="B813" s="5"/>
      <c r="C813" s="5"/>
      <c r="D813" s="5"/>
      <c r="E813" s="7"/>
      <c r="F813" s="21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6.5" customHeight="1">
      <c r="A814" s="6"/>
      <c r="B814" s="5"/>
      <c r="C814" s="5"/>
      <c r="D814" s="5"/>
      <c r="E814" s="7"/>
      <c r="F814" s="21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6.5" customHeight="1">
      <c r="A815" s="6"/>
      <c r="B815" s="5"/>
      <c r="C815" s="5"/>
      <c r="D815" s="5"/>
      <c r="E815" s="7"/>
      <c r="F815" s="21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6.5" customHeight="1">
      <c r="A816" s="6"/>
      <c r="B816" s="5"/>
      <c r="C816" s="5"/>
      <c r="D816" s="5"/>
      <c r="E816" s="7"/>
      <c r="F816" s="21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6.5" customHeight="1">
      <c r="A817" s="6"/>
      <c r="B817" s="5"/>
      <c r="C817" s="5"/>
      <c r="D817" s="5"/>
      <c r="E817" s="7"/>
      <c r="F817" s="21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6.5" customHeight="1">
      <c r="A818" s="6"/>
      <c r="B818" s="5"/>
      <c r="C818" s="5"/>
      <c r="D818" s="5"/>
      <c r="E818" s="7"/>
      <c r="F818" s="21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6.5" customHeight="1">
      <c r="A819" s="6"/>
      <c r="B819" s="5"/>
      <c r="C819" s="5"/>
      <c r="D819" s="5"/>
      <c r="E819" s="7"/>
      <c r="F819" s="21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6.5" customHeight="1">
      <c r="A820" s="6"/>
      <c r="B820" s="5"/>
      <c r="C820" s="5"/>
      <c r="D820" s="5"/>
      <c r="E820" s="7"/>
      <c r="F820" s="21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6.5" customHeight="1">
      <c r="A821" s="6"/>
      <c r="B821" s="5"/>
      <c r="C821" s="5"/>
      <c r="D821" s="5"/>
      <c r="E821" s="7"/>
      <c r="F821" s="21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6.5" customHeight="1">
      <c r="A822" s="6"/>
      <c r="B822" s="5"/>
      <c r="C822" s="5"/>
      <c r="D822" s="5"/>
      <c r="E822" s="7"/>
      <c r="F822" s="21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6.5" customHeight="1">
      <c r="A823" s="6"/>
      <c r="B823" s="5"/>
      <c r="C823" s="5"/>
      <c r="D823" s="5"/>
      <c r="E823" s="7"/>
      <c r="F823" s="21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6.5" customHeight="1">
      <c r="A824" s="6"/>
      <c r="B824" s="5"/>
      <c r="C824" s="5"/>
      <c r="D824" s="5"/>
      <c r="E824" s="7"/>
      <c r="F824" s="21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6.5" customHeight="1">
      <c r="A825" s="6"/>
      <c r="B825" s="5"/>
      <c r="C825" s="5"/>
      <c r="D825" s="5"/>
      <c r="E825" s="7"/>
      <c r="F825" s="21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6.5" customHeight="1">
      <c r="A826" s="6"/>
      <c r="B826" s="5"/>
      <c r="C826" s="5"/>
      <c r="D826" s="5"/>
      <c r="E826" s="7"/>
      <c r="F826" s="21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6.5" customHeight="1">
      <c r="A827" s="6"/>
      <c r="B827" s="5"/>
      <c r="C827" s="5"/>
      <c r="D827" s="5"/>
      <c r="E827" s="7"/>
      <c r="F827" s="21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6.5" customHeight="1">
      <c r="A828" s="6"/>
      <c r="B828" s="5"/>
      <c r="C828" s="5"/>
      <c r="D828" s="5"/>
      <c r="E828" s="7"/>
      <c r="F828" s="21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6.5" customHeight="1">
      <c r="A829" s="6"/>
      <c r="B829" s="5"/>
      <c r="C829" s="5"/>
      <c r="D829" s="5"/>
      <c r="E829" s="7"/>
      <c r="F829" s="21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6.5" customHeight="1">
      <c r="A830" s="6"/>
      <c r="B830" s="5"/>
      <c r="C830" s="5"/>
      <c r="D830" s="5"/>
      <c r="E830" s="7"/>
      <c r="F830" s="21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6.5" customHeight="1">
      <c r="A831" s="6"/>
      <c r="B831" s="5"/>
      <c r="C831" s="5"/>
      <c r="D831" s="5"/>
      <c r="E831" s="7"/>
      <c r="F831" s="21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6.5" customHeight="1">
      <c r="A832" s="6"/>
      <c r="B832" s="5"/>
      <c r="C832" s="5"/>
      <c r="D832" s="5"/>
      <c r="E832" s="7"/>
      <c r="F832" s="21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6.5" customHeight="1">
      <c r="A833" s="6"/>
      <c r="B833" s="5"/>
      <c r="C833" s="5"/>
      <c r="D833" s="5"/>
      <c r="E833" s="7"/>
      <c r="F833" s="21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6.5" customHeight="1">
      <c r="A834" s="6"/>
      <c r="B834" s="5"/>
      <c r="C834" s="5"/>
      <c r="D834" s="5"/>
      <c r="E834" s="7"/>
      <c r="F834" s="21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6.5" customHeight="1">
      <c r="A835" s="6"/>
      <c r="B835" s="5"/>
      <c r="C835" s="5"/>
      <c r="D835" s="5"/>
      <c r="E835" s="7"/>
      <c r="F835" s="21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6.5" customHeight="1">
      <c r="A836" s="6"/>
      <c r="B836" s="5"/>
      <c r="C836" s="5"/>
      <c r="D836" s="5"/>
      <c r="E836" s="7"/>
      <c r="F836" s="21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6.5" customHeight="1">
      <c r="A837" s="6"/>
      <c r="B837" s="5"/>
      <c r="C837" s="5"/>
      <c r="D837" s="5"/>
      <c r="E837" s="7"/>
      <c r="F837" s="21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6.5" customHeight="1">
      <c r="A838" s="6"/>
      <c r="B838" s="5"/>
      <c r="C838" s="5"/>
      <c r="D838" s="5"/>
      <c r="E838" s="7"/>
      <c r="F838" s="21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6.5" customHeight="1">
      <c r="A839" s="6"/>
      <c r="B839" s="5"/>
      <c r="C839" s="5"/>
      <c r="D839" s="5"/>
      <c r="E839" s="7"/>
      <c r="F839" s="21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6.5" customHeight="1">
      <c r="A840" s="6"/>
      <c r="B840" s="5"/>
      <c r="C840" s="5"/>
      <c r="D840" s="5"/>
      <c r="E840" s="7"/>
      <c r="F840" s="21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6.5" customHeight="1">
      <c r="A841" s="6"/>
      <c r="B841" s="5"/>
      <c r="C841" s="5"/>
      <c r="D841" s="5"/>
      <c r="E841" s="7"/>
      <c r="F841" s="21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6.5" customHeight="1">
      <c r="A842" s="6"/>
      <c r="B842" s="5"/>
      <c r="C842" s="5"/>
      <c r="D842" s="5"/>
      <c r="E842" s="7"/>
      <c r="F842" s="21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6.5" customHeight="1">
      <c r="A843" s="6"/>
      <c r="B843" s="5"/>
      <c r="C843" s="5"/>
      <c r="D843" s="5"/>
      <c r="E843" s="7"/>
      <c r="F843" s="21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6.5" customHeight="1">
      <c r="A844" s="6"/>
      <c r="B844" s="5"/>
      <c r="C844" s="5"/>
      <c r="D844" s="5"/>
      <c r="E844" s="7"/>
      <c r="F844" s="21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6.5" customHeight="1">
      <c r="A845" s="6"/>
      <c r="B845" s="5"/>
      <c r="C845" s="5"/>
      <c r="D845" s="5"/>
      <c r="E845" s="7"/>
      <c r="F845" s="21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6.5" customHeight="1">
      <c r="A846" s="6"/>
      <c r="B846" s="5"/>
      <c r="C846" s="5"/>
      <c r="D846" s="5"/>
      <c r="E846" s="7"/>
      <c r="F846" s="21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6.5" customHeight="1">
      <c r="A847" s="6"/>
      <c r="B847" s="5"/>
      <c r="C847" s="5"/>
      <c r="D847" s="5"/>
      <c r="E847" s="7"/>
      <c r="F847" s="21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6.5" customHeight="1">
      <c r="A848" s="6"/>
      <c r="B848" s="5"/>
      <c r="C848" s="5"/>
      <c r="D848" s="5"/>
      <c r="E848" s="7"/>
      <c r="F848" s="21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6.5" customHeight="1">
      <c r="A849" s="6"/>
      <c r="B849" s="5"/>
      <c r="C849" s="5"/>
      <c r="D849" s="5"/>
      <c r="E849" s="7"/>
      <c r="F849" s="21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6.5" customHeight="1">
      <c r="A850" s="6"/>
      <c r="B850" s="5"/>
      <c r="C850" s="5"/>
      <c r="D850" s="5"/>
      <c r="E850" s="7"/>
      <c r="F850" s="21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6.5" customHeight="1">
      <c r="A851" s="6"/>
      <c r="B851" s="5"/>
      <c r="C851" s="5"/>
      <c r="D851" s="5"/>
      <c r="E851" s="7"/>
      <c r="F851" s="21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6.5" customHeight="1">
      <c r="A852" s="6"/>
      <c r="B852" s="5"/>
      <c r="C852" s="5"/>
      <c r="D852" s="5"/>
      <c r="E852" s="7"/>
      <c r="F852" s="21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6.5" customHeight="1">
      <c r="A853" s="6"/>
      <c r="B853" s="5"/>
      <c r="C853" s="5"/>
      <c r="D853" s="5"/>
      <c r="E853" s="7"/>
      <c r="F853" s="21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6.5" customHeight="1">
      <c r="A854" s="6"/>
      <c r="B854" s="5"/>
      <c r="C854" s="5"/>
      <c r="D854" s="5"/>
      <c r="E854" s="7"/>
      <c r="F854" s="21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6.5" customHeight="1">
      <c r="A855" s="6"/>
      <c r="B855" s="5"/>
      <c r="C855" s="5"/>
      <c r="D855" s="5"/>
      <c r="E855" s="7"/>
      <c r="F855" s="21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6.5" customHeight="1">
      <c r="A856" s="6"/>
      <c r="B856" s="5"/>
      <c r="C856" s="5"/>
      <c r="D856" s="5"/>
      <c r="E856" s="7"/>
      <c r="F856" s="21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6.5" customHeight="1">
      <c r="A857" s="6"/>
      <c r="B857" s="5"/>
      <c r="C857" s="5"/>
      <c r="D857" s="5"/>
      <c r="E857" s="7"/>
      <c r="F857" s="21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6.5" customHeight="1">
      <c r="A858" s="6"/>
      <c r="B858" s="5"/>
      <c r="C858" s="5"/>
      <c r="D858" s="5"/>
      <c r="E858" s="7"/>
      <c r="F858" s="21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6.5" customHeight="1">
      <c r="A859" s="6"/>
      <c r="B859" s="5"/>
      <c r="C859" s="5"/>
      <c r="D859" s="5"/>
      <c r="E859" s="7"/>
      <c r="F859" s="21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6.5" customHeight="1">
      <c r="A860" s="6"/>
      <c r="B860" s="5"/>
      <c r="C860" s="5"/>
      <c r="D860" s="5"/>
      <c r="E860" s="7"/>
      <c r="F860" s="21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6.5" customHeight="1">
      <c r="A861" s="6"/>
      <c r="B861" s="5"/>
      <c r="C861" s="5"/>
      <c r="D861" s="5"/>
      <c r="E861" s="7"/>
      <c r="F861" s="21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6.5" customHeight="1">
      <c r="A862" s="6"/>
      <c r="B862" s="5"/>
      <c r="C862" s="5"/>
      <c r="D862" s="5"/>
      <c r="E862" s="7"/>
      <c r="F862" s="21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6.5" customHeight="1">
      <c r="A863" s="6"/>
      <c r="B863" s="5"/>
      <c r="C863" s="5"/>
      <c r="D863" s="5"/>
      <c r="E863" s="7"/>
      <c r="F863" s="21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6.5" customHeight="1">
      <c r="A864" s="6"/>
      <c r="B864" s="5"/>
      <c r="C864" s="5"/>
      <c r="D864" s="5"/>
      <c r="E864" s="7"/>
      <c r="F864" s="21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6.5" customHeight="1">
      <c r="A865" s="6"/>
      <c r="B865" s="5"/>
      <c r="C865" s="5"/>
      <c r="D865" s="5"/>
      <c r="E865" s="7"/>
      <c r="F865" s="21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6.5" customHeight="1">
      <c r="A866" s="6"/>
      <c r="B866" s="5"/>
      <c r="C866" s="5"/>
      <c r="D866" s="5"/>
      <c r="E866" s="7"/>
      <c r="F866" s="21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6.5" customHeight="1">
      <c r="A867" s="6"/>
      <c r="B867" s="5"/>
      <c r="C867" s="5"/>
      <c r="D867" s="5"/>
      <c r="E867" s="7"/>
      <c r="F867" s="21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6.5" customHeight="1">
      <c r="A868" s="6"/>
      <c r="B868" s="5"/>
      <c r="C868" s="5"/>
      <c r="D868" s="5"/>
      <c r="E868" s="7"/>
      <c r="F868" s="21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6.5" customHeight="1">
      <c r="A869" s="6"/>
      <c r="B869" s="5"/>
      <c r="C869" s="5"/>
      <c r="D869" s="5"/>
      <c r="E869" s="7"/>
      <c r="F869" s="21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6.5" customHeight="1">
      <c r="A870" s="6"/>
      <c r="B870" s="5"/>
      <c r="C870" s="5"/>
      <c r="D870" s="5"/>
      <c r="E870" s="7"/>
      <c r="F870" s="21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6.5" customHeight="1">
      <c r="A871" s="6"/>
      <c r="B871" s="5"/>
      <c r="C871" s="5"/>
      <c r="D871" s="5"/>
      <c r="E871" s="7"/>
      <c r="F871" s="21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6.5" customHeight="1">
      <c r="A872" s="6"/>
      <c r="B872" s="5"/>
      <c r="C872" s="5"/>
      <c r="D872" s="5"/>
      <c r="E872" s="7"/>
      <c r="F872" s="21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6.5" customHeight="1">
      <c r="A873" s="6"/>
      <c r="B873" s="5"/>
      <c r="C873" s="5"/>
      <c r="D873" s="5"/>
      <c r="E873" s="7"/>
      <c r="F873" s="21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6.5" customHeight="1">
      <c r="A874" s="6"/>
      <c r="B874" s="5"/>
      <c r="C874" s="5"/>
      <c r="D874" s="5"/>
      <c r="E874" s="7"/>
      <c r="F874" s="21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6.5" customHeight="1">
      <c r="A875" s="6"/>
      <c r="B875" s="5"/>
      <c r="C875" s="5"/>
      <c r="D875" s="5"/>
      <c r="E875" s="7"/>
      <c r="F875" s="21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6.5" customHeight="1">
      <c r="A876" s="6"/>
      <c r="B876" s="5"/>
      <c r="C876" s="5"/>
      <c r="D876" s="5"/>
      <c r="E876" s="7"/>
      <c r="F876" s="21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6.5" customHeight="1">
      <c r="A877" s="6"/>
      <c r="B877" s="5"/>
      <c r="C877" s="5"/>
      <c r="D877" s="5"/>
      <c r="E877" s="7"/>
      <c r="F877" s="21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6.5" customHeight="1">
      <c r="A878" s="6"/>
      <c r="B878" s="5"/>
      <c r="C878" s="5"/>
      <c r="D878" s="5"/>
      <c r="E878" s="7"/>
      <c r="F878" s="21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6.5" customHeight="1">
      <c r="A879" s="6"/>
      <c r="B879" s="5"/>
      <c r="C879" s="5"/>
      <c r="D879" s="5"/>
      <c r="E879" s="7"/>
      <c r="F879" s="21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6.5" customHeight="1">
      <c r="A880" s="6"/>
      <c r="B880" s="5"/>
      <c r="C880" s="5"/>
      <c r="D880" s="5"/>
      <c r="E880" s="7"/>
      <c r="F880" s="21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6.5" customHeight="1">
      <c r="A881" s="6"/>
      <c r="B881" s="5"/>
      <c r="C881" s="5"/>
      <c r="D881" s="5"/>
      <c r="E881" s="7"/>
      <c r="F881" s="21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6.5" customHeight="1">
      <c r="A882" s="6"/>
      <c r="B882" s="5"/>
      <c r="C882" s="5"/>
      <c r="D882" s="5"/>
      <c r="E882" s="7"/>
      <c r="F882" s="21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6.5" customHeight="1">
      <c r="A883" s="6"/>
      <c r="B883" s="5"/>
      <c r="C883" s="5"/>
      <c r="D883" s="5"/>
      <c r="E883" s="7"/>
      <c r="F883" s="21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6.5" customHeight="1">
      <c r="A884" s="6"/>
      <c r="B884" s="5"/>
      <c r="C884" s="5"/>
      <c r="D884" s="5"/>
      <c r="E884" s="7"/>
      <c r="F884" s="21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6.5" customHeight="1">
      <c r="A885" s="6"/>
      <c r="B885" s="5"/>
      <c r="C885" s="5"/>
      <c r="D885" s="5"/>
      <c r="E885" s="7"/>
      <c r="F885" s="21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6.5" customHeight="1">
      <c r="A886" s="6"/>
      <c r="B886" s="5"/>
      <c r="C886" s="5"/>
      <c r="D886" s="5"/>
      <c r="E886" s="7"/>
      <c r="F886" s="21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6.5" customHeight="1">
      <c r="A887" s="6"/>
      <c r="B887" s="5"/>
      <c r="C887" s="5"/>
      <c r="D887" s="5"/>
      <c r="E887" s="7"/>
      <c r="F887" s="21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6.5" customHeight="1">
      <c r="A888" s="6"/>
      <c r="B888" s="5"/>
      <c r="C888" s="5"/>
      <c r="D888" s="5"/>
      <c r="E888" s="7"/>
      <c r="F888" s="21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6.5" customHeight="1">
      <c r="A889" s="6"/>
      <c r="B889" s="5"/>
      <c r="C889" s="5"/>
      <c r="D889" s="5"/>
      <c r="E889" s="7"/>
      <c r="F889" s="21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6.5" customHeight="1">
      <c r="A890" s="6"/>
      <c r="B890" s="5"/>
      <c r="C890" s="5"/>
      <c r="D890" s="5"/>
      <c r="E890" s="7"/>
      <c r="F890" s="21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6.5" customHeight="1">
      <c r="A891" s="6"/>
      <c r="B891" s="5"/>
      <c r="C891" s="5"/>
      <c r="D891" s="5"/>
      <c r="E891" s="7"/>
      <c r="F891" s="21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6.5" customHeight="1">
      <c r="A892" s="6"/>
      <c r="B892" s="5"/>
      <c r="C892" s="5"/>
      <c r="D892" s="5"/>
      <c r="E892" s="7"/>
      <c r="F892" s="21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6.5" customHeight="1">
      <c r="A893" s="6"/>
      <c r="B893" s="5"/>
      <c r="C893" s="5"/>
      <c r="D893" s="5"/>
      <c r="E893" s="7"/>
      <c r="F893" s="21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6.5" customHeight="1">
      <c r="A894" s="6"/>
      <c r="B894" s="5"/>
      <c r="C894" s="5"/>
      <c r="D894" s="5"/>
      <c r="E894" s="7"/>
      <c r="F894" s="21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6.5" customHeight="1">
      <c r="A895" s="6"/>
      <c r="B895" s="5"/>
      <c r="C895" s="5"/>
      <c r="D895" s="5"/>
      <c r="E895" s="7"/>
      <c r="F895" s="21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6.5" customHeight="1">
      <c r="A896" s="6"/>
      <c r="B896" s="5"/>
      <c r="C896" s="5"/>
      <c r="D896" s="5"/>
      <c r="E896" s="7"/>
      <c r="F896" s="21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6.5" customHeight="1">
      <c r="A897" s="6"/>
      <c r="B897" s="5"/>
      <c r="C897" s="5"/>
      <c r="D897" s="5"/>
      <c r="E897" s="7"/>
      <c r="F897" s="21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6.5" customHeight="1">
      <c r="A898" s="6"/>
      <c r="B898" s="5"/>
      <c r="C898" s="5"/>
      <c r="D898" s="5"/>
      <c r="E898" s="7"/>
      <c r="F898" s="21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6.5" customHeight="1">
      <c r="A899" s="6"/>
      <c r="B899" s="5"/>
      <c r="C899" s="5"/>
      <c r="D899" s="5"/>
      <c r="E899" s="7"/>
      <c r="F899" s="21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6.5" customHeight="1">
      <c r="A900" s="6"/>
      <c r="B900" s="5"/>
      <c r="C900" s="5"/>
      <c r="D900" s="5"/>
      <c r="E900" s="7"/>
      <c r="F900" s="21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6.5" customHeight="1">
      <c r="A901" s="6"/>
      <c r="B901" s="5"/>
      <c r="C901" s="5"/>
      <c r="D901" s="5"/>
      <c r="E901" s="7"/>
      <c r="F901" s="21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6.5" customHeight="1">
      <c r="A902" s="6"/>
      <c r="B902" s="5"/>
      <c r="C902" s="5"/>
      <c r="D902" s="5"/>
      <c r="E902" s="7"/>
      <c r="F902" s="21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6.5" customHeight="1">
      <c r="A903" s="6"/>
      <c r="B903" s="5"/>
      <c r="C903" s="5"/>
      <c r="D903" s="5"/>
      <c r="E903" s="7"/>
      <c r="F903" s="21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6.5" customHeight="1">
      <c r="A904" s="6"/>
      <c r="B904" s="5"/>
      <c r="C904" s="5"/>
      <c r="D904" s="5"/>
      <c r="E904" s="7"/>
      <c r="F904" s="21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6.5" customHeight="1">
      <c r="A905" s="6"/>
      <c r="B905" s="5"/>
      <c r="C905" s="5"/>
      <c r="D905" s="5"/>
      <c r="E905" s="7"/>
      <c r="F905" s="21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6.5" customHeight="1">
      <c r="A906" s="6"/>
      <c r="B906" s="5"/>
      <c r="C906" s="5"/>
      <c r="D906" s="5"/>
      <c r="E906" s="7"/>
      <c r="F906" s="21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6.5" customHeight="1">
      <c r="A907" s="6"/>
      <c r="B907" s="5"/>
      <c r="C907" s="5"/>
      <c r="D907" s="5"/>
      <c r="E907" s="7"/>
      <c r="F907" s="21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6.5" customHeight="1">
      <c r="A908" s="6"/>
      <c r="B908" s="5"/>
      <c r="C908" s="5"/>
      <c r="D908" s="5"/>
      <c r="E908" s="7"/>
      <c r="F908" s="21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6.5" customHeight="1">
      <c r="A909" s="6"/>
      <c r="B909" s="5"/>
      <c r="C909" s="5"/>
      <c r="D909" s="5"/>
      <c r="E909" s="7"/>
      <c r="F909" s="21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6.5" customHeight="1">
      <c r="A910" s="6"/>
      <c r="B910" s="5"/>
      <c r="C910" s="5"/>
      <c r="D910" s="5"/>
      <c r="E910" s="7"/>
      <c r="F910" s="21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6.5" customHeight="1">
      <c r="A911" s="6"/>
      <c r="B911" s="5"/>
      <c r="C911" s="5"/>
      <c r="D911" s="5"/>
      <c r="E911" s="7"/>
      <c r="F911" s="21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6.5" customHeight="1">
      <c r="A912" s="6"/>
      <c r="B912" s="5"/>
      <c r="C912" s="5"/>
      <c r="D912" s="5"/>
      <c r="E912" s="7"/>
      <c r="F912" s="21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6.5" customHeight="1">
      <c r="A913" s="6"/>
      <c r="B913" s="5"/>
      <c r="C913" s="5"/>
      <c r="D913" s="5"/>
      <c r="E913" s="7"/>
      <c r="F913" s="21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6.5" customHeight="1">
      <c r="A914" s="6"/>
      <c r="B914" s="5"/>
      <c r="C914" s="5"/>
      <c r="D914" s="5"/>
      <c r="E914" s="7"/>
      <c r="F914" s="21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6.5" customHeight="1">
      <c r="A915" s="6"/>
      <c r="B915" s="5"/>
      <c r="C915" s="5"/>
      <c r="D915" s="5"/>
      <c r="E915" s="7"/>
      <c r="F915" s="21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6.5" customHeight="1">
      <c r="A916" s="6"/>
      <c r="B916" s="5"/>
      <c r="C916" s="5"/>
      <c r="D916" s="5"/>
      <c r="E916" s="7"/>
      <c r="F916" s="21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6.5" customHeight="1">
      <c r="A917" s="6"/>
      <c r="B917" s="5"/>
      <c r="C917" s="5"/>
      <c r="D917" s="5"/>
      <c r="E917" s="7"/>
      <c r="F917" s="21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6.5" customHeight="1">
      <c r="A918" s="6"/>
      <c r="B918" s="5"/>
      <c r="C918" s="5"/>
      <c r="D918" s="5"/>
      <c r="E918" s="7"/>
      <c r="F918" s="21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6.5" customHeight="1">
      <c r="A919" s="6"/>
      <c r="B919" s="5"/>
      <c r="C919" s="5"/>
      <c r="D919" s="5"/>
      <c r="E919" s="7"/>
      <c r="F919" s="21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6.5" customHeight="1">
      <c r="A920" s="6"/>
      <c r="B920" s="5"/>
      <c r="C920" s="5"/>
      <c r="D920" s="5"/>
      <c r="E920" s="7"/>
      <c r="F920" s="21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6.5" customHeight="1">
      <c r="A921" s="6"/>
      <c r="B921" s="5"/>
      <c r="C921" s="5"/>
      <c r="D921" s="5"/>
      <c r="E921" s="7"/>
      <c r="F921" s="21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6.5" customHeight="1">
      <c r="A922" s="6"/>
      <c r="B922" s="5"/>
      <c r="C922" s="5"/>
      <c r="D922" s="5"/>
      <c r="E922" s="7"/>
      <c r="F922" s="21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6.5" customHeight="1">
      <c r="A923" s="6"/>
      <c r="B923" s="5"/>
      <c r="C923" s="5"/>
      <c r="D923" s="5"/>
      <c r="E923" s="7"/>
      <c r="F923" s="21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6.5" customHeight="1">
      <c r="A924" s="6"/>
      <c r="B924" s="5"/>
      <c r="C924" s="5"/>
      <c r="D924" s="5"/>
      <c r="E924" s="7"/>
      <c r="F924" s="21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6.5" customHeight="1">
      <c r="A925" s="6"/>
      <c r="B925" s="5"/>
      <c r="C925" s="5"/>
      <c r="D925" s="5"/>
      <c r="E925" s="7"/>
      <c r="F925" s="21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6.5" customHeight="1">
      <c r="A926" s="6"/>
      <c r="B926" s="5"/>
      <c r="C926" s="5"/>
      <c r="D926" s="5"/>
      <c r="E926" s="7"/>
      <c r="F926" s="21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6.5" customHeight="1">
      <c r="A927" s="6"/>
      <c r="B927" s="5"/>
      <c r="C927" s="5"/>
      <c r="D927" s="5"/>
      <c r="E927" s="7"/>
      <c r="F927" s="21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6.5" customHeight="1">
      <c r="A928" s="6"/>
      <c r="B928" s="5"/>
      <c r="C928" s="5"/>
      <c r="D928" s="5"/>
      <c r="E928" s="7"/>
      <c r="F928" s="21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6.5" customHeight="1">
      <c r="A929" s="6"/>
      <c r="B929" s="5"/>
      <c r="C929" s="5"/>
      <c r="D929" s="5"/>
      <c r="E929" s="7"/>
      <c r="F929" s="21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6.5" customHeight="1">
      <c r="A930" s="6"/>
      <c r="B930" s="5"/>
      <c r="C930" s="5"/>
      <c r="D930" s="5"/>
      <c r="E930" s="7"/>
      <c r="F930" s="21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6.5" customHeight="1">
      <c r="A931" s="6"/>
      <c r="B931" s="5"/>
      <c r="C931" s="5"/>
      <c r="D931" s="5"/>
      <c r="E931" s="7"/>
      <c r="F931" s="21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6.5" customHeight="1">
      <c r="A932" s="6"/>
      <c r="B932" s="5"/>
      <c r="C932" s="5"/>
      <c r="D932" s="5"/>
      <c r="E932" s="7"/>
      <c r="F932" s="21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6.5" customHeight="1">
      <c r="A933" s="6"/>
      <c r="B933" s="5"/>
      <c r="C933" s="5"/>
      <c r="D933" s="5"/>
      <c r="E933" s="7"/>
      <c r="F933" s="21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6.5" customHeight="1">
      <c r="A934" s="6"/>
      <c r="B934" s="5"/>
      <c r="C934" s="5"/>
      <c r="D934" s="5"/>
      <c r="E934" s="7"/>
      <c r="F934" s="21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6.5" customHeight="1">
      <c r="A935" s="6"/>
      <c r="B935" s="5"/>
      <c r="C935" s="5"/>
      <c r="D935" s="5"/>
      <c r="E935" s="7"/>
      <c r="F935" s="21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6.5" customHeight="1">
      <c r="A936" s="6"/>
      <c r="B936" s="5"/>
      <c r="C936" s="5"/>
      <c r="D936" s="5"/>
      <c r="E936" s="7"/>
      <c r="F936" s="21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6.5" customHeight="1">
      <c r="A937" s="6"/>
      <c r="B937" s="5"/>
      <c r="C937" s="5"/>
      <c r="D937" s="5"/>
      <c r="E937" s="7"/>
      <c r="F937" s="21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6.5" customHeight="1">
      <c r="A938" s="6"/>
      <c r="B938" s="5"/>
      <c r="C938" s="5"/>
      <c r="D938" s="5"/>
      <c r="E938" s="7"/>
      <c r="F938" s="21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6.5" customHeight="1">
      <c r="A939" s="6"/>
      <c r="B939" s="5"/>
      <c r="C939" s="5"/>
      <c r="D939" s="5"/>
      <c r="E939" s="7"/>
      <c r="F939" s="21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6.5" customHeight="1">
      <c r="A940" s="6"/>
      <c r="B940" s="5"/>
      <c r="C940" s="5"/>
      <c r="D940" s="5"/>
      <c r="E940" s="7"/>
      <c r="F940" s="21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6.5" customHeight="1">
      <c r="A941" s="6"/>
      <c r="B941" s="5"/>
      <c r="C941" s="5"/>
      <c r="D941" s="5"/>
      <c r="E941" s="7"/>
      <c r="F941" s="21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6.5" customHeight="1">
      <c r="A942" s="6"/>
      <c r="B942" s="5"/>
      <c r="C942" s="5"/>
      <c r="D942" s="5"/>
      <c r="E942" s="7"/>
      <c r="F942" s="21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6.5" customHeight="1">
      <c r="A943" s="6"/>
      <c r="B943" s="5"/>
      <c r="C943" s="5"/>
      <c r="D943" s="5"/>
      <c r="E943" s="7"/>
      <c r="F943" s="21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6.5" customHeight="1">
      <c r="A944" s="6"/>
      <c r="B944" s="5"/>
      <c r="C944" s="5"/>
      <c r="D944" s="5"/>
      <c r="E944" s="7"/>
      <c r="F944" s="21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6.5" customHeight="1">
      <c r="A945" s="6"/>
      <c r="B945" s="5"/>
      <c r="C945" s="5"/>
      <c r="D945" s="5"/>
      <c r="E945" s="7"/>
      <c r="F945" s="21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6.5" customHeight="1">
      <c r="A946" s="6"/>
      <c r="B946" s="5"/>
      <c r="C946" s="5"/>
      <c r="D946" s="5"/>
      <c r="E946" s="7"/>
      <c r="F946" s="21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6.5" customHeight="1">
      <c r="A947" s="6"/>
      <c r="B947" s="5"/>
      <c r="C947" s="5"/>
      <c r="D947" s="5"/>
      <c r="E947" s="7"/>
      <c r="F947" s="21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6.5" customHeight="1">
      <c r="A948" s="6"/>
      <c r="B948" s="5"/>
      <c r="C948" s="5"/>
      <c r="D948" s="5"/>
      <c r="E948" s="7"/>
      <c r="F948" s="21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6.5" customHeight="1">
      <c r="A949" s="6"/>
      <c r="B949" s="5"/>
      <c r="C949" s="5"/>
      <c r="D949" s="5"/>
      <c r="E949" s="7"/>
      <c r="F949" s="21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6.5" customHeight="1">
      <c r="A950" s="6"/>
      <c r="B950" s="5"/>
      <c r="C950" s="5"/>
      <c r="D950" s="5"/>
      <c r="E950" s="7"/>
      <c r="F950" s="21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6.5" customHeight="1">
      <c r="A951" s="6"/>
      <c r="B951" s="5"/>
      <c r="C951" s="5"/>
      <c r="D951" s="5"/>
      <c r="E951" s="7"/>
      <c r="F951" s="21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6.5" customHeight="1">
      <c r="A952" s="6"/>
      <c r="B952" s="5"/>
      <c r="C952" s="5"/>
      <c r="D952" s="5"/>
      <c r="E952" s="7"/>
      <c r="F952" s="21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6.5" customHeight="1">
      <c r="A953" s="6"/>
      <c r="B953" s="5"/>
      <c r="C953" s="5"/>
      <c r="D953" s="5"/>
      <c r="E953" s="7"/>
      <c r="F953" s="21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6.5" customHeight="1">
      <c r="A954" s="6"/>
      <c r="B954" s="5"/>
      <c r="C954" s="5"/>
      <c r="D954" s="5"/>
      <c r="E954" s="7"/>
      <c r="F954" s="21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6.5" customHeight="1">
      <c r="A955" s="6"/>
      <c r="B955" s="5"/>
      <c r="C955" s="5"/>
      <c r="D955" s="5"/>
      <c r="E955" s="7"/>
      <c r="F955" s="21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6.5" customHeight="1">
      <c r="A956" s="6"/>
      <c r="B956" s="5"/>
      <c r="C956" s="5"/>
      <c r="D956" s="5"/>
      <c r="E956" s="7"/>
      <c r="F956" s="21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6.5" customHeight="1">
      <c r="A957" s="6"/>
      <c r="B957" s="5"/>
      <c r="C957" s="5"/>
      <c r="D957" s="5"/>
      <c r="E957" s="7"/>
      <c r="F957" s="21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6.5" customHeight="1">
      <c r="A958" s="6"/>
      <c r="B958" s="5"/>
      <c r="C958" s="5"/>
      <c r="D958" s="5"/>
      <c r="E958" s="7"/>
      <c r="F958" s="21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6.5" customHeight="1">
      <c r="A959" s="6"/>
      <c r="B959" s="5"/>
      <c r="C959" s="5"/>
      <c r="D959" s="5"/>
      <c r="E959" s="7"/>
      <c r="F959" s="21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6.5" customHeight="1">
      <c r="A960" s="6"/>
      <c r="B960" s="5"/>
      <c r="C960" s="5"/>
      <c r="D960" s="5"/>
      <c r="E960" s="7"/>
      <c r="F960" s="21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6.5" customHeight="1">
      <c r="A961" s="6"/>
      <c r="B961" s="5"/>
      <c r="C961" s="5"/>
      <c r="D961" s="5"/>
      <c r="E961" s="7"/>
      <c r="F961" s="21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6.5" customHeight="1">
      <c r="A962" s="6"/>
      <c r="B962" s="5"/>
      <c r="C962" s="5"/>
      <c r="D962" s="5"/>
      <c r="E962" s="7"/>
      <c r="F962" s="21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6.5" customHeight="1">
      <c r="A963" s="6"/>
      <c r="B963" s="5"/>
      <c r="C963" s="5"/>
      <c r="D963" s="5"/>
      <c r="E963" s="7"/>
      <c r="F963" s="21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6.5" customHeight="1">
      <c r="A964" s="6"/>
      <c r="B964" s="5"/>
      <c r="C964" s="5"/>
      <c r="D964" s="5"/>
      <c r="E964" s="7"/>
      <c r="F964" s="21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6.5" customHeight="1">
      <c r="A965" s="6"/>
      <c r="B965" s="5"/>
      <c r="C965" s="5"/>
      <c r="D965" s="5"/>
      <c r="E965" s="7"/>
      <c r="F965" s="21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6.5" customHeight="1">
      <c r="A966" s="6"/>
      <c r="B966" s="5"/>
      <c r="C966" s="5"/>
      <c r="D966" s="5"/>
      <c r="E966" s="7"/>
      <c r="F966" s="21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6.5" customHeight="1">
      <c r="A967" s="6"/>
      <c r="B967" s="5"/>
      <c r="C967" s="5"/>
      <c r="D967" s="5"/>
      <c r="E967" s="7"/>
      <c r="F967" s="21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6.5" customHeight="1">
      <c r="A968" s="6"/>
      <c r="B968" s="5"/>
      <c r="C968" s="5"/>
      <c r="D968" s="5"/>
      <c r="E968" s="7"/>
      <c r="F968" s="21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6.5" customHeight="1">
      <c r="A969" s="6"/>
      <c r="B969" s="5"/>
      <c r="C969" s="5"/>
      <c r="D969" s="5"/>
      <c r="E969" s="7"/>
      <c r="F969" s="21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6.5" customHeight="1">
      <c r="A970" s="6"/>
      <c r="B970" s="5"/>
      <c r="C970" s="5"/>
      <c r="D970" s="5"/>
      <c r="E970" s="7"/>
      <c r="F970" s="21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6.5" customHeight="1">
      <c r="A971" s="6"/>
      <c r="B971" s="5"/>
      <c r="C971" s="5"/>
      <c r="D971" s="5"/>
      <c r="E971" s="7"/>
      <c r="F971" s="21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6.5" customHeight="1">
      <c r="A972" s="6"/>
      <c r="B972" s="5"/>
      <c r="C972" s="5"/>
      <c r="D972" s="5"/>
      <c r="E972" s="7"/>
      <c r="F972" s="21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6.5" customHeight="1">
      <c r="A973" s="6"/>
      <c r="B973" s="5"/>
      <c r="C973" s="5"/>
      <c r="D973" s="5"/>
      <c r="E973" s="7"/>
      <c r="F973" s="21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6.5" customHeight="1">
      <c r="A974" s="6"/>
      <c r="B974" s="5"/>
      <c r="C974" s="5"/>
      <c r="D974" s="5"/>
      <c r="E974" s="7"/>
      <c r="F974" s="21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6.5" customHeight="1">
      <c r="A975" s="6"/>
      <c r="B975" s="5"/>
      <c r="C975" s="5"/>
      <c r="D975" s="5"/>
      <c r="E975" s="7"/>
      <c r="F975" s="21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6.5" customHeight="1">
      <c r="A976" s="6"/>
      <c r="B976" s="5"/>
      <c r="C976" s="5"/>
      <c r="D976" s="5"/>
      <c r="E976" s="7"/>
      <c r="F976" s="21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6.5" customHeight="1">
      <c r="A977" s="6"/>
      <c r="B977" s="5"/>
      <c r="C977" s="5"/>
      <c r="D977" s="5"/>
      <c r="E977" s="7"/>
      <c r="F977" s="21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6.5" customHeight="1">
      <c r="A978" s="6"/>
      <c r="B978" s="5"/>
      <c r="C978" s="5"/>
      <c r="D978" s="5"/>
      <c r="E978" s="7"/>
      <c r="F978" s="21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6.5" customHeight="1">
      <c r="A979" s="6"/>
      <c r="B979" s="5"/>
      <c r="C979" s="5"/>
      <c r="D979" s="5"/>
      <c r="E979" s="7"/>
      <c r="F979" s="21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6.5" customHeight="1">
      <c r="A980" s="6"/>
      <c r="B980" s="5"/>
      <c r="C980" s="5"/>
      <c r="D980" s="5"/>
      <c r="E980" s="7"/>
      <c r="F980" s="21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6.5" customHeight="1">
      <c r="A981" s="6"/>
      <c r="B981" s="5"/>
      <c r="C981" s="5"/>
      <c r="D981" s="5"/>
      <c r="E981" s="7"/>
      <c r="F981" s="21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6.5" customHeight="1">
      <c r="A982" s="6"/>
      <c r="B982" s="5"/>
      <c r="C982" s="5"/>
      <c r="D982" s="5"/>
      <c r="E982" s="7"/>
      <c r="F982" s="21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6.5" customHeight="1">
      <c r="A983" s="6"/>
      <c r="B983" s="5"/>
      <c r="C983" s="5"/>
      <c r="D983" s="5"/>
      <c r="E983" s="7"/>
      <c r="F983" s="21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6.5" customHeight="1">
      <c r="A984" s="6"/>
      <c r="B984" s="5"/>
      <c r="C984" s="5"/>
      <c r="D984" s="5"/>
      <c r="E984" s="7"/>
      <c r="F984" s="21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6.5" customHeight="1">
      <c r="A985" s="6"/>
      <c r="B985" s="5"/>
      <c r="C985" s="5"/>
      <c r="D985" s="5"/>
      <c r="E985" s="7"/>
      <c r="F985" s="21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6.5" customHeight="1">
      <c r="A986" s="6"/>
      <c r="B986" s="5"/>
      <c r="C986" s="5"/>
      <c r="D986" s="5"/>
      <c r="E986" s="7"/>
      <c r="F986" s="21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6.5" customHeight="1">
      <c r="A987" s="6"/>
      <c r="B987" s="5"/>
      <c r="C987" s="5"/>
      <c r="D987" s="5"/>
      <c r="E987" s="7"/>
      <c r="F987" s="21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6.5" customHeight="1">
      <c r="A988" s="6"/>
      <c r="B988" s="5"/>
      <c r="C988" s="5"/>
      <c r="D988" s="5"/>
      <c r="E988" s="7"/>
      <c r="F988" s="21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6.5" customHeight="1">
      <c r="A989" s="6"/>
      <c r="B989" s="5"/>
      <c r="C989" s="5"/>
      <c r="D989" s="5"/>
      <c r="E989" s="7"/>
      <c r="F989" s="21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6.5" customHeight="1">
      <c r="A990" s="6"/>
      <c r="B990" s="5"/>
      <c r="C990" s="5"/>
      <c r="D990" s="5"/>
      <c r="E990" s="7"/>
      <c r="F990" s="21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6.5" customHeight="1">
      <c r="A991" s="6"/>
      <c r="B991" s="5"/>
      <c r="C991" s="5"/>
      <c r="D991" s="5"/>
      <c r="E991" s="7"/>
      <c r="F991" s="21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6.5" customHeight="1">
      <c r="A992" s="6"/>
      <c r="B992" s="5"/>
      <c r="C992" s="5"/>
      <c r="D992" s="5"/>
      <c r="E992" s="7"/>
      <c r="F992" s="21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6.5" customHeight="1">
      <c r="A993" s="6"/>
      <c r="B993" s="5"/>
      <c r="C993" s="5"/>
      <c r="D993" s="5"/>
      <c r="E993" s="7"/>
      <c r="F993" s="21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6.5" customHeight="1">
      <c r="A994" s="6"/>
      <c r="B994" s="5"/>
      <c r="C994" s="5"/>
      <c r="D994" s="5"/>
      <c r="E994" s="7"/>
      <c r="F994" s="21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6.5" customHeight="1">
      <c r="A995" s="6"/>
      <c r="B995" s="5"/>
      <c r="C995" s="5"/>
      <c r="D995" s="5"/>
      <c r="E995" s="7"/>
      <c r="F995" s="21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6.5" customHeight="1">
      <c r="A996" s="6"/>
      <c r="B996" s="5"/>
      <c r="C996" s="5"/>
      <c r="D996" s="5"/>
      <c r="E996" s="7"/>
      <c r="F996" s="21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6.5" customHeight="1">
      <c r="A997" s="6"/>
      <c r="B997" s="5"/>
      <c r="C997" s="5"/>
      <c r="D997" s="5"/>
      <c r="E997" s="7"/>
      <c r="F997" s="21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6.5" customHeight="1">
      <c r="A998" s="6"/>
      <c r="B998" s="5"/>
      <c r="C998" s="5"/>
      <c r="D998" s="5"/>
      <c r="E998" s="7"/>
      <c r="F998" s="21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6.5" customHeight="1">
      <c r="A999" s="6"/>
      <c r="B999" s="5"/>
      <c r="C999" s="5"/>
      <c r="D999" s="5"/>
      <c r="E999" s="7"/>
      <c r="F999" s="21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6.5" customHeight="1">
      <c r="A1000" s="6"/>
      <c r="B1000" s="5"/>
      <c r="C1000" s="5"/>
      <c r="D1000" s="5"/>
      <c r="E1000" s="7"/>
      <c r="F1000" s="21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honeticPr fontId="9" type="noConversion"/>
  <pageMargins left="0.7" right="0.7" top="0.75" bottom="0.75" header="0" footer="0"/>
  <pageSetup orientation="landscape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3" width="10.109375" customWidth="1"/>
    <col min="4" max="26" width="7.5546875" customWidth="1"/>
  </cols>
  <sheetData>
    <row r="1" spans="1:26" ht="16.5" customHeight="1">
      <c r="A1" s="5"/>
      <c r="B1" s="5" t="s">
        <v>22</v>
      </c>
      <c r="C1" s="5" t="s">
        <v>21</v>
      </c>
      <c r="D1" s="5" t="s">
        <v>228</v>
      </c>
      <c r="E1" s="5" t="s">
        <v>229</v>
      </c>
      <c r="F1" s="5" t="s">
        <v>230</v>
      </c>
      <c r="G1" s="5" t="s">
        <v>231</v>
      </c>
      <c r="H1" s="5" t="s">
        <v>232</v>
      </c>
      <c r="I1" s="5" t="s">
        <v>233</v>
      </c>
      <c r="J1" s="5" t="s">
        <v>234</v>
      </c>
      <c r="K1" s="5" t="s">
        <v>235</v>
      </c>
      <c r="L1" s="5" t="s">
        <v>236</v>
      </c>
      <c r="M1" s="5" t="s">
        <v>237</v>
      </c>
      <c r="N1" s="5" t="s">
        <v>238</v>
      </c>
      <c r="O1" s="5" t="s">
        <v>239</v>
      </c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6.5" customHeight="1">
      <c r="A2" s="51">
        <v>1</v>
      </c>
    </row>
    <row r="3" spans="1:26" ht="16.5" customHeight="1">
      <c r="A3" s="51">
        <v>2</v>
      </c>
    </row>
    <row r="4" spans="1:26" ht="16.5" customHeight="1">
      <c r="A4" s="51">
        <v>3</v>
      </c>
    </row>
    <row r="5" spans="1:26" ht="16.5" customHeight="1">
      <c r="A5" s="51">
        <v>4</v>
      </c>
    </row>
    <row r="6" spans="1:26" ht="16.5" customHeight="1">
      <c r="A6" s="51">
        <v>5</v>
      </c>
    </row>
    <row r="7" spans="1:26" ht="16.5" customHeight="1">
      <c r="A7" s="51">
        <v>6</v>
      </c>
    </row>
    <row r="8" spans="1:26" ht="16.5" customHeight="1">
      <c r="A8" s="51">
        <v>7</v>
      </c>
    </row>
    <row r="9" spans="1:26" ht="16.5" customHeight="1">
      <c r="A9" s="51">
        <v>8</v>
      </c>
    </row>
    <row r="10" spans="1:26" ht="16.5" customHeight="1">
      <c r="A10" s="51">
        <v>9</v>
      </c>
    </row>
    <row r="11" spans="1:26" ht="16.5" customHeight="1">
      <c r="A11" s="51">
        <v>10</v>
      </c>
    </row>
    <row r="12" spans="1:26" ht="16.5" customHeight="1">
      <c r="A12" s="52"/>
    </row>
    <row r="13" spans="1:26" ht="16.5" customHeight="1">
      <c r="A13" s="52"/>
    </row>
    <row r="14" spans="1:26" ht="16.5" customHeight="1">
      <c r="A14" s="52"/>
    </row>
    <row r="15" spans="1:26" ht="16.5" customHeight="1">
      <c r="A15" s="52"/>
    </row>
    <row r="16" spans="1:26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228</v>
      </c>
      <c r="D1" s="5" t="s">
        <v>229</v>
      </c>
      <c r="E1" s="5" t="s">
        <v>230</v>
      </c>
      <c r="F1" s="5" t="s">
        <v>231</v>
      </c>
      <c r="G1" s="5" t="s">
        <v>232</v>
      </c>
      <c r="H1" s="5" t="s">
        <v>233</v>
      </c>
      <c r="I1" s="5" t="s">
        <v>234</v>
      </c>
      <c r="J1" s="5" t="s">
        <v>235</v>
      </c>
      <c r="K1" s="5" t="s">
        <v>236</v>
      </c>
      <c r="L1" s="5" t="s">
        <v>237</v>
      </c>
      <c r="M1" s="5" t="s">
        <v>238</v>
      </c>
      <c r="N1" s="5" t="s">
        <v>239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1000"/>
  <sheetViews>
    <sheetView workbookViewId="0"/>
  </sheetViews>
  <sheetFormatPr defaultColWidth="12.5546875" defaultRowHeight="15" customHeight="1"/>
  <cols>
    <col min="1" max="1" width="6.44140625" customWidth="1"/>
    <col min="2" max="2" width="10.6640625" customWidth="1"/>
    <col min="3" max="25" width="7.5546875" customWidth="1"/>
  </cols>
  <sheetData>
    <row r="1" spans="1:25" ht="16.5" customHeight="1">
      <c r="A1" s="5"/>
      <c r="B1" s="5" t="s">
        <v>22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232</v>
      </c>
      <c r="H1" s="5" t="s">
        <v>233</v>
      </c>
      <c r="I1" s="5" t="s">
        <v>234</v>
      </c>
      <c r="J1" s="5" t="s">
        <v>11</v>
      </c>
      <c r="K1" s="5" t="s">
        <v>12</v>
      </c>
      <c r="L1" s="5" t="s">
        <v>13</v>
      </c>
      <c r="M1" s="5" t="s">
        <v>14</v>
      </c>
      <c r="N1" s="5" t="s">
        <v>15</v>
      </c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5" ht="16.5" customHeight="1">
      <c r="A2" s="51">
        <v>1</v>
      </c>
    </row>
    <row r="3" spans="1:25" ht="16.5" customHeight="1">
      <c r="A3" s="51">
        <v>2</v>
      </c>
    </row>
    <row r="4" spans="1:25" ht="16.5" customHeight="1">
      <c r="A4" s="51">
        <v>3</v>
      </c>
    </row>
    <row r="5" spans="1:25" ht="16.5" customHeight="1">
      <c r="A5" s="51">
        <v>4</v>
      </c>
    </row>
    <row r="6" spans="1:25" ht="16.5" customHeight="1">
      <c r="A6" s="51">
        <v>5</v>
      </c>
    </row>
    <row r="7" spans="1:25" ht="16.5" customHeight="1">
      <c r="A7" s="51">
        <v>6</v>
      </c>
    </row>
    <row r="8" spans="1:25" ht="16.5" customHeight="1">
      <c r="A8" s="51">
        <v>7</v>
      </c>
    </row>
    <row r="9" spans="1:25" ht="16.5" customHeight="1">
      <c r="A9" s="51">
        <v>8</v>
      </c>
    </row>
    <row r="10" spans="1:25" ht="16.5" customHeight="1">
      <c r="A10" s="51">
        <v>9</v>
      </c>
    </row>
    <row r="11" spans="1:25" ht="16.5" customHeight="1">
      <c r="A11" s="51">
        <v>10</v>
      </c>
    </row>
    <row r="12" spans="1:25" ht="16.5" customHeight="1">
      <c r="A12" s="52"/>
    </row>
    <row r="13" spans="1:25" ht="16.5" customHeight="1">
      <c r="A13" s="52"/>
    </row>
    <row r="14" spans="1:25" ht="16.5" customHeight="1">
      <c r="A14" s="52"/>
    </row>
    <row r="15" spans="1:25" ht="16.5" customHeight="1">
      <c r="A15" s="52"/>
    </row>
    <row r="16" spans="1:25" ht="16.5" customHeight="1">
      <c r="A16" s="52"/>
    </row>
    <row r="17" spans="1:1" ht="16.5" customHeight="1">
      <c r="A17" s="52"/>
    </row>
    <row r="18" spans="1:1" ht="16.5" customHeight="1">
      <c r="A18" s="52"/>
    </row>
    <row r="19" spans="1:1" ht="16.5" customHeight="1">
      <c r="A19" s="52"/>
    </row>
    <row r="20" spans="1:1" ht="16.5" customHeight="1">
      <c r="A20" s="52"/>
    </row>
    <row r="21" spans="1:1" ht="16.5" customHeight="1">
      <c r="A21" s="52"/>
    </row>
    <row r="22" spans="1:1" ht="16.5" customHeight="1">
      <c r="A22" s="52"/>
    </row>
    <row r="23" spans="1:1" ht="16.5" customHeight="1">
      <c r="A23" s="52"/>
    </row>
    <row r="24" spans="1:1" ht="16.5" customHeight="1">
      <c r="A24" s="52"/>
    </row>
    <row r="25" spans="1:1" ht="16.5" customHeight="1">
      <c r="A25" s="52"/>
    </row>
    <row r="26" spans="1:1" ht="16.5" customHeight="1">
      <c r="A26" s="52"/>
    </row>
    <row r="27" spans="1:1" ht="16.5" customHeight="1">
      <c r="A27" s="52"/>
    </row>
    <row r="28" spans="1:1" ht="16.5" customHeight="1">
      <c r="A28" s="52"/>
    </row>
    <row r="29" spans="1:1" ht="16.5" customHeight="1">
      <c r="A29" s="52"/>
    </row>
    <row r="30" spans="1:1" ht="16.5" customHeight="1">
      <c r="A30" s="52"/>
    </row>
    <row r="31" spans="1:1" ht="16.5" customHeight="1">
      <c r="A31" s="52"/>
    </row>
    <row r="32" spans="1:1" ht="16.5" customHeight="1">
      <c r="A32" s="52"/>
    </row>
    <row r="33" spans="1:1" ht="16.5" customHeight="1">
      <c r="A33" s="52"/>
    </row>
    <row r="34" spans="1:1" ht="16.5" customHeight="1">
      <c r="A34" s="52"/>
    </row>
    <row r="35" spans="1:1" ht="16.5" customHeight="1">
      <c r="A35" s="52"/>
    </row>
    <row r="36" spans="1:1" ht="16.5" customHeight="1">
      <c r="A36" s="52"/>
    </row>
    <row r="37" spans="1:1" ht="16.5" customHeight="1">
      <c r="A37" s="52"/>
    </row>
    <row r="38" spans="1:1" ht="16.5" customHeight="1">
      <c r="A38" s="52"/>
    </row>
    <row r="39" spans="1:1" ht="16.5" customHeight="1">
      <c r="A39" s="52"/>
    </row>
    <row r="40" spans="1:1" ht="16.5" customHeight="1">
      <c r="A40" s="52"/>
    </row>
    <row r="41" spans="1:1" ht="16.5" customHeight="1">
      <c r="A41" s="52"/>
    </row>
    <row r="42" spans="1:1" ht="16.5" customHeight="1">
      <c r="A42" s="52"/>
    </row>
    <row r="43" spans="1:1" ht="16.5" customHeight="1">
      <c r="A43" s="52"/>
    </row>
    <row r="44" spans="1:1" ht="16.5" customHeight="1">
      <c r="A44" s="52"/>
    </row>
    <row r="45" spans="1:1" ht="16.5" customHeight="1">
      <c r="A45" s="52"/>
    </row>
    <row r="46" spans="1:1" ht="16.5" customHeight="1">
      <c r="A46" s="52"/>
    </row>
    <row r="47" spans="1:1" ht="16.5" customHeight="1">
      <c r="A47" s="52"/>
    </row>
    <row r="48" spans="1:1" ht="16.5" customHeight="1">
      <c r="A48" s="52"/>
    </row>
    <row r="49" spans="1:1" ht="16.5" customHeight="1">
      <c r="A49" s="52"/>
    </row>
    <row r="50" spans="1:1" ht="16.5" customHeight="1">
      <c r="A50" s="52"/>
    </row>
    <row r="51" spans="1:1" ht="16.5" customHeight="1">
      <c r="A51" s="52"/>
    </row>
    <row r="52" spans="1:1" ht="16.5" customHeight="1">
      <c r="A52" s="52"/>
    </row>
    <row r="53" spans="1:1" ht="16.5" customHeight="1">
      <c r="A53" s="52"/>
    </row>
    <row r="54" spans="1:1" ht="16.5" customHeight="1">
      <c r="A54" s="52"/>
    </row>
    <row r="55" spans="1:1" ht="16.5" customHeight="1">
      <c r="A55" s="52"/>
    </row>
    <row r="56" spans="1:1" ht="16.5" customHeight="1">
      <c r="A56" s="52"/>
    </row>
    <row r="57" spans="1:1" ht="16.5" customHeight="1">
      <c r="A57" s="52"/>
    </row>
    <row r="58" spans="1:1" ht="16.5" customHeight="1">
      <c r="A58" s="52"/>
    </row>
    <row r="59" spans="1:1" ht="16.5" customHeight="1">
      <c r="A59" s="52"/>
    </row>
    <row r="60" spans="1:1" ht="16.5" customHeight="1">
      <c r="A60" s="52"/>
    </row>
    <row r="61" spans="1:1" ht="16.5" customHeight="1">
      <c r="A61" s="52"/>
    </row>
    <row r="62" spans="1:1" ht="16.5" customHeight="1">
      <c r="A62" s="52"/>
    </row>
    <row r="63" spans="1:1" ht="16.5" customHeight="1">
      <c r="A63" s="52"/>
    </row>
    <row r="64" spans="1:1" ht="16.5" customHeight="1">
      <c r="A64" s="52"/>
    </row>
    <row r="65" spans="1:1" ht="16.5" customHeight="1">
      <c r="A65" s="52"/>
    </row>
    <row r="66" spans="1:1" ht="16.5" customHeight="1">
      <c r="A66" s="52"/>
    </row>
    <row r="67" spans="1:1" ht="16.5" customHeight="1">
      <c r="A67" s="52"/>
    </row>
    <row r="68" spans="1:1" ht="16.5" customHeight="1">
      <c r="A68" s="52"/>
    </row>
    <row r="69" spans="1:1" ht="16.5" customHeight="1">
      <c r="A69" s="52"/>
    </row>
    <row r="70" spans="1:1" ht="16.5" customHeight="1">
      <c r="A70" s="52"/>
    </row>
    <row r="71" spans="1:1" ht="16.5" customHeight="1">
      <c r="A71" s="52"/>
    </row>
    <row r="72" spans="1:1" ht="16.5" customHeight="1">
      <c r="A72" s="52"/>
    </row>
    <row r="73" spans="1:1" ht="16.5" customHeight="1">
      <c r="A73" s="52"/>
    </row>
    <row r="74" spans="1:1" ht="16.5" customHeight="1">
      <c r="A74" s="52"/>
    </row>
    <row r="75" spans="1:1" ht="16.5" customHeight="1">
      <c r="A75" s="52"/>
    </row>
    <row r="76" spans="1:1" ht="16.5" customHeight="1">
      <c r="A76" s="52"/>
    </row>
    <row r="77" spans="1:1" ht="16.5" customHeight="1">
      <c r="A77" s="52"/>
    </row>
    <row r="78" spans="1:1" ht="16.5" customHeight="1">
      <c r="A78" s="52"/>
    </row>
    <row r="79" spans="1:1" ht="16.5" customHeight="1">
      <c r="A79" s="52"/>
    </row>
    <row r="80" spans="1:1" ht="16.5" customHeight="1">
      <c r="A80" s="52"/>
    </row>
    <row r="81" spans="1:1" ht="16.5" customHeight="1">
      <c r="A81" s="52"/>
    </row>
    <row r="82" spans="1:1" ht="16.5" customHeight="1">
      <c r="A82" s="52"/>
    </row>
    <row r="83" spans="1:1" ht="16.5" customHeight="1">
      <c r="A83" s="52"/>
    </row>
    <row r="84" spans="1:1" ht="16.5" customHeight="1">
      <c r="A84" s="52"/>
    </row>
    <row r="85" spans="1:1" ht="16.5" customHeight="1">
      <c r="A85" s="52"/>
    </row>
    <row r="86" spans="1:1" ht="16.5" customHeight="1">
      <c r="A86" s="52"/>
    </row>
    <row r="87" spans="1:1" ht="16.5" customHeight="1">
      <c r="A87" s="52"/>
    </row>
    <row r="88" spans="1:1" ht="16.5" customHeight="1">
      <c r="A88" s="52"/>
    </row>
    <row r="89" spans="1:1" ht="16.5" customHeight="1">
      <c r="A89" s="52"/>
    </row>
    <row r="90" spans="1:1" ht="16.5" customHeight="1">
      <c r="A90" s="52"/>
    </row>
    <row r="91" spans="1:1" ht="16.5" customHeight="1">
      <c r="A91" s="52"/>
    </row>
    <row r="92" spans="1:1" ht="16.5" customHeight="1">
      <c r="A92" s="52"/>
    </row>
    <row r="93" spans="1:1" ht="16.5" customHeight="1">
      <c r="A93" s="52"/>
    </row>
    <row r="94" spans="1:1" ht="16.5" customHeight="1">
      <c r="A94" s="52"/>
    </row>
    <row r="95" spans="1:1" ht="16.5" customHeight="1">
      <c r="A95" s="52"/>
    </row>
    <row r="96" spans="1:1" ht="16.5" customHeight="1">
      <c r="A96" s="52"/>
    </row>
    <row r="97" spans="1:1" ht="16.5" customHeight="1">
      <c r="A97" s="52"/>
    </row>
    <row r="98" spans="1:1" ht="16.5" customHeight="1">
      <c r="A98" s="52"/>
    </row>
    <row r="99" spans="1:1" ht="16.5" customHeight="1">
      <c r="A99" s="52"/>
    </row>
    <row r="100" spans="1:1" ht="16.5" customHeight="1">
      <c r="A100" s="52"/>
    </row>
    <row r="101" spans="1:1" ht="16.5" customHeight="1">
      <c r="A101" s="52"/>
    </row>
    <row r="102" spans="1:1" ht="16.5" customHeight="1">
      <c r="A102" s="52"/>
    </row>
    <row r="103" spans="1:1" ht="16.5" customHeight="1">
      <c r="A103" s="52"/>
    </row>
    <row r="104" spans="1:1" ht="16.5" customHeight="1">
      <c r="A104" s="52"/>
    </row>
    <row r="105" spans="1:1" ht="16.5" customHeight="1">
      <c r="A105" s="52"/>
    </row>
    <row r="106" spans="1:1" ht="16.5" customHeight="1">
      <c r="A106" s="52"/>
    </row>
    <row r="107" spans="1:1" ht="16.5" customHeight="1">
      <c r="A107" s="52"/>
    </row>
    <row r="108" spans="1:1" ht="16.5" customHeight="1">
      <c r="A108" s="52"/>
    </row>
    <row r="109" spans="1:1" ht="16.5" customHeight="1">
      <c r="A109" s="52"/>
    </row>
    <row r="110" spans="1:1" ht="16.5" customHeight="1">
      <c r="A110" s="52"/>
    </row>
    <row r="111" spans="1:1" ht="16.5" customHeight="1">
      <c r="A111" s="52"/>
    </row>
    <row r="112" spans="1:1" ht="16.5" customHeight="1">
      <c r="A112" s="52"/>
    </row>
    <row r="113" spans="1:1" ht="16.5" customHeight="1">
      <c r="A113" s="52"/>
    </row>
    <row r="114" spans="1:1" ht="16.5" customHeight="1">
      <c r="A114" s="52"/>
    </row>
    <row r="115" spans="1:1" ht="16.5" customHeight="1">
      <c r="A115" s="52"/>
    </row>
    <row r="116" spans="1:1" ht="16.5" customHeight="1">
      <c r="A116" s="52"/>
    </row>
    <row r="117" spans="1:1" ht="16.5" customHeight="1">
      <c r="A117" s="52"/>
    </row>
    <row r="118" spans="1:1" ht="16.5" customHeight="1">
      <c r="A118" s="52"/>
    </row>
    <row r="119" spans="1:1" ht="16.5" customHeight="1">
      <c r="A119" s="52"/>
    </row>
    <row r="120" spans="1:1" ht="16.5" customHeight="1">
      <c r="A120" s="52"/>
    </row>
    <row r="121" spans="1:1" ht="16.5" customHeight="1">
      <c r="A121" s="52"/>
    </row>
    <row r="122" spans="1:1" ht="16.5" customHeight="1">
      <c r="A122" s="52"/>
    </row>
    <row r="123" spans="1:1" ht="16.5" customHeight="1">
      <c r="A123" s="52"/>
    </row>
    <row r="124" spans="1:1" ht="16.5" customHeight="1">
      <c r="A124" s="52"/>
    </row>
    <row r="125" spans="1:1" ht="16.5" customHeight="1">
      <c r="A125" s="52"/>
    </row>
    <row r="126" spans="1:1" ht="16.5" customHeight="1">
      <c r="A126" s="52"/>
    </row>
    <row r="127" spans="1:1" ht="16.5" customHeight="1">
      <c r="A127" s="52"/>
    </row>
    <row r="128" spans="1:1" ht="16.5" customHeight="1">
      <c r="A128" s="52"/>
    </row>
    <row r="129" spans="1:1" ht="16.5" customHeight="1">
      <c r="A129" s="52"/>
    </row>
    <row r="130" spans="1:1" ht="16.5" customHeight="1">
      <c r="A130" s="52"/>
    </row>
    <row r="131" spans="1:1" ht="16.5" customHeight="1">
      <c r="A131" s="52"/>
    </row>
    <row r="132" spans="1:1" ht="16.5" customHeight="1">
      <c r="A132" s="52"/>
    </row>
    <row r="133" spans="1:1" ht="16.5" customHeight="1">
      <c r="A133" s="52"/>
    </row>
    <row r="134" spans="1:1" ht="16.5" customHeight="1">
      <c r="A134" s="52"/>
    </row>
    <row r="135" spans="1:1" ht="16.5" customHeight="1">
      <c r="A135" s="52"/>
    </row>
    <row r="136" spans="1:1" ht="16.5" customHeight="1">
      <c r="A136" s="52"/>
    </row>
    <row r="137" spans="1:1" ht="16.5" customHeight="1">
      <c r="A137" s="52"/>
    </row>
    <row r="138" spans="1:1" ht="16.5" customHeight="1">
      <c r="A138" s="52"/>
    </row>
    <row r="139" spans="1:1" ht="16.5" customHeight="1">
      <c r="A139" s="52"/>
    </row>
    <row r="140" spans="1:1" ht="16.5" customHeight="1">
      <c r="A140" s="52"/>
    </row>
    <row r="141" spans="1:1" ht="16.5" customHeight="1">
      <c r="A141" s="52"/>
    </row>
    <row r="142" spans="1:1" ht="16.5" customHeight="1">
      <c r="A142" s="52"/>
    </row>
    <row r="143" spans="1:1" ht="16.5" customHeight="1">
      <c r="A143" s="52"/>
    </row>
    <row r="144" spans="1:1" ht="16.5" customHeight="1">
      <c r="A144" s="52"/>
    </row>
    <row r="145" spans="1:1" ht="16.5" customHeight="1">
      <c r="A145" s="52"/>
    </row>
    <row r="146" spans="1:1" ht="16.5" customHeight="1">
      <c r="A146" s="52"/>
    </row>
    <row r="147" spans="1:1" ht="16.5" customHeight="1">
      <c r="A147" s="52"/>
    </row>
    <row r="148" spans="1:1" ht="16.5" customHeight="1">
      <c r="A148" s="52"/>
    </row>
    <row r="149" spans="1:1" ht="16.5" customHeight="1">
      <c r="A149" s="52"/>
    </row>
    <row r="150" spans="1:1" ht="16.5" customHeight="1">
      <c r="A150" s="52"/>
    </row>
    <row r="151" spans="1:1" ht="16.5" customHeight="1">
      <c r="A151" s="52"/>
    </row>
    <row r="152" spans="1:1" ht="16.5" customHeight="1">
      <c r="A152" s="52"/>
    </row>
    <row r="153" spans="1:1" ht="16.5" customHeight="1">
      <c r="A153" s="52"/>
    </row>
    <row r="154" spans="1:1" ht="16.5" customHeight="1">
      <c r="A154" s="52"/>
    </row>
    <row r="155" spans="1:1" ht="16.5" customHeight="1">
      <c r="A155" s="52"/>
    </row>
    <row r="156" spans="1:1" ht="16.5" customHeight="1">
      <c r="A156" s="52"/>
    </row>
    <row r="157" spans="1:1" ht="16.5" customHeight="1">
      <c r="A157" s="52"/>
    </row>
    <row r="158" spans="1:1" ht="16.5" customHeight="1">
      <c r="A158" s="52"/>
    </row>
    <row r="159" spans="1:1" ht="16.5" customHeight="1">
      <c r="A159" s="52"/>
    </row>
    <row r="160" spans="1:1" ht="16.5" customHeight="1">
      <c r="A160" s="52"/>
    </row>
    <row r="161" spans="1:1" ht="16.5" customHeight="1">
      <c r="A161" s="52"/>
    </row>
    <row r="162" spans="1:1" ht="16.5" customHeight="1">
      <c r="A162" s="52"/>
    </row>
    <row r="163" spans="1:1" ht="16.5" customHeight="1">
      <c r="A163" s="52"/>
    </row>
    <row r="164" spans="1:1" ht="16.5" customHeight="1">
      <c r="A164" s="52"/>
    </row>
    <row r="165" spans="1:1" ht="16.5" customHeight="1">
      <c r="A165" s="52"/>
    </row>
    <row r="166" spans="1:1" ht="16.5" customHeight="1">
      <c r="A166" s="52"/>
    </row>
    <row r="167" spans="1:1" ht="16.5" customHeight="1">
      <c r="A167" s="52"/>
    </row>
    <row r="168" spans="1:1" ht="16.5" customHeight="1">
      <c r="A168" s="52"/>
    </row>
    <row r="169" spans="1:1" ht="16.5" customHeight="1">
      <c r="A169" s="52"/>
    </row>
    <row r="170" spans="1:1" ht="16.5" customHeight="1">
      <c r="A170" s="52"/>
    </row>
    <row r="171" spans="1:1" ht="16.5" customHeight="1">
      <c r="A171" s="52"/>
    </row>
    <row r="172" spans="1:1" ht="16.5" customHeight="1">
      <c r="A172" s="52"/>
    </row>
    <row r="173" spans="1:1" ht="16.5" customHeight="1">
      <c r="A173" s="52"/>
    </row>
    <row r="174" spans="1:1" ht="16.5" customHeight="1">
      <c r="A174" s="52"/>
    </row>
    <row r="175" spans="1:1" ht="16.5" customHeight="1">
      <c r="A175" s="52"/>
    </row>
    <row r="176" spans="1:1" ht="16.5" customHeight="1">
      <c r="A176" s="52"/>
    </row>
    <row r="177" spans="1:1" ht="16.5" customHeight="1">
      <c r="A177" s="52"/>
    </row>
    <row r="178" spans="1:1" ht="16.5" customHeight="1">
      <c r="A178" s="52"/>
    </row>
    <row r="179" spans="1:1" ht="16.5" customHeight="1">
      <c r="A179" s="52"/>
    </row>
    <row r="180" spans="1:1" ht="16.5" customHeight="1">
      <c r="A180" s="52"/>
    </row>
    <row r="181" spans="1:1" ht="16.5" customHeight="1">
      <c r="A181" s="52"/>
    </row>
    <row r="182" spans="1:1" ht="16.5" customHeight="1">
      <c r="A182" s="52"/>
    </row>
    <row r="183" spans="1:1" ht="16.5" customHeight="1">
      <c r="A183" s="52"/>
    </row>
    <row r="184" spans="1:1" ht="16.5" customHeight="1">
      <c r="A184" s="52"/>
    </row>
    <row r="185" spans="1:1" ht="16.5" customHeight="1">
      <c r="A185" s="52"/>
    </row>
    <row r="186" spans="1:1" ht="16.5" customHeight="1">
      <c r="A186" s="52"/>
    </row>
    <row r="187" spans="1:1" ht="16.5" customHeight="1">
      <c r="A187" s="52"/>
    </row>
    <row r="188" spans="1:1" ht="16.5" customHeight="1">
      <c r="A188" s="52"/>
    </row>
    <row r="189" spans="1:1" ht="16.5" customHeight="1">
      <c r="A189" s="52"/>
    </row>
    <row r="190" spans="1:1" ht="16.5" customHeight="1">
      <c r="A190" s="52"/>
    </row>
    <row r="191" spans="1:1" ht="16.5" customHeight="1">
      <c r="A191" s="52"/>
    </row>
    <row r="192" spans="1:1" ht="16.5" customHeight="1">
      <c r="A192" s="52"/>
    </row>
    <row r="193" spans="1:1" ht="16.5" customHeight="1">
      <c r="A193" s="52"/>
    </row>
    <row r="194" spans="1:1" ht="16.5" customHeight="1">
      <c r="A194" s="52"/>
    </row>
    <row r="195" spans="1:1" ht="16.5" customHeight="1">
      <c r="A195" s="52"/>
    </row>
    <row r="196" spans="1:1" ht="16.5" customHeight="1">
      <c r="A196" s="52"/>
    </row>
    <row r="197" spans="1:1" ht="16.5" customHeight="1">
      <c r="A197" s="52"/>
    </row>
    <row r="198" spans="1:1" ht="16.5" customHeight="1">
      <c r="A198" s="52"/>
    </row>
    <row r="199" spans="1:1" ht="16.5" customHeight="1">
      <c r="A199" s="52"/>
    </row>
    <row r="200" spans="1:1" ht="16.5" customHeight="1">
      <c r="A200" s="52"/>
    </row>
    <row r="201" spans="1:1" ht="16.5" customHeight="1">
      <c r="A201" s="52"/>
    </row>
    <row r="202" spans="1:1" ht="16.5" customHeight="1">
      <c r="A202" s="52"/>
    </row>
    <row r="203" spans="1:1" ht="16.5" customHeight="1">
      <c r="A203" s="52"/>
    </row>
    <row r="204" spans="1:1" ht="16.5" customHeight="1">
      <c r="A204" s="52"/>
    </row>
    <row r="205" spans="1:1" ht="16.5" customHeight="1">
      <c r="A205" s="52"/>
    </row>
    <row r="206" spans="1:1" ht="16.5" customHeight="1">
      <c r="A206" s="52"/>
    </row>
    <row r="207" spans="1:1" ht="16.5" customHeight="1">
      <c r="A207" s="52"/>
    </row>
    <row r="208" spans="1:1" ht="16.5" customHeight="1">
      <c r="A208" s="52"/>
    </row>
    <row r="209" spans="1:1" ht="16.5" customHeight="1">
      <c r="A209" s="52"/>
    </row>
    <row r="210" spans="1:1" ht="16.5" customHeight="1">
      <c r="A210" s="52"/>
    </row>
    <row r="211" spans="1:1" ht="16.5" customHeight="1">
      <c r="A211" s="52"/>
    </row>
    <row r="212" spans="1:1" ht="16.5" customHeight="1">
      <c r="A212" s="52"/>
    </row>
    <row r="213" spans="1:1" ht="16.5" customHeight="1">
      <c r="A213" s="52"/>
    </row>
    <row r="214" spans="1:1" ht="16.5" customHeight="1">
      <c r="A214" s="52"/>
    </row>
    <row r="215" spans="1:1" ht="16.5" customHeight="1">
      <c r="A215" s="52"/>
    </row>
    <row r="216" spans="1:1" ht="16.5" customHeight="1">
      <c r="A216" s="52"/>
    </row>
    <row r="217" spans="1:1" ht="16.5" customHeight="1">
      <c r="A217" s="52"/>
    </row>
    <row r="218" spans="1:1" ht="16.5" customHeight="1">
      <c r="A218" s="52"/>
    </row>
    <row r="219" spans="1:1" ht="16.5" customHeight="1">
      <c r="A219" s="52"/>
    </row>
    <row r="220" spans="1:1" ht="16.5" customHeight="1">
      <c r="A220" s="52"/>
    </row>
    <row r="221" spans="1:1" ht="16.5" customHeight="1">
      <c r="A221" s="52"/>
    </row>
    <row r="222" spans="1:1" ht="16.5" customHeight="1">
      <c r="A222" s="52"/>
    </row>
    <row r="223" spans="1:1" ht="16.5" customHeight="1">
      <c r="A223" s="52"/>
    </row>
    <row r="224" spans="1:1" ht="16.5" customHeight="1">
      <c r="A224" s="52"/>
    </row>
    <row r="225" spans="1:1" ht="16.5" customHeight="1">
      <c r="A225" s="52"/>
    </row>
    <row r="226" spans="1:1" ht="16.5" customHeight="1">
      <c r="A226" s="52"/>
    </row>
    <row r="227" spans="1:1" ht="16.5" customHeight="1">
      <c r="A227" s="52"/>
    </row>
    <row r="228" spans="1:1" ht="16.5" customHeight="1">
      <c r="A228" s="52"/>
    </row>
    <row r="229" spans="1:1" ht="16.5" customHeight="1">
      <c r="A229" s="52"/>
    </row>
    <row r="230" spans="1:1" ht="16.5" customHeight="1">
      <c r="A230" s="52"/>
    </row>
    <row r="231" spans="1:1" ht="16.5" customHeight="1">
      <c r="A231" s="52"/>
    </row>
    <row r="232" spans="1:1" ht="16.5" customHeight="1">
      <c r="A232" s="52"/>
    </row>
    <row r="233" spans="1:1" ht="16.5" customHeight="1">
      <c r="A233" s="52"/>
    </row>
    <row r="234" spans="1:1" ht="16.5" customHeight="1">
      <c r="A234" s="52"/>
    </row>
    <row r="235" spans="1:1" ht="16.5" customHeight="1">
      <c r="A235" s="52"/>
    </row>
    <row r="236" spans="1:1" ht="16.5" customHeight="1">
      <c r="A236" s="52"/>
    </row>
    <row r="237" spans="1:1" ht="16.5" customHeight="1">
      <c r="A237" s="52"/>
    </row>
    <row r="238" spans="1:1" ht="16.5" customHeight="1">
      <c r="A238" s="52"/>
    </row>
    <row r="239" spans="1:1" ht="16.5" customHeight="1">
      <c r="A239" s="52"/>
    </row>
    <row r="240" spans="1:1" ht="16.5" customHeight="1">
      <c r="A240" s="52"/>
    </row>
    <row r="241" spans="1:1" ht="16.5" customHeight="1">
      <c r="A241" s="52"/>
    </row>
    <row r="242" spans="1:1" ht="16.5" customHeight="1">
      <c r="A242" s="52"/>
    </row>
    <row r="243" spans="1:1" ht="16.5" customHeight="1">
      <c r="A243" s="52"/>
    </row>
    <row r="244" spans="1:1" ht="16.5" customHeight="1">
      <c r="A244" s="52"/>
    </row>
    <row r="245" spans="1:1" ht="16.5" customHeight="1">
      <c r="A245" s="52"/>
    </row>
    <row r="246" spans="1:1" ht="16.5" customHeight="1">
      <c r="A246" s="52"/>
    </row>
    <row r="247" spans="1:1" ht="16.5" customHeight="1">
      <c r="A247" s="52"/>
    </row>
    <row r="248" spans="1:1" ht="16.5" customHeight="1">
      <c r="A248" s="52"/>
    </row>
    <row r="249" spans="1:1" ht="16.5" customHeight="1">
      <c r="A249" s="52"/>
    </row>
    <row r="250" spans="1:1" ht="16.5" customHeight="1">
      <c r="A250" s="52"/>
    </row>
    <row r="251" spans="1:1" ht="16.5" customHeight="1">
      <c r="A251" s="52"/>
    </row>
    <row r="252" spans="1:1" ht="16.5" customHeight="1">
      <c r="A252" s="52"/>
    </row>
    <row r="253" spans="1:1" ht="16.5" customHeight="1">
      <c r="A253" s="52"/>
    </row>
    <row r="254" spans="1:1" ht="16.5" customHeight="1">
      <c r="A254" s="52"/>
    </row>
    <row r="255" spans="1:1" ht="16.5" customHeight="1">
      <c r="A255" s="52"/>
    </row>
    <row r="256" spans="1:1" ht="16.5" customHeight="1">
      <c r="A256" s="52"/>
    </row>
    <row r="257" spans="1:1" ht="16.5" customHeight="1">
      <c r="A257" s="52"/>
    </row>
    <row r="258" spans="1:1" ht="16.5" customHeight="1">
      <c r="A258" s="52"/>
    </row>
    <row r="259" spans="1:1" ht="16.5" customHeight="1">
      <c r="A259" s="52"/>
    </row>
    <row r="260" spans="1:1" ht="16.5" customHeight="1">
      <c r="A260" s="52"/>
    </row>
    <row r="261" spans="1:1" ht="16.5" customHeight="1">
      <c r="A261" s="52"/>
    </row>
    <row r="262" spans="1:1" ht="16.5" customHeight="1">
      <c r="A262" s="52"/>
    </row>
    <row r="263" spans="1:1" ht="16.5" customHeight="1">
      <c r="A263" s="52"/>
    </row>
    <row r="264" spans="1:1" ht="16.5" customHeight="1">
      <c r="A264" s="52"/>
    </row>
    <row r="265" spans="1:1" ht="16.5" customHeight="1">
      <c r="A265" s="52"/>
    </row>
    <row r="266" spans="1:1" ht="16.5" customHeight="1">
      <c r="A266" s="52"/>
    </row>
    <row r="267" spans="1:1" ht="16.5" customHeight="1">
      <c r="A267" s="52"/>
    </row>
    <row r="268" spans="1:1" ht="16.5" customHeight="1">
      <c r="A268" s="52"/>
    </row>
    <row r="269" spans="1:1" ht="16.5" customHeight="1">
      <c r="A269" s="52"/>
    </row>
    <row r="270" spans="1:1" ht="16.5" customHeight="1">
      <c r="A270" s="52"/>
    </row>
    <row r="271" spans="1:1" ht="16.5" customHeight="1">
      <c r="A271" s="52"/>
    </row>
    <row r="272" spans="1:1" ht="16.5" customHeight="1">
      <c r="A272" s="52"/>
    </row>
    <row r="273" spans="1:1" ht="16.5" customHeight="1">
      <c r="A273" s="52"/>
    </row>
    <row r="274" spans="1:1" ht="16.5" customHeight="1">
      <c r="A274" s="52"/>
    </row>
    <row r="275" spans="1:1" ht="16.5" customHeight="1">
      <c r="A275" s="52"/>
    </row>
    <row r="276" spans="1:1" ht="16.5" customHeight="1">
      <c r="A276" s="52"/>
    </row>
    <row r="277" spans="1:1" ht="16.5" customHeight="1">
      <c r="A277" s="52"/>
    </row>
    <row r="278" spans="1:1" ht="16.5" customHeight="1">
      <c r="A278" s="52"/>
    </row>
    <row r="279" spans="1:1" ht="16.5" customHeight="1">
      <c r="A279" s="52"/>
    </row>
    <row r="280" spans="1:1" ht="16.5" customHeight="1">
      <c r="A280" s="52"/>
    </row>
    <row r="281" spans="1:1" ht="16.5" customHeight="1">
      <c r="A281" s="52"/>
    </row>
    <row r="282" spans="1:1" ht="16.5" customHeight="1">
      <c r="A282" s="52"/>
    </row>
    <row r="283" spans="1:1" ht="16.5" customHeight="1">
      <c r="A283" s="52"/>
    </row>
    <row r="284" spans="1:1" ht="16.5" customHeight="1">
      <c r="A284" s="52"/>
    </row>
    <row r="285" spans="1:1" ht="16.5" customHeight="1">
      <c r="A285" s="52"/>
    </row>
    <row r="286" spans="1:1" ht="16.5" customHeight="1">
      <c r="A286" s="52"/>
    </row>
    <row r="287" spans="1:1" ht="16.5" customHeight="1">
      <c r="A287" s="52"/>
    </row>
    <row r="288" spans="1:1" ht="16.5" customHeight="1">
      <c r="A288" s="52"/>
    </row>
    <row r="289" spans="1:1" ht="16.5" customHeight="1">
      <c r="A289" s="52"/>
    </row>
    <row r="290" spans="1:1" ht="16.5" customHeight="1">
      <c r="A290" s="52"/>
    </row>
    <row r="291" spans="1:1" ht="16.5" customHeight="1">
      <c r="A291" s="52"/>
    </row>
    <row r="292" spans="1:1" ht="16.5" customHeight="1">
      <c r="A292" s="52"/>
    </row>
    <row r="293" spans="1:1" ht="16.5" customHeight="1">
      <c r="A293" s="52"/>
    </row>
    <row r="294" spans="1:1" ht="16.5" customHeight="1">
      <c r="A294" s="52"/>
    </row>
    <row r="295" spans="1:1" ht="16.5" customHeight="1">
      <c r="A295" s="52"/>
    </row>
    <row r="296" spans="1:1" ht="16.5" customHeight="1">
      <c r="A296" s="52"/>
    </row>
    <row r="297" spans="1:1" ht="16.5" customHeight="1">
      <c r="A297" s="52"/>
    </row>
    <row r="298" spans="1:1" ht="16.5" customHeight="1">
      <c r="A298" s="52"/>
    </row>
    <row r="299" spans="1:1" ht="16.5" customHeight="1">
      <c r="A299" s="52"/>
    </row>
    <row r="300" spans="1:1" ht="16.5" customHeight="1">
      <c r="A300" s="52"/>
    </row>
    <row r="301" spans="1:1" ht="16.5" customHeight="1">
      <c r="A301" s="52"/>
    </row>
    <row r="302" spans="1:1" ht="16.5" customHeight="1">
      <c r="A302" s="52"/>
    </row>
    <row r="303" spans="1:1" ht="16.5" customHeight="1">
      <c r="A303" s="52"/>
    </row>
    <row r="304" spans="1:1" ht="16.5" customHeight="1">
      <c r="A304" s="52"/>
    </row>
    <row r="305" spans="1:1" ht="16.5" customHeight="1">
      <c r="A305" s="52"/>
    </row>
    <row r="306" spans="1:1" ht="16.5" customHeight="1">
      <c r="A306" s="52"/>
    </row>
    <row r="307" spans="1:1" ht="16.5" customHeight="1">
      <c r="A307" s="52"/>
    </row>
    <row r="308" spans="1:1" ht="16.5" customHeight="1">
      <c r="A308" s="52"/>
    </row>
    <row r="309" spans="1:1" ht="16.5" customHeight="1">
      <c r="A309" s="52"/>
    </row>
    <row r="310" spans="1:1" ht="16.5" customHeight="1">
      <c r="A310" s="52"/>
    </row>
    <row r="311" spans="1:1" ht="16.5" customHeight="1">
      <c r="A311" s="52"/>
    </row>
    <row r="312" spans="1:1" ht="16.5" customHeight="1">
      <c r="A312" s="52"/>
    </row>
    <row r="313" spans="1:1" ht="16.5" customHeight="1">
      <c r="A313" s="52"/>
    </row>
    <row r="314" spans="1:1" ht="16.5" customHeight="1">
      <c r="A314" s="52"/>
    </row>
    <row r="315" spans="1:1" ht="16.5" customHeight="1">
      <c r="A315" s="52"/>
    </row>
    <row r="316" spans="1:1" ht="16.5" customHeight="1">
      <c r="A316" s="52"/>
    </row>
    <row r="317" spans="1:1" ht="16.5" customHeight="1">
      <c r="A317" s="52"/>
    </row>
    <row r="318" spans="1:1" ht="16.5" customHeight="1">
      <c r="A318" s="52"/>
    </row>
    <row r="319" spans="1:1" ht="16.5" customHeight="1">
      <c r="A319" s="52"/>
    </row>
    <row r="320" spans="1:1" ht="16.5" customHeight="1">
      <c r="A320" s="52"/>
    </row>
    <row r="321" spans="1:1" ht="16.5" customHeight="1">
      <c r="A321" s="52"/>
    </row>
    <row r="322" spans="1:1" ht="16.5" customHeight="1">
      <c r="A322" s="52"/>
    </row>
    <row r="323" spans="1:1" ht="16.5" customHeight="1">
      <c r="A323" s="52"/>
    </row>
    <row r="324" spans="1:1" ht="16.5" customHeight="1">
      <c r="A324" s="52"/>
    </row>
    <row r="325" spans="1:1" ht="16.5" customHeight="1">
      <c r="A325" s="52"/>
    </row>
    <row r="326" spans="1:1" ht="16.5" customHeight="1">
      <c r="A326" s="52"/>
    </row>
    <row r="327" spans="1:1" ht="16.5" customHeight="1">
      <c r="A327" s="52"/>
    </row>
    <row r="328" spans="1:1" ht="16.5" customHeight="1">
      <c r="A328" s="52"/>
    </row>
    <row r="329" spans="1:1" ht="16.5" customHeight="1">
      <c r="A329" s="52"/>
    </row>
    <row r="330" spans="1:1" ht="16.5" customHeight="1">
      <c r="A330" s="52"/>
    </row>
    <row r="331" spans="1:1" ht="16.5" customHeight="1">
      <c r="A331" s="52"/>
    </row>
    <row r="332" spans="1:1" ht="16.5" customHeight="1">
      <c r="A332" s="52"/>
    </row>
    <row r="333" spans="1:1" ht="16.5" customHeight="1">
      <c r="A333" s="52"/>
    </row>
    <row r="334" spans="1:1" ht="16.5" customHeight="1">
      <c r="A334" s="52"/>
    </row>
    <row r="335" spans="1:1" ht="16.5" customHeight="1">
      <c r="A335" s="52"/>
    </row>
    <row r="336" spans="1:1" ht="16.5" customHeight="1">
      <c r="A336" s="52"/>
    </row>
    <row r="337" spans="1:1" ht="16.5" customHeight="1">
      <c r="A337" s="52"/>
    </row>
    <row r="338" spans="1:1" ht="16.5" customHeight="1">
      <c r="A338" s="52"/>
    </row>
    <row r="339" spans="1:1" ht="16.5" customHeight="1">
      <c r="A339" s="52"/>
    </row>
    <row r="340" spans="1:1" ht="16.5" customHeight="1">
      <c r="A340" s="52"/>
    </row>
    <row r="341" spans="1:1" ht="16.5" customHeight="1">
      <c r="A341" s="52"/>
    </row>
    <row r="342" spans="1:1" ht="16.5" customHeight="1">
      <c r="A342" s="52"/>
    </row>
    <row r="343" spans="1:1" ht="16.5" customHeight="1">
      <c r="A343" s="52"/>
    </row>
    <row r="344" spans="1:1" ht="16.5" customHeight="1">
      <c r="A344" s="52"/>
    </row>
    <row r="345" spans="1:1" ht="16.5" customHeight="1">
      <c r="A345" s="52"/>
    </row>
    <row r="346" spans="1:1" ht="16.5" customHeight="1">
      <c r="A346" s="52"/>
    </row>
    <row r="347" spans="1:1" ht="16.5" customHeight="1">
      <c r="A347" s="52"/>
    </row>
    <row r="348" spans="1:1" ht="16.5" customHeight="1">
      <c r="A348" s="52"/>
    </row>
    <row r="349" spans="1:1" ht="16.5" customHeight="1">
      <c r="A349" s="52"/>
    </row>
    <row r="350" spans="1:1" ht="16.5" customHeight="1">
      <c r="A350" s="52"/>
    </row>
    <row r="351" spans="1:1" ht="16.5" customHeight="1">
      <c r="A351" s="52"/>
    </row>
    <row r="352" spans="1:1" ht="16.5" customHeight="1">
      <c r="A352" s="52"/>
    </row>
    <row r="353" spans="1:1" ht="16.5" customHeight="1">
      <c r="A353" s="52"/>
    </row>
    <row r="354" spans="1:1" ht="16.5" customHeight="1">
      <c r="A354" s="52"/>
    </row>
    <row r="355" spans="1:1" ht="16.5" customHeight="1">
      <c r="A355" s="52"/>
    </row>
    <row r="356" spans="1:1" ht="16.5" customHeight="1">
      <c r="A356" s="52"/>
    </row>
    <row r="357" spans="1:1" ht="16.5" customHeight="1">
      <c r="A357" s="52"/>
    </row>
    <row r="358" spans="1:1" ht="16.5" customHeight="1">
      <c r="A358" s="52"/>
    </row>
    <row r="359" spans="1:1" ht="16.5" customHeight="1">
      <c r="A359" s="52"/>
    </row>
    <row r="360" spans="1:1" ht="16.5" customHeight="1">
      <c r="A360" s="52"/>
    </row>
    <row r="361" spans="1:1" ht="16.5" customHeight="1">
      <c r="A361" s="52"/>
    </row>
    <row r="362" spans="1:1" ht="16.5" customHeight="1">
      <c r="A362" s="52"/>
    </row>
    <row r="363" spans="1:1" ht="16.5" customHeight="1">
      <c r="A363" s="52"/>
    </row>
    <row r="364" spans="1:1" ht="16.5" customHeight="1">
      <c r="A364" s="52"/>
    </row>
    <row r="365" spans="1:1" ht="16.5" customHeight="1">
      <c r="A365" s="52"/>
    </row>
    <row r="366" spans="1:1" ht="16.5" customHeight="1">
      <c r="A366" s="52"/>
    </row>
    <row r="367" spans="1:1" ht="16.5" customHeight="1">
      <c r="A367" s="52"/>
    </row>
    <row r="368" spans="1:1" ht="16.5" customHeight="1">
      <c r="A368" s="52"/>
    </row>
    <row r="369" spans="1:1" ht="16.5" customHeight="1">
      <c r="A369" s="52"/>
    </row>
    <row r="370" spans="1:1" ht="16.5" customHeight="1">
      <c r="A370" s="52"/>
    </row>
    <row r="371" spans="1:1" ht="16.5" customHeight="1">
      <c r="A371" s="52"/>
    </row>
    <row r="372" spans="1:1" ht="16.5" customHeight="1">
      <c r="A372" s="52"/>
    </row>
    <row r="373" spans="1:1" ht="16.5" customHeight="1">
      <c r="A373" s="52"/>
    </row>
    <row r="374" spans="1:1" ht="16.5" customHeight="1">
      <c r="A374" s="52"/>
    </row>
    <row r="375" spans="1:1" ht="16.5" customHeight="1">
      <c r="A375" s="52"/>
    </row>
    <row r="376" spans="1:1" ht="16.5" customHeight="1">
      <c r="A376" s="52"/>
    </row>
    <row r="377" spans="1:1" ht="16.5" customHeight="1">
      <c r="A377" s="52"/>
    </row>
    <row r="378" spans="1:1" ht="16.5" customHeight="1">
      <c r="A378" s="52"/>
    </row>
    <row r="379" spans="1:1" ht="16.5" customHeight="1">
      <c r="A379" s="52"/>
    </row>
    <row r="380" spans="1:1" ht="16.5" customHeight="1">
      <c r="A380" s="52"/>
    </row>
    <row r="381" spans="1:1" ht="16.5" customHeight="1">
      <c r="A381" s="52"/>
    </row>
    <row r="382" spans="1:1" ht="16.5" customHeight="1">
      <c r="A382" s="52"/>
    </row>
    <row r="383" spans="1:1" ht="16.5" customHeight="1">
      <c r="A383" s="52"/>
    </row>
    <row r="384" spans="1:1" ht="16.5" customHeight="1">
      <c r="A384" s="52"/>
    </row>
    <row r="385" spans="1:1" ht="16.5" customHeight="1">
      <c r="A385" s="52"/>
    </row>
    <row r="386" spans="1:1" ht="16.5" customHeight="1">
      <c r="A386" s="52"/>
    </row>
    <row r="387" spans="1:1" ht="16.5" customHeight="1">
      <c r="A387" s="52"/>
    </row>
    <row r="388" spans="1:1" ht="16.5" customHeight="1">
      <c r="A388" s="52"/>
    </row>
    <row r="389" spans="1:1" ht="16.5" customHeight="1">
      <c r="A389" s="52"/>
    </row>
    <row r="390" spans="1:1" ht="16.5" customHeight="1">
      <c r="A390" s="52"/>
    </row>
    <row r="391" spans="1:1" ht="16.5" customHeight="1">
      <c r="A391" s="52"/>
    </row>
    <row r="392" spans="1:1" ht="16.5" customHeight="1">
      <c r="A392" s="52"/>
    </row>
    <row r="393" spans="1:1" ht="16.5" customHeight="1">
      <c r="A393" s="52"/>
    </row>
    <row r="394" spans="1:1" ht="16.5" customHeight="1">
      <c r="A394" s="52"/>
    </row>
    <row r="395" spans="1:1" ht="16.5" customHeight="1">
      <c r="A395" s="52"/>
    </row>
    <row r="396" spans="1:1" ht="16.5" customHeight="1">
      <c r="A396" s="52"/>
    </row>
    <row r="397" spans="1:1" ht="16.5" customHeight="1">
      <c r="A397" s="52"/>
    </row>
    <row r="398" spans="1:1" ht="16.5" customHeight="1">
      <c r="A398" s="52"/>
    </row>
    <row r="399" spans="1:1" ht="16.5" customHeight="1">
      <c r="A399" s="52"/>
    </row>
    <row r="400" spans="1:1" ht="16.5" customHeight="1">
      <c r="A400" s="52"/>
    </row>
    <row r="401" spans="1:1" ht="16.5" customHeight="1">
      <c r="A401" s="52"/>
    </row>
    <row r="402" spans="1:1" ht="16.5" customHeight="1">
      <c r="A402" s="52"/>
    </row>
    <row r="403" spans="1:1" ht="16.5" customHeight="1">
      <c r="A403" s="52"/>
    </row>
    <row r="404" spans="1:1" ht="16.5" customHeight="1">
      <c r="A404" s="52"/>
    </row>
    <row r="405" spans="1:1" ht="16.5" customHeight="1">
      <c r="A405" s="52"/>
    </row>
    <row r="406" spans="1:1" ht="16.5" customHeight="1">
      <c r="A406" s="52"/>
    </row>
    <row r="407" spans="1:1" ht="16.5" customHeight="1">
      <c r="A407" s="52"/>
    </row>
    <row r="408" spans="1:1" ht="16.5" customHeight="1">
      <c r="A408" s="52"/>
    </row>
    <row r="409" spans="1:1" ht="16.5" customHeight="1">
      <c r="A409" s="52"/>
    </row>
    <row r="410" spans="1:1" ht="16.5" customHeight="1">
      <c r="A410" s="52"/>
    </row>
    <row r="411" spans="1:1" ht="16.5" customHeight="1">
      <c r="A411" s="52"/>
    </row>
    <row r="412" spans="1:1" ht="16.5" customHeight="1">
      <c r="A412" s="52"/>
    </row>
    <row r="413" spans="1:1" ht="16.5" customHeight="1">
      <c r="A413" s="52"/>
    </row>
    <row r="414" spans="1:1" ht="16.5" customHeight="1">
      <c r="A414" s="52"/>
    </row>
    <row r="415" spans="1:1" ht="16.5" customHeight="1">
      <c r="A415" s="52"/>
    </row>
    <row r="416" spans="1:1" ht="16.5" customHeight="1">
      <c r="A416" s="52"/>
    </row>
    <row r="417" spans="1:1" ht="16.5" customHeight="1">
      <c r="A417" s="52"/>
    </row>
    <row r="418" spans="1:1" ht="16.5" customHeight="1">
      <c r="A418" s="52"/>
    </row>
    <row r="419" spans="1:1" ht="16.5" customHeight="1">
      <c r="A419" s="52"/>
    </row>
    <row r="420" spans="1:1" ht="16.5" customHeight="1">
      <c r="A420" s="52"/>
    </row>
    <row r="421" spans="1:1" ht="16.5" customHeight="1">
      <c r="A421" s="52"/>
    </row>
    <row r="422" spans="1:1" ht="16.5" customHeight="1">
      <c r="A422" s="52"/>
    </row>
    <row r="423" spans="1:1" ht="16.5" customHeight="1">
      <c r="A423" s="52"/>
    </row>
    <row r="424" spans="1:1" ht="16.5" customHeight="1">
      <c r="A424" s="52"/>
    </row>
    <row r="425" spans="1:1" ht="16.5" customHeight="1">
      <c r="A425" s="52"/>
    </row>
    <row r="426" spans="1:1" ht="16.5" customHeight="1">
      <c r="A426" s="52"/>
    </row>
    <row r="427" spans="1:1" ht="16.5" customHeight="1">
      <c r="A427" s="52"/>
    </row>
    <row r="428" spans="1:1" ht="16.5" customHeight="1">
      <c r="A428" s="52"/>
    </row>
    <row r="429" spans="1:1" ht="16.5" customHeight="1">
      <c r="A429" s="52"/>
    </row>
    <row r="430" spans="1:1" ht="16.5" customHeight="1">
      <c r="A430" s="52"/>
    </row>
    <row r="431" spans="1:1" ht="16.5" customHeight="1">
      <c r="A431" s="52"/>
    </row>
    <row r="432" spans="1:1" ht="16.5" customHeight="1">
      <c r="A432" s="52"/>
    </row>
    <row r="433" spans="1:1" ht="16.5" customHeight="1">
      <c r="A433" s="52"/>
    </row>
    <row r="434" spans="1:1" ht="16.5" customHeight="1">
      <c r="A434" s="52"/>
    </row>
    <row r="435" spans="1:1" ht="16.5" customHeight="1">
      <c r="A435" s="52"/>
    </row>
    <row r="436" spans="1:1" ht="16.5" customHeight="1">
      <c r="A436" s="52"/>
    </row>
    <row r="437" spans="1:1" ht="16.5" customHeight="1">
      <c r="A437" s="52"/>
    </row>
    <row r="438" spans="1:1" ht="16.5" customHeight="1">
      <c r="A438" s="52"/>
    </row>
    <row r="439" spans="1:1" ht="16.5" customHeight="1">
      <c r="A439" s="52"/>
    </row>
    <row r="440" spans="1:1" ht="16.5" customHeight="1">
      <c r="A440" s="52"/>
    </row>
    <row r="441" spans="1:1" ht="16.5" customHeight="1">
      <c r="A441" s="52"/>
    </row>
    <row r="442" spans="1:1" ht="16.5" customHeight="1">
      <c r="A442" s="52"/>
    </row>
    <row r="443" spans="1:1" ht="16.5" customHeight="1">
      <c r="A443" s="52"/>
    </row>
    <row r="444" spans="1:1" ht="16.5" customHeight="1">
      <c r="A444" s="52"/>
    </row>
    <row r="445" spans="1:1" ht="16.5" customHeight="1">
      <c r="A445" s="52"/>
    </row>
    <row r="446" spans="1:1" ht="16.5" customHeight="1">
      <c r="A446" s="52"/>
    </row>
    <row r="447" spans="1:1" ht="16.5" customHeight="1">
      <c r="A447" s="52"/>
    </row>
    <row r="448" spans="1:1" ht="16.5" customHeight="1">
      <c r="A448" s="52"/>
    </row>
    <row r="449" spans="1:1" ht="16.5" customHeight="1">
      <c r="A449" s="52"/>
    </row>
    <row r="450" spans="1:1" ht="16.5" customHeight="1">
      <c r="A450" s="52"/>
    </row>
    <row r="451" spans="1:1" ht="16.5" customHeight="1">
      <c r="A451" s="52"/>
    </row>
    <row r="452" spans="1:1" ht="16.5" customHeight="1">
      <c r="A452" s="52"/>
    </row>
    <row r="453" spans="1:1" ht="16.5" customHeight="1">
      <c r="A453" s="52"/>
    </row>
    <row r="454" spans="1:1" ht="16.5" customHeight="1">
      <c r="A454" s="52"/>
    </row>
    <row r="455" spans="1:1" ht="16.5" customHeight="1">
      <c r="A455" s="52"/>
    </row>
    <row r="456" spans="1:1" ht="16.5" customHeight="1">
      <c r="A456" s="52"/>
    </row>
    <row r="457" spans="1:1" ht="16.5" customHeight="1">
      <c r="A457" s="52"/>
    </row>
    <row r="458" spans="1:1" ht="16.5" customHeight="1">
      <c r="A458" s="52"/>
    </row>
    <row r="459" spans="1:1" ht="16.5" customHeight="1">
      <c r="A459" s="52"/>
    </row>
    <row r="460" spans="1:1" ht="16.5" customHeight="1">
      <c r="A460" s="52"/>
    </row>
    <row r="461" spans="1:1" ht="16.5" customHeight="1">
      <c r="A461" s="52"/>
    </row>
    <row r="462" spans="1:1" ht="16.5" customHeight="1">
      <c r="A462" s="52"/>
    </row>
    <row r="463" spans="1:1" ht="16.5" customHeight="1">
      <c r="A463" s="52"/>
    </row>
    <row r="464" spans="1:1" ht="16.5" customHeight="1">
      <c r="A464" s="52"/>
    </row>
    <row r="465" spans="1:1" ht="16.5" customHeight="1">
      <c r="A465" s="52"/>
    </row>
    <row r="466" spans="1:1" ht="16.5" customHeight="1">
      <c r="A466" s="52"/>
    </row>
    <row r="467" spans="1:1" ht="16.5" customHeight="1">
      <c r="A467" s="52"/>
    </row>
    <row r="468" spans="1:1" ht="16.5" customHeight="1">
      <c r="A468" s="52"/>
    </row>
    <row r="469" spans="1:1" ht="16.5" customHeight="1">
      <c r="A469" s="52"/>
    </row>
    <row r="470" spans="1:1" ht="16.5" customHeight="1">
      <c r="A470" s="52"/>
    </row>
    <row r="471" spans="1:1" ht="16.5" customHeight="1">
      <c r="A471" s="52"/>
    </row>
    <row r="472" spans="1:1" ht="16.5" customHeight="1">
      <c r="A472" s="52"/>
    </row>
    <row r="473" spans="1:1" ht="16.5" customHeight="1">
      <c r="A473" s="52"/>
    </row>
    <row r="474" spans="1:1" ht="16.5" customHeight="1">
      <c r="A474" s="52"/>
    </row>
    <row r="475" spans="1:1" ht="16.5" customHeight="1">
      <c r="A475" s="52"/>
    </row>
    <row r="476" spans="1:1" ht="16.5" customHeight="1">
      <c r="A476" s="52"/>
    </row>
    <row r="477" spans="1:1" ht="16.5" customHeight="1">
      <c r="A477" s="52"/>
    </row>
    <row r="478" spans="1:1" ht="16.5" customHeight="1">
      <c r="A478" s="52"/>
    </row>
    <row r="479" spans="1:1" ht="16.5" customHeight="1">
      <c r="A479" s="52"/>
    </row>
    <row r="480" spans="1:1" ht="16.5" customHeight="1">
      <c r="A480" s="52"/>
    </row>
    <row r="481" spans="1:1" ht="16.5" customHeight="1">
      <c r="A481" s="52"/>
    </row>
    <row r="482" spans="1:1" ht="16.5" customHeight="1">
      <c r="A482" s="52"/>
    </row>
    <row r="483" spans="1:1" ht="16.5" customHeight="1">
      <c r="A483" s="52"/>
    </row>
    <row r="484" spans="1:1" ht="16.5" customHeight="1">
      <c r="A484" s="52"/>
    </row>
    <row r="485" spans="1:1" ht="16.5" customHeight="1">
      <c r="A485" s="52"/>
    </row>
    <row r="486" spans="1:1" ht="16.5" customHeight="1">
      <c r="A486" s="52"/>
    </row>
    <row r="487" spans="1:1" ht="16.5" customHeight="1">
      <c r="A487" s="52"/>
    </row>
    <row r="488" spans="1:1" ht="16.5" customHeight="1">
      <c r="A488" s="52"/>
    </row>
    <row r="489" spans="1:1" ht="16.5" customHeight="1">
      <c r="A489" s="52"/>
    </row>
    <row r="490" spans="1:1" ht="16.5" customHeight="1">
      <c r="A490" s="52"/>
    </row>
    <row r="491" spans="1:1" ht="16.5" customHeight="1">
      <c r="A491" s="52"/>
    </row>
    <row r="492" spans="1:1" ht="16.5" customHeight="1">
      <c r="A492" s="52"/>
    </row>
    <row r="493" spans="1:1" ht="16.5" customHeight="1">
      <c r="A493" s="52"/>
    </row>
    <row r="494" spans="1:1" ht="16.5" customHeight="1">
      <c r="A494" s="52"/>
    </row>
    <row r="495" spans="1:1" ht="16.5" customHeight="1">
      <c r="A495" s="52"/>
    </row>
    <row r="496" spans="1:1" ht="16.5" customHeight="1">
      <c r="A496" s="52"/>
    </row>
    <row r="497" spans="1:1" ht="16.5" customHeight="1">
      <c r="A497" s="52"/>
    </row>
    <row r="498" spans="1:1" ht="16.5" customHeight="1">
      <c r="A498" s="52"/>
    </row>
    <row r="499" spans="1:1" ht="16.5" customHeight="1">
      <c r="A499" s="52"/>
    </row>
    <row r="500" spans="1:1" ht="16.5" customHeight="1">
      <c r="A500" s="52"/>
    </row>
    <row r="501" spans="1:1" ht="16.5" customHeight="1">
      <c r="A501" s="52"/>
    </row>
    <row r="502" spans="1:1" ht="16.5" customHeight="1">
      <c r="A502" s="52"/>
    </row>
    <row r="503" spans="1:1" ht="16.5" customHeight="1">
      <c r="A503" s="52"/>
    </row>
    <row r="504" spans="1:1" ht="16.5" customHeight="1">
      <c r="A504" s="52"/>
    </row>
    <row r="505" spans="1:1" ht="16.5" customHeight="1">
      <c r="A505" s="52"/>
    </row>
    <row r="506" spans="1:1" ht="16.5" customHeight="1">
      <c r="A506" s="52"/>
    </row>
    <row r="507" spans="1:1" ht="16.5" customHeight="1">
      <c r="A507" s="52"/>
    </row>
    <row r="508" spans="1:1" ht="16.5" customHeight="1">
      <c r="A508" s="52"/>
    </row>
    <row r="509" spans="1:1" ht="16.5" customHeight="1">
      <c r="A509" s="52"/>
    </row>
    <row r="510" spans="1:1" ht="16.5" customHeight="1">
      <c r="A510" s="52"/>
    </row>
    <row r="511" spans="1:1" ht="16.5" customHeight="1">
      <c r="A511" s="52"/>
    </row>
    <row r="512" spans="1:1" ht="16.5" customHeight="1">
      <c r="A512" s="52"/>
    </row>
    <row r="513" spans="1:1" ht="16.5" customHeight="1">
      <c r="A513" s="52"/>
    </row>
    <row r="514" spans="1:1" ht="16.5" customHeight="1">
      <c r="A514" s="52"/>
    </row>
    <row r="515" spans="1:1" ht="16.5" customHeight="1">
      <c r="A515" s="52"/>
    </row>
    <row r="516" spans="1:1" ht="16.5" customHeight="1">
      <c r="A516" s="52"/>
    </row>
    <row r="517" spans="1:1" ht="16.5" customHeight="1">
      <c r="A517" s="52"/>
    </row>
    <row r="518" spans="1:1" ht="16.5" customHeight="1">
      <c r="A518" s="52"/>
    </row>
    <row r="519" spans="1:1" ht="16.5" customHeight="1">
      <c r="A519" s="52"/>
    </row>
    <row r="520" spans="1:1" ht="16.5" customHeight="1">
      <c r="A520" s="52"/>
    </row>
    <row r="521" spans="1:1" ht="16.5" customHeight="1">
      <c r="A521" s="52"/>
    </row>
    <row r="522" spans="1:1" ht="16.5" customHeight="1">
      <c r="A522" s="52"/>
    </row>
    <row r="523" spans="1:1" ht="16.5" customHeight="1">
      <c r="A523" s="52"/>
    </row>
    <row r="524" spans="1:1" ht="16.5" customHeight="1">
      <c r="A524" s="52"/>
    </row>
    <row r="525" spans="1:1" ht="16.5" customHeight="1">
      <c r="A525" s="52"/>
    </row>
    <row r="526" spans="1:1" ht="16.5" customHeight="1">
      <c r="A526" s="52"/>
    </row>
    <row r="527" spans="1:1" ht="16.5" customHeight="1">
      <c r="A527" s="52"/>
    </row>
    <row r="528" spans="1:1" ht="16.5" customHeight="1">
      <c r="A528" s="52"/>
    </row>
    <row r="529" spans="1:1" ht="16.5" customHeight="1">
      <c r="A529" s="52"/>
    </row>
    <row r="530" spans="1:1" ht="16.5" customHeight="1">
      <c r="A530" s="52"/>
    </row>
    <row r="531" spans="1:1" ht="16.5" customHeight="1">
      <c r="A531" s="52"/>
    </row>
    <row r="532" spans="1:1" ht="16.5" customHeight="1">
      <c r="A532" s="52"/>
    </row>
    <row r="533" spans="1:1" ht="16.5" customHeight="1">
      <c r="A533" s="52"/>
    </row>
    <row r="534" spans="1:1" ht="16.5" customHeight="1">
      <c r="A534" s="52"/>
    </row>
    <row r="535" spans="1:1" ht="16.5" customHeight="1">
      <c r="A535" s="52"/>
    </row>
    <row r="536" spans="1:1" ht="16.5" customHeight="1">
      <c r="A536" s="52"/>
    </row>
    <row r="537" spans="1:1" ht="16.5" customHeight="1">
      <c r="A537" s="52"/>
    </row>
    <row r="538" spans="1:1" ht="16.5" customHeight="1">
      <c r="A538" s="52"/>
    </row>
    <row r="539" spans="1:1" ht="16.5" customHeight="1">
      <c r="A539" s="52"/>
    </row>
    <row r="540" spans="1:1" ht="16.5" customHeight="1">
      <c r="A540" s="52"/>
    </row>
    <row r="541" spans="1:1" ht="16.5" customHeight="1">
      <c r="A541" s="52"/>
    </row>
    <row r="542" spans="1:1" ht="16.5" customHeight="1">
      <c r="A542" s="52"/>
    </row>
    <row r="543" spans="1:1" ht="16.5" customHeight="1">
      <c r="A543" s="52"/>
    </row>
    <row r="544" spans="1:1" ht="16.5" customHeight="1">
      <c r="A544" s="52"/>
    </row>
    <row r="545" spans="1:1" ht="16.5" customHeight="1">
      <c r="A545" s="52"/>
    </row>
    <row r="546" spans="1:1" ht="16.5" customHeight="1">
      <c r="A546" s="52"/>
    </row>
    <row r="547" spans="1:1" ht="16.5" customHeight="1">
      <c r="A547" s="52"/>
    </row>
    <row r="548" spans="1:1" ht="16.5" customHeight="1">
      <c r="A548" s="52"/>
    </row>
    <row r="549" spans="1:1" ht="16.5" customHeight="1">
      <c r="A549" s="52"/>
    </row>
    <row r="550" spans="1:1" ht="16.5" customHeight="1">
      <c r="A550" s="52"/>
    </row>
    <row r="551" spans="1:1" ht="16.5" customHeight="1">
      <c r="A551" s="52"/>
    </row>
    <row r="552" spans="1:1" ht="16.5" customHeight="1">
      <c r="A552" s="52"/>
    </row>
    <row r="553" spans="1:1" ht="16.5" customHeight="1">
      <c r="A553" s="52"/>
    </row>
    <row r="554" spans="1:1" ht="16.5" customHeight="1">
      <c r="A554" s="52"/>
    </row>
    <row r="555" spans="1:1" ht="16.5" customHeight="1">
      <c r="A555" s="52"/>
    </row>
    <row r="556" spans="1:1" ht="16.5" customHeight="1">
      <c r="A556" s="52"/>
    </row>
    <row r="557" spans="1:1" ht="16.5" customHeight="1">
      <c r="A557" s="52"/>
    </row>
    <row r="558" spans="1:1" ht="16.5" customHeight="1">
      <c r="A558" s="52"/>
    </row>
    <row r="559" spans="1:1" ht="16.5" customHeight="1">
      <c r="A559" s="52"/>
    </row>
    <row r="560" spans="1:1" ht="16.5" customHeight="1">
      <c r="A560" s="52"/>
    </row>
    <row r="561" spans="1:1" ht="16.5" customHeight="1">
      <c r="A561" s="52"/>
    </row>
    <row r="562" spans="1:1" ht="16.5" customHeight="1">
      <c r="A562" s="52"/>
    </row>
    <row r="563" spans="1:1" ht="16.5" customHeight="1">
      <c r="A563" s="52"/>
    </row>
    <row r="564" spans="1:1" ht="16.5" customHeight="1">
      <c r="A564" s="52"/>
    </row>
    <row r="565" spans="1:1" ht="16.5" customHeight="1">
      <c r="A565" s="52"/>
    </row>
    <row r="566" spans="1:1" ht="16.5" customHeight="1">
      <c r="A566" s="52"/>
    </row>
    <row r="567" spans="1:1" ht="16.5" customHeight="1">
      <c r="A567" s="52"/>
    </row>
    <row r="568" spans="1:1" ht="16.5" customHeight="1">
      <c r="A568" s="52"/>
    </row>
    <row r="569" spans="1:1" ht="16.5" customHeight="1">
      <c r="A569" s="52"/>
    </row>
    <row r="570" spans="1:1" ht="16.5" customHeight="1">
      <c r="A570" s="52"/>
    </row>
    <row r="571" spans="1:1" ht="16.5" customHeight="1">
      <c r="A571" s="52"/>
    </row>
    <row r="572" spans="1:1" ht="16.5" customHeight="1">
      <c r="A572" s="52"/>
    </row>
    <row r="573" spans="1:1" ht="16.5" customHeight="1">
      <c r="A573" s="52"/>
    </row>
    <row r="574" spans="1:1" ht="16.5" customHeight="1">
      <c r="A574" s="52"/>
    </row>
    <row r="575" spans="1:1" ht="16.5" customHeight="1">
      <c r="A575" s="52"/>
    </row>
    <row r="576" spans="1:1" ht="16.5" customHeight="1">
      <c r="A576" s="52"/>
    </row>
    <row r="577" spans="1:1" ht="16.5" customHeight="1">
      <c r="A577" s="52"/>
    </row>
    <row r="578" spans="1:1" ht="16.5" customHeight="1">
      <c r="A578" s="52"/>
    </row>
    <row r="579" spans="1:1" ht="16.5" customHeight="1">
      <c r="A579" s="52"/>
    </row>
    <row r="580" spans="1:1" ht="16.5" customHeight="1">
      <c r="A580" s="52"/>
    </row>
    <row r="581" spans="1:1" ht="16.5" customHeight="1">
      <c r="A581" s="52"/>
    </row>
    <row r="582" spans="1:1" ht="16.5" customHeight="1">
      <c r="A582" s="52"/>
    </row>
    <row r="583" spans="1:1" ht="16.5" customHeight="1">
      <c r="A583" s="52"/>
    </row>
    <row r="584" spans="1:1" ht="16.5" customHeight="1">
      <c r="A584" s="52"/>
    </row>
    <row r="585" spans="1:1" ht="16.5" customHeight="1">
      <c r="A585" s="52"/>
    </row>
    <row r="586" spans="1:1" ht="16.5" customHeight="1">
      <c r="A586" s="52"/>
    </row>
    <row r="587" spans="1:1" ht="16.5" customHeight="1">
      <c r="A587" s="52"/>
    </row>
    <row r="588" spans="1:1" ht="16.5" customHeight="1">
      <c r="A588" s="52"/>
    </row>
    <row r="589" spans="1:1" ht="16.5" customHeight="1">
      <c r="A589" s="52"/>
    </row>
    <row r="590" spans="1:1" ht="16.5" customHeight="1">
      <c r="A590" s="52"/>
    </row>
    <row r="591" spans="1:1" ht="16.5" customHeight="1">
      <c r="A591" s="52"/>
    </row>
    <row r="592" spans="1:1" ht="16.5" customHeight="1">
      <c r="A592" s="52"/>
    </row>
    <row r="593" spans="1:1" ht="16.5" customHeight="1">
      <c r="A593" s="52"/>
    </row>
    <row r="594" spans="1:1" ht="16.5" customHeight="1">
      <c r="A594" s="52"/>
    </row>
    <row r="595" spans="1:1" ht="16.5" customHeight="1">
      <c r="A595" s="52"/>
    </row>
    <row r="596" spans="1:1" ht="16.5" customHeight="1">
      <c r="A596" s="52"/>
    </row>
    <row r="597" spans="1:1" ht="16.5" customHeight="1">
      <c r="A597" s="52"/>
    </row>
    <row r="598" spans="1:1" ht="16.5" customHeight="1">
      <c r="A598" s="52"/>
    </row>
    <row r="599" spans="1:1" ht="16.5" customHeight="1">
      <c r="A599" s="52"/>
    </row>
    <row r="600" spans="1:1" ht="16.5" customHeight="1">
      <c r="A600" s="52"/>
    </row>
    <row r="601" spans="1:1" ht="16.5" customHeight="1">
      <c r="A601" s="52"/>
    </row>
    <row r="602" spans="1:1" ht="16.5" customHeight="1">
      <c r="A602" s="52"/>
    </row>
    <row r="603" spans="1:1" ht="16.5" customHeight="1">
      <c r="A603" s="52"/>
    </row>
    <row r="604" spans="1:1" ht="16.5" customHeight="1">
      <c r="A604" s="52"/>
    </row>
    <row r="605" spans="1:1" ht="16.5" customHeight="1">
      <c r="A605" s="52"/>
    </row>
    <row r="606" spans="1:1" ht="16.5" customHeight="1">
      <c r="A606" s="52"/>
    </row>
    <row r="607" spans="1:1" ht="16.5" customHeight="1">
      <c r="A607" s="52"/>
    </row>
    <row r="608" spans="1:1" ht="16.5" customHeight="1">
      <c r="A608" s="52"/>
    </row>
    <row r="609" spans="1:1" ht="16.5" customHeight="1">
      <c r="A609" s="52"/>
    </row>
    <row r="610" spans="1:1" ht="16.5" customHeight="1">
      <c r="A610" s="52"/>
    </row>
    <row r="611" spans="1:1" ht="16.5" customHeight="1">
      <c r="A611" s="52"/>
    </row>
    <row r="612" spans="1:1" ht="16.5" customHeight="1">
      <c r="A612" s="52"/>
    </row>
    <row r="613" spans="1:1" ht="16.5" customHeight="1">
      <c r="A613" s="52"/>
    </row>
    <row r="614" spans="1:1" ht="16.5" customHeight="1">
      <c r="A614" s="52"/>
    </row>
    <row r="615" spans="1:1" ht="16.5" customHeight="1">
      <c r="A615" s="52"/>
    </row>
    <row r="616" spans="1:1" ht="16.5" customHeight="1">
      <c r="A616" s="52"/>
    </row>
    <row r="617" spans="1:1" ht="16.5" customHeight="1">
      <c r="A617" s="52"/>
    </row>
    <row r="618" spans="1:1" ht="16.5" customHeight="1">
      <c r="A618" s="52"/>
    </row>
    <row r="619" spans="1:1" ht="16.5" customHeight="1">
      <c r="A619" s="52"/>
    </row>
    <row r="620" spans="1:1" ht="16.5" customHeight="1">
      <c r="A620" s="52"/>
    </row>
    <row r="621" spans="1:1" ht="16.5" customHeight="1">
      <c r="A621" s="52"/>
    </row>
    <row r="622" spans="1:1" ht="16.5" customHeight="1">
      <c r="A622" s="52"/>
    </row>
    <row r="623" spans="1:1" ht="16.5" customHeight="1">
      <c r="A623" s="52"/>
    </row>
    <row r="624" spans="1:1" ht="16.5" customHeight="1">
      <c r="A624" s="52"/>
    </row>
    <row r="625" spans="1:1" ht="16.5" customHeight="1">
      <c r="A625" s="52"/>
    </row>
    <row r="626" spans="1:1" ht="16.5" customHeight="1">
      <c r="A626" s="52"/>
    </row>
    <row r="627" spans="1:1" ht="16.5" customHeight="1">
      <c r="A627" s="52"/>
    </row>
    <row r="628" spans="1:1" ht="16.5" customHeight="1">
      <c r="A628" s="52"/>
    </row>
    <row r="629" spans="1:1" ht="16.5" customHeight="1">
      <c r="A629" s="52"/>
    </row>
    <row r="630" spans="1:1" ht="16.5" customHeight="1">
      <c r="A630" s="52"/>
    </row>
    <row r="631" spans="1:1" ht="16.5" customHeight="1">
      <c r="A631" s="52"/>
    </row>
    <row r="632" spans="1:1" ht="16.5" customHeight="1">
      <c r="A632" s="52"/>
    </row>
    <row r="633" spans="1:1" ht="16.5" customHeight="1">
      <c r="A633" s="52"/>
    </row>
    <row r="634" spans="1:1" ht="16.5" customHeight="1">
      <c r="A634" s="52"/>
    </row>
    <row r="635" spans="1:1" ht="16.5" customHeight="1">
      <c r="A635" s="52"/>
    </row>
    <row r="636" spans="1:1" ht="16.5" customHeight="1">
      <c r="A636" s="52"/>
    </row>
    <row r="637" spans="1:1" ht="16.5" customHeight="1">
      <c r="A637" s="52"/>
    </row>
    <row r="638" spans="1:1" ht="16.5" customHeight="1">
      <c r="A638" s="52"/>
    </row>
    <row r="639" spans="1:1" ht="16.5" customHeight="1">
      <c r="A639" s="52"/>
    </row>
    <row r="640" spans="1:1" ht="16.5" customHeight="1">
      <c r="A640" s="52"/>
    </row>
    <row r="641" spans="1:1" ht="16.5" customHeight="1">
      <c r="A641" s="52"/>
    </row>
    <row r="642" spans="1:1" ht="16.5" customHeight="1">
      <c r="A642" s="52"/>
    </row>
    <row r="643" spans="1:1" ht="16.5" customHeight="1">
      <c r="A643" s="52"/>
    </row>
    <row r="644" spans="1:1" ht="16.5" customHeight="1">
      <c r="A644" s="52"/>
    </row>
    <row r="645" spans="1:1" ht="16.5" customHeight="1">
      <c r="A645" s="52"/>
    </row>
    <row r="646" spans="1:1" ht="16.5" customHeight="1">
      <c r="A646" s="52"/>
    </row>
    <row r="647" spans="1:1" ht="16.5" customHeight="1">
      <c r="A647" s="52"/>
    </row>
    <row r="648" spans="1:1" ht="16.5" customHeight="1">
      <c r="A648" s="52"/>
    </row>
    <row r="649" spans="1:1" ht="16.5" customHeight="1">
      <c r="A649" s="52"/>
    </row>
    <row r="650" spans="1:1" ht="16.5" customHeight="1">
      <c r="A650" s="52"/>
    </row>
    <row r="651" spans="1:1" ht="16.5" customHeight="1">
      <c r="A651" s="52"/>
    </row>
    <row r="652" spans="1:1" ht="16.5" customHeight="1">
      <c r="A652" s="52"/>
    </row>
    <row r="653" spans="1:1" ht="16.5" customHeight="1">
      <c r="A653" s="52"/>
    </row>
    <row r="654" spans="1:1" ht="16.5" customHeight="1">
      <c r="A654" s="52"/>
    </row>
    <row r="655" spans="1:1" ht="16.5" customHeight="1">
      <c r="A655" s="52"/>
    </row>
    <row r="656" spans="1:1" ht="16.5" customHeight="1">
      <c r="A656" s="52"/>
    </row>
    <row r="657" spans="1:1" ht="16.5" customHeight="1">
      <c r="A657" s="52"/>
    </row>
    <row r="658" spans="1:1" ht="16.5" customHeight="1">
      <c r="A658" s="52"/>
    </row>
    <row r="659" spans="1:1" ht="16.5" customHeight="1">
      <c r="A659" s="52"/>
    </row>
    <row r="660" spans="1:1" ht="16.5" customHeight="1">
      <c r="A660" s="52"/>
    </row>
    <row r="661" spans="1:1" ht="16.5" customHeight="1">
      <c r="A661" s="52"/>
    </row>
    <row r="662" spans="1:1" ht="16.5" customHeight="1">
      <c r="A662" s="52"/>
    </row>
    <row r="663" spans="1:1" ht="16.5" customHeight="1">
      <c r="A663" s="52"/>
    </row>
    <row r="664" spans="1:1" ht="16.5" customHeight="1">
      <c r="A664" s="52"/>
    </row>
    <row r="665" spans="1:1" ht="16.5" customHeight="1">
      <c r="A665" s="52"/>
    </row>
    <row r="666" spans="1:1" ht="16.5" customHeight="1">
      <c r="A666" s="52"/>
    </row>
    <row r="667" spans="1:1" ht="16.5" customHeight="1">
      <c r="A667" s="52"/>
    </row>
    <row r="668" spans="1:1" ht="16.5" customHeight="1">
      <c r="A668" s="52"/>
    </row>
    <row r="669" spans="1:1" ht="16.5" customHeight="1">
      <c r="A669" s="52"/>
    </row>
    <row r="670" spans="1:1" ht="16.5" customHeight="1">
      <c r="A670" s="52"/>
    </row>
    <row r="671" spans="1:1" ht="16.5" customHeight="1">
      <c r="A671" s="52"/>
    </row>
    <row r="672" spans="1:1" ht="16.5" customHeight="1">
      <c r="A672" s="52"/>
    </row>
    <row r="673" spans="1:1" ht="16.5" customHeight="1">
      <c r="A673" s="52"/>
    </row>
    <row r="674" spans="1:1" ht="16.5" customHeight="1">
      <c r="A674" s="52"/>
    </row>
    <row r="675" spans="1:1" ht="16.5" customHeight="1">
      <c r="A675" s="52"/>
    </row>
    <row r="676" spans="1:1" ht="16.5" customHeight="1">
      <c r="A676" s="52"/>
    </row>
    <row r="677" spans="1:1" ht="16.5" customHeight="1">
      <c r="A677" s="52"/>
    </row>
    <row r="678" spans="1:1" ht="16.5" customHeight="1">
      <c r="A678" s="52"/>
    </row>
    <row r="679" spans="1:1" ht="16.5" customHeight="1">
      <c r="A679" s="52"/>
    </row>
    <row r="680" spans="1:1" ht="16.5" customHeight="1">
      <c r="A680" s="52"/>
    </row>
    <row r="681" spans="1:1" ht="16.5" customHeight="1">
      <c r="A681" s="52"/>
    </row>
    <row r="682" spans="1:1" ht="16.5" customHeight="1">
      <c r="A682" s="52"/>
    </row>
    <row r="683" spans="1:1" ht="16.5" customHeight="1">
      <c r="A683" s="52"/>
    </row>
    <row r="684" spans="1:1" ht="16.5" customHeight="1">
      <c r="A684" s="52"/>
    </row>
    <row r="685" spans="1:1" ht="16.5" customHeight="1">
      <c r="A685" s="52"/>
    </row>
    <row r="686" spans="1:1" ht="16.5" customHeight="1">
      <c r="A686" s="52"/>
    </row>
    <row r="687" spans="1:1" ht="16.5" customHeight="1">
      <c r="A687" s="52"/>
    </row>
    <row r="688" spans="1:1" ht="16.5" customHeight="1">
      <c r="A688" s="52"/>
    </row>
    <row r="689" spans="1:1" ht="16.5" customHeight="1">
      <c r="A689" s="52"/>
    </row>
    <row r="690" spans="1:1" ht="16.5" customHeight="1">
      <c r="A690" s="52"/>
    </row>
    <row r="691" spans="1:1" ht="16.5" customHeight="1">
      <c r="A691" s="52"/>
    </row>
    <row r="692" spans="1:1" ht="16.5" customHeight="1">
      <c r="A692" s="52"/>
    </row>
    <row r="693" spans="1:1" ht="16.5" customHeight="1">
      <c r="A693" s="52"/>
    </row>
    <row r="694" spans="1:1" ht="16.5" customHeight="1">
      <c r="A694" s="52"/>
    </row>
    <row r="695" spans="1:1" ht="16.5" customHeight="1">
      <c r="A695" s="52"/>
    </row>
    <row r="696" spans="1:1" ht="16.5" customHeight="1">
      <c r="A696" s="52"/>
    </row>
    <row r="697" spans="1:1" ht="16.5" customHeight="1">
      <c r="A697" s="52"/>
    </row>
    <row r="698" spans="1:1" ht="16.5" customHeight="1">
      <c r="A698" s="52"/>
    </row>
    <row r="699" spans="1:1" ht="16.5" customHeight="1">
      <c r="A699" s="52"/>
    </row>
    <row r="700" spans="1:1" ht="16.5" customHeight="1">
      <c r="A700" s="52"/>
    </row>
    <row r="701" spans="1:1" ht="16.5" customHeight="1">
      <c r="A701" s="52"/>
    </row>
    <row r="702" spans="1:1" ht="16.5" customHeight="1">
      <c r="A702" s="52"/>
    </row>
    <row r="703" spans="1:1" ht="16.5" customHeight="1">
      <c r="A703" s="52"/>
    </row>
    <row r="704" spans="1:1" ht="16.5" customHeight="1">
      <c r="A704" s="52"/>
    </row>
    <row r="705" spans="1:1" ht="16.5" customHeight="1">
      <c r="A705" s="52"/>
    </row>
    <row r="706" spans="1:1" ht="16.5" customHeight="1">
      <c r="A706" s="52"/>
    </row>
    <row r="707" spans="1:1" ht="16.5" customHeight="1">
      <c r="A707" s="52"/>
    </row>
    <row r="708" spans="1:1" ht="16.5" customHeight="1">
      <c r="A708" s="52"/>
    </row>
    <row r="709" spans="1:1" ht="16.5" customHeight="1">
      <c r="A709" s="52"/>
    </row>
    <row r="710" spans="1:1" ht="16.5" customHeight="1">
      <c r="A710" s="52"/>
    </row>
    <row r="711" spans="1:1" ht="16.5" customHeight="1">
      <c r="A711" s="52"/>
    </row>
    <row r="712" spans="1:1" ht="16.5" customHeight="1">
      <c r="A712" s="52"/>
    </row>
    <row r="713" spans="1:1" ht="16.5" customHeight="1">
      <c r="A713" s="52"/>
    </row>
    <row r="714" spans="1:1" ht="16.5" customHeight="1">
      <c r="A714" s="52"/>
    </row>
    <row r="715" spans="1:1" ht="16.5" customHeight="1">
      <c r="A715" s="52"/>
    </row>
    <row r="716" spans="1:1" ht="16.5" customHeight="1">
      <c r="A716" s="52"/>
    </row>
    <row r="717" spans="1:1" ht="16.5" customHeight="1">
      <c r="A717" s="52"/>
    </row>
    <row r="718" spans="1:1" ht="16.5" customHeight="1">
      <c r="A718" s="52"/>
    </row>
    <row r="719" spans="1:1" ht="16.5" customHeight="1">
      <c r="A719" s="52"/>
    </row>
    <row r="720" spans="1:1" ht="16.5" customHeight="1">
      <c r="A720" s="52"/>
    </row>
    <row r="721" spans="1:1" ht="16.5" customHeight="1">
      <c r="A721" s="52"/>
    </row>
    <row r="722" spans="1:1" ht="16.5" customHeight="1">
      <c r="A722" s="52"/>
    </row>
    <row r="723" spans="1:1" ht="16.5" customHeight="1">
      <c r="A723" s="52"/>
    </row>
    <row r="724" spans="1:1" ht="16.5" customHeight="1">
      <c r="A724" s="52"/>
    </row>
    <row r="725" spans="1:1" ht="16.5" customHeight="1">
      <c r="A725" s="52"/>
    </row>
    <row r="726" spans="1:1" ht="16.5" customHeight="1">
      <c r="A726" s="52"/>
    </row>
    <row r="727" spans="1:1" ht="16.5" customHeight="1">
      <c r="A727" s="52"/>
    </row>
    <row r="728" spans="1:1" ht="16.5" customHeight="1">
      <c r="A728" s="52"/>
    </row>
    <row r="729" spans="1:1" ht="16.5" customHeight="1">
      <c r="A729" s="52"/>
    </row>
    <row r="730" spans="1:1" ht="16.5" customHeight="1">
      <c r="A730" s="52"/>
    </row>
    <row r="731" spans="1:1" ht="16.5" customHeight="1">
      <c r="A731" s="52"/>
    </row>
    <row r="732" spans="1:1" ht="16.5" customHeight="1">
      <c r="A732" s="52"/>
    </row>
    <row r="733" spans="1:1" ht="16.5" customHeight="1">
      <c r="A733" s="52"/>
    </row>
    <row r="734" spans="1:1" ht="16.5" customHeight="1">
      <c r="A734" s="52"/>
    </row>
    <row r="735" spans="1:1" ht="16.5" customHeight="1">
      <c r="A735" s="52"/>
    </row>
    <row r="736" spans="1:1" ht="16.5" customHeight="1">
      <c r="A736" s="52"/>
    </row>
    <row r="737" spans="1:1" ht="16.5" customHeight="1">
      <c r="A737" s="52"/>
    </row>
    <row r="738" spans="1:1" ht="16.5" customHeight="1">
      <c r="A738" s="52"/>
    </row>
    <row r="739" spans="1:1" ht="16.5" customHeight="1">
      <c r="A739" s="52"/>
    </row>
    <row r="740" spans="1:1" ht="16.5" customHeight="1">
      <c r="A740" s="52"/>
    </row>
    <row r="741" spans="1:1" ht="16.5" customHeight="1">
      <c r="A741" s="52"/>
    </row>
    <row r="742" spans="1:1" ht="16.5" customHeight="1">
      <c r="A742" s="52"/>
    </row>
    <row r="743" spans="1:1" ht="16.5" customHeight="1">
      <c r="A743" s="52"/>
    </row>
    <row r="744" spans="1:1" ht="16.5" customHeight="1">
      <c r="A744" s="52"/>
    </row>
    <row r="745" spans="1:1" ht="16.5" customHeight="1">
      <c r="A745" s="52"/>
    </row>
    <row r="746" spans="1:1" ht="16.5" customHeight="1">
      <c r="A746" s="52"/>
    </row>
    <row r="747" spans="1:1" ht="16.5" customHeight="1">
      <c r="A747" s="52"/>
    </row>
    <row r="748" spans="1:1" ht="16.5" customHeight="1">
      <c r="A748" s="52"/>
    </row>
    <row r="749" spans="1:1" ht="16.5" customHeight="1">
      <c r="A749" s="52"/>
    </row>
    <row r="750" spans="1:1" ht="16.5" customHeight="1">
      <c r="A750" s="52"/>
    </row>
    <row r="751" spans="1:1" ht="16.5" customHeight="1">
      <c r="A751" s="52"/>
    </row>
    <row r="752" spans="1:1" ht="16.5" customHeight="1">
      <c r="A752" s="52"/>
    </row>
    <row r="753" spans="1:1" ht="16.5" customHeight="1">
      <c r="A753" s="52"/>
    </row>
    <row r="754" spans="1:1" ht="16.5" customHeight="1">
      <c r="A754" s="52"/>
    </row>
    <row r="755" spans="1:1" ht="16.5" customHeight="1">
      <c r="A755" s="52"/>
    </row>
    <row r="756" spans="1:1" ht="16.5" customHeight="1">
      <c r="A756" s="52"/>
    </row>
    <row r="757" spans="1:1" ht="16.5" customHeight="1">
      <c r="A757" s="52"/>
    </row>
    <row r="758" spans="1:1" ht="16.5" customHeight="1">
      <c r="A758" s="52"/>
    </row>
    <row r="759" spans="1:1" ht="16.5" customHeight="1">
      <c r="A759" s="52"/>
    </row>
    <row r="760" spans="1:1" ht="16.5" customHeight="1">
      <c r="A760" s="52"/>
    </row>
    <row r="761" spans="1:1" ht="16.5" customHeight="1">
      <c r="A761" s="52"/>
    </row>
    <row r="762" spans="1:1" ht="16.5" customHeight="1">
      <c r="A762" s="52"/>
    </row>
    <row r="763" spans="1:1" ht="16.5" customHeight="1">
      <c r="A763" s="52"/>
    </row>
    <row r="764" spans="1:1" ht="16.5" customHeight="1">
      <c r="A764" s="52"/>
    </row>
    <row r="765" spans="1:1" ht="16.5" customHeight="1">
      <c r="A765" s="52"/>
    </row>
    <row r="766" spans="1:1" ht="16.5" customHeight="1">
      <c r="A766" s="52"/>
    </row>
    <row r="767" spans="1:1" ht="16.5" customHeight="1">
      <c r="A767" s="52"/>
    </row>
    <row r="768" spans="1:1" ht="16.5" customHeight="1">
      <c r="A768" s="52"/>
    </row>
    <row r="769" spans="1:1" ht="16.5" customHeight="1">
      <c r="A769" s="52"/>
    </row>
    <row r="770" spans="1:1" ht="16.5" customHeight="1">
      <c r="A770" s="52"/>
    </row>
    <row r="771" spans="1:1" ht="16.5" customHeight="1">
      <c r="A771" s="52"/>
    </row>
    <row r="772" spans="1:1" ht="16.5" customHeight="1">
      <c r="A772" s="52"/>
    </row>
    <row r="773" spans="1:1" ht="16.5" customHeight="1">
      <c r="A773" s="52"/>
    </row>
    <row r="774" spans="1:1" ht="16.5" customHeight="1">
      <c r="A774" s="52"/>
    </row>
    <row r="775" spans="1:1" ht="16.5" customHeight="1">
      <c r="A775" s="52"/>
    </row>
    <row r="776" spans="1:1" ht="16.5" customHeight="1">
      <c r="A776" s="52"/>
    </row>
    <row r="777" spans="1:1" ht="16.5" customHeight="1">
      <c r="A777" s="52"/>
    </row>
    <row r="778" spans="1:1" ht="16.5" customHeight="1">
      <c r="A778" s="52"/>
    </row>
    <row r="779" spans="1:1" ht="16.5" customHeight="1">
      <c r="A779" s="52"/>
    </row>
    <row r="780" spans="1:1" ht="16.5" customHeight="1">
      <c r="A780" s="52"/>
    </row>
    <row r="781" spans="1:1" ht="16.5" customHeight="1">
      <c r="A781" s="52"/>
    </row>
    <row r="782" spans="1:1" ht="16.5" customHeight="1">
      <c r="A782" s="52"/>
    </row>
    <row r="783" spans="1:1" ht="16.5" customHeight="1">
      <c r="A783" s="52"/>
    </row>
    <row r="784" spans="1:1" ht="16.5" customHeight="1">
      <c r="A784" s="52"/>
    </row>
    <row r="785" spans="1:1" ht="16.5" customHeight="1">
      <c r="A785" s="52"/>
    </row>
    <row r="786" spans="1:1" ht="16.5" customHeight="1">
      <c r="A786" s="52"/>
    </row>
    <row r="787" spans="1:1" ht="16.5" customHeight="1">
      <c r="A787" s="52"/>
    </row>
    <row r="788" spans="1:1" ht="16.5" customHeight="1">
      <c r="A788" s="52"/>
    </row>
    <row r="789" spans="1:1" ht="16.5" customHeight="1">
      <c r="A789" s="52"/>
    </row>
    <row r="790" spans="1:1" ht="16.5" customHeight="1">
      <c r="A790" s="52"/>
    </row>
    <row r="791" spans="1:1" ht="16.5" customHeight="1">
      <c r="A791" s="52"/>
    </row>
    <row r="792" spans="1:1" ht="16.5" customHeight="1">
      <c r="A792" s="52"/>
    </row>
    <row r="793" spans="1:1" ht="16.5" customHeight="1">
      <c r="A793" s="52"/>
    </row>
    <row r="794" spans="1:1" ht="16.5" customHeight="1">
      <c r="A794" s="52"/>
    </row>
    <row r="795" spans="1:1" ht="16.5" customHeight="1">
      <c r="A795" s="52"/>
    </row>
    <row r="796" spans="1:1" ht="16.5" customHeight="1">
      <c r="A796" s="52"/>
    </row>
    <row r="797" spans="1:1" ht="16.5" customHeight="1">
      <c r="A797" s="52"/>
    </row>
    <row r="798" spans="1:1" ht="16.5" customHeight="1">
      <c r="A798" s="52"/>
    </row>
    <row r="799" spans="1:1" ht="16.5" customHeight="1">
      <c r="A799" s="52"/>
    </row>
    <row r="800" spans="1:1" ht="16.5" customHeight="1">
      <c r="A800" s="52"/>
    </row>
    <row r="801" spans="1:1" ht="16.5" customHeight="1">
      <c r="A801" s="52"/>
    </row>
    <row r="802" spans="1:1" ht="16.5" customHeight="1">
      <c r="A802" s="52"/>
    </row>
    <row r="803" spans="1:1" ht="16.5" customHeight="1">
      <c r="A803" s="52"/>
    </row>
    <row r="804" spans="1:1" ht="16.5" customHeight="1">
      <c r="A804" s="52"/>
    </row>
    <row r="805" spans="1:1" ht="16.5" customHeight="1">
      <c r="A805" s="52"/>
    </row>
    <row r="806" spans="1:1" ht="16.5" customHeight="1">
      <c r="A806" s="52"/>
    </row>
    <row r="807" spans="1:1" ht="16.5" customHeight="1">
      <c r="A807" s="52"/>
    </row>
    <row r="808" spans="1:1" ht="16.5" customHeight="1">
      <c r="A808" s="52"/>
    </row>
    <row r="809" spans="1:1" ht="16.5" customHeight="1">
      <c r="A809" s="52"/>
    </row>
    <row r="810" spans="1:1" ht="16.5" customHeight="1">
      <c r="A810" s="52"/>
    </row>
    <row r="811" spans="1:1" ht="16.5" customHeight="1">
      <c r="A811" s="52"/>
    </row>
    <row r="812" spans="1:1" ht="16.5" customHeight="1">
      <c r="A812" s="52"/>
    </row>
    <row r="813" spans="1:1" ht="16.5" customHeight="1">
      <c r="A813" s="52"/>
    </row>
    <row r="814" spans="1:1" ht="16.5" customHeight="1">
      <c r="A814" s="52"/>
    </row>
    <row r="815" spans="1:1" ht="16.5" customHeight="1">
      <c r="A815" s="52"/>
    </row>
    <row r="816" spans="1:1" ht="16.5" customHeight="1">
      <c r="A816" s="52"/>
    </row>
    <row r="817" spans="1:1" ht="16.5" customHeight="1">
      <c r="A817" s="52"/>
    </row>
    <row r="818" spans="1:1" ht="16.5" customHeight="1">
      <c r="A818" s="52"/>
    </row>
    <row r="819" spans="1:1" ht="16.5" customHeight="1">
      <c r="A819" s="52"/>
    </row>
    <row r="820" spans="1:1" ht="16.5" customHeight="1">
      <c r="A820" s="52"/>
    </row>
    <row r="821" spans="1:1" ht="16.5" customHeight="1">
      <c r="A821" s="52"/>
    </row>
    <row r="822" spans="1:1" ht="16.5" customHeight="1">
      <c r="A822" s="52"/>
    </row>
    <row r="823" spans="1:1" ht="16.5" customHeight="1">
      <c r="A823" s="52"/>
    </row>
    <row r="824" spans="1:1" ht="16.5" customHeight="1">
      <c r="A824" s="52"/>
    </row>
    <row r="825" spans="1:1" ht="16.5" customHeight="1">
      <c r="A825" s="52"/>
    </row>
    <row r="826" spans="1:1" ht="16.5" customHeight="1">
      <c r="A826" s="52"/>
    </row>
    <row r="827" spans="1:1" ht="16.5" customHeight="1">
      <c r="A827" s="52"/>
    </row>
    <row r="828" spans="1:1" ht="16.5" customHeight="1">
      <c r="A828" s="52"/>
    </row>
    <row r="829" spans="1:1" ht="16.5" customHeight="1">
      <c r="A829" s="52"/>
    </row>
    <row r="830" spans="1:1" ht="16.5" customHeight="1">
      <c r="A830" s="52"/>
    </row>
    <row r="831" spans="1:1" ht="16.5" customHeight="1">
      <c r="A831" s="52"/>
    </row>
    <row r="832" spans="1:1" ht="16.5" customHeight="1">
      <c r="A832" s="52"/>
    </row>
    <row r="833" spans="1:1" ht="16.5" customHeight="1">
      <c r="A833" s="52"/>
    </row>
    <row r="834" spans="1:1" ht="16.5" customHeight="1">
      <c r="A834" s="52"/>
    </row>
    <row r="835" spans="1:1" ht="16.5" customHeight="1">
      <c r="A835" s="52"/>
    </row>
    <row r="836" spans="1:1" ht="16.5" customHeight="1">
      <c r="A836" s="52"/>
    </row>
    <row r="837" spans="1:1" ht="16.5" customHeight="1">
      <c r="A837" s="52"/>
    </row>
    <row r="838" spans="1:1" ht="16.5" customHeight="1">
      <c r="A838" s="52"/>
    </row>
    <row r="839" spans="1:1" ht="16.5" customHeight="1">
      <c r="A839" s="52"/>
    </row>
    <row r="840" spans="1:1" ht="16.5" customHeight="1">
      <c r="A840" s="52"/>
    </row>
    <row r="841" spans="1:1" ht="16.5" customHeight="1">
      <c r="A841" s="52"/>
    </row>
    <row r="842" spans="1:1" ht="16.5" customHeight="1">
      <c r="A842" s="52"/>
    </row>
    <row r="843" spans="1:1" ht="16.5" customHeight="1">
      <c r="A843" s="52"/>
    </row>
    <row r="844" spans="1:1" ht="16.5" customHeight="1">
      <c r="A844" s="52"/>
    </row>
    <row r="845" spans="1:1" ht="16.5" customHeight="1">
      <c r="A845" s="52"/>
    </row>
    <row r="846" spans="1:1" ht="16.5" customHeight="1">
      <c r="A846" s="52"/>
    </row>
    <row r="847" spans="1:1" ht="16.5" customHeight="1">
      <c r="A847" s="52"/>
    </row>
    <row r="848" spans="1:1" ht="16.5" customHeight="1">
      <c r="A848" s="52"/>
    </row>
    <row r="849" spans="1:1" ht="16.5" customHeight="1">
      <c r="A849" s="52"/>
    </row>
    <row r="850" spans="1:1" ht="16.5" customHeight="1">
      <c r="A850" s="52"/>
    </row>
    <row r="851" spans="1:1" ht="16.5" customHeight="1">
      <c r="A851" s="52"/>
    </row>
    <row r="852" spans="1:1" ht="16.5" customHeight="1">
      <c r="A852" s="52"/>
    </row>
    <row r="853" spans="1:1" ht="16.5" customHeight="1">
      <c r="A853" s="52"/>
    </row>
    <row r="854" spans="1:1" ht="16.5" customHeight="1">
      <c r="A854" s="52"/>
    </row>
    <row r="855" spans="1:1" ht="16.5" customHeight="1">
      <c r="A855" s="52"/>
    </row>
    <row r="856" spans="1:1" ht="16.5" customHeight="1">
      <c r="A856" s="52"/>
    </row>
    <row r="857" spans="1:1" ht="16.5" customHeight="1">
      <c r="A857" s="52"/>
    </row>
    <row r="858" spans="1:1" ht="16.5" customHeight="1">
      <c r="A858" s="52"/>
    </row>
    <row r="859" spans="1:1" ht="16.5" customHeight="1">
      <c r="A859" s="52"/>
    </row>
    <row r="860" spans="1:1" ht="16.5" customHeight="1">
      <c r="A860" s="52"/>
    </row>
    <row r="861" spans="1:1" ht="16.5" customHeight="1">
      <c r="A861" s="52"/>
    </row>
    <row r="862" spans="1:1" ht="16.5" customHeight="1">
      <c r="A862" s="52"/>
    </row>
    <row r="863" spans="1:1" ht="16.5" customHeight="1">
      <c r="A863" s="52"/>
    </row>
    <row r="864" spans="1:1" ht="16.5" customHeight="1">
      <c r="A864" s="52"/>
    </row>
    <row r="865" spans="1:1" ht="16.5" customHeight="1">
      <c r="A865" s="52"/>
    </row>
    <row r="866" spans="1:1" ht="16.5" customHeight="1">
      <c r="A866" s="52"/>
    </row>
    <row r="867" spans="1:1" ht="16.5" customHeight="1">
      <c r="A867" s="52"/>
    </row>
    <row r="868" spans="1:1" ht="16.5" customHeight="1">
      <c r="A868" s="52"/>
    </row>
    <row r="869" spans="1:1" ht="16.5" customHeight="1">
      <c r="A869" s="52"/>
    </row>
    <row r="870" spans="1:1" ht="16.5" customHeight="1">
      <c r="A870" s="52"/>
    </row>
    <row r="871" spans="1:1" ht="16.5" customHeight="1">
      <c r="A871" s="52"/>
    </row>
    <row r="872" spans="1:1" ht="16.5" customHeight="1">
      <c r="A872" s="52"/>
    </row>
    <row r="873" spans="1:1" ht="16.5" customHeight="1">
      <c r="A873" s="52"/>
    </row>
    <row r="874" spans="1:1" ht="16.5" customHeight="1">
      <c r="A874" s="52"/>
    </row>
    <row r="875" spans="1:1" ht="16.5" customHeight="1">
      <c r="A875" s="52"/>
    </row>
    <row r="876" spans="1:1" ht="16.5" customHeight="1">
      <c r="A876" s="52"/>
    </row>
    <row r="877" spans="1:1" ht="16.5" customHeight="1">
      <c r="A877" s="52"/>
    </row>
    <row r="878" spans="1:1" ht="16.5" customHeight="1">
      <c r="A878" s="52"/>
    </row>
    <row r="879" spans="1:1" ht="16.5" customHeight="1">
      <c r="A879" s="52"/>
    </row>
    <row r="880" spans="1:1" ht="16.5" customHeight="1">
      <c r="A880" s="52"/>
    </row>
    <row r="881" spans="1:1" ht="16.5" customHeight="1">
      <c r="A881" s="52"/>
    </row>
    <row r="882" spans="1:1" ht="16.5" customHeight="1">
      <c r="A882" s="52"/>
    </row>
    <row r="883" spans="1:1" ht="16.5" customHeight="1">
      <c r="A883" s="52"/>
    </row>
    <row r="884" spans="1:1" ht="16.5" customHeight="1">
      <c r="A884" s="52"/>
    </row>
    <row r="885" spans="1:1" ht="16.5" customHeight="1">
      <c r="A885" s="52"/>
    </row>
    <row r="886" spans="1:1" ht="16.5" customHeight="1">
      <c r="A886" s="52"/>
    </row>
    <row r="887" spans="1:1" ht="16.5" customHeight="1">
      <c r="A887" s="52"/>
    </row>
    <row r="888" spans="1:1" ht="16.5" customHeight="1">
      <c r="A888" s="52"/>
    </row>
    <row r="889" spans="1:1" ht="16.5" customHeight="1">
      <c r="A889" s="52"/>
    </row>
    <row r="890" spans="1:1" ht="16.5" customHeight="1">
      <c r="A890" s="52"/>
    </row>
    <row r="891" spans="1:1" ht="16.5" customHeight="1">
      <c r="A891" s="52"/>
    </row>
    <row r="892" spans="1:1" ht="16.5" customHeight="1">
      <c r="A892" s="52"/>
    </row>
    <row r="893" spans="1:1" ht="16.5" customHeight="1">
      <c r="A893" s="52"/>
    </row>
    <row r="894" spans="1:1" ht="16.5" customHeight="1">
      <c r="A894" s="52"/>
    </row>
    <row r="895" spans="1:1" ht="16.5" customHeight="1">
      <c r="A895" s="52"/>
    </row>
    <row r="896" spans="1:1" ht="16.5" customHeight="1">
      <c r="A896" s="52"/>
    </row>
    <row r="897" spans="1:1" ht="16.5" customHeight="1">
      <c r="A897" s="52"/>
    </row>
    <row r="898" spans="1:1" ht="16.5" customHeight="1">
      <c r="A898" s="52"/>
    </row>
    <row r="899" spans="1:1" ht="16.5" customHeight="1">
      <c r="A899" s="52"/>
    </row>
    <row r="900" spans="1:1" ht="16.5" customHeight="1">
      <c r="A900" s="52"/>
    </row>
    <row r="901" spans="1:1" ht="16.5" customHeight="1">
      <c r="A901" s="52"/>
    </row>
    <row r="902" spans="1:1" ht="16.5" customHeight="1">
      <c r="A902" s="52"/>
    </row>
    <row r="903" spans="1:1" ht="16.5" customHeight="1">
      <c r="A903" s="52"/>
    </row>
    <row r="904" spans="1:1" ht="16.5" customHeight="1">
      <c r="A904" s="52"/>
    </row>
    <row r="905" spans="1:1" ht="16.5" customHeight="1">
      <c r="A905" s="52"/>
    </row>
    <row r="906" spans="1:1" ht="16.5" customHeight="1">
      <c r="A906" s="52"/>
    </row>
    <row r="907" spans="1:1" ht="16.5" customHeight="1">
      <c r="A907" s="52"/>
    </row>
    <row r="908" spans="1:1" ht="16.5" customHeight="1">
      <c r="A908" s="52"/>
    </row>
    <row r="909" spans="1:1" ht="16.5" customHeight="1">
      <c r="A909" s="52"/>
    </row>
    <row r="910" spans="1:1" ht="16.5" customHeight="1">
      <c r="A910" s="52"/>
    </row>
    <row r="911" spans="1:1" ht="16.5" customHeight="1">
      <c r="A911" s="52"/>
    </row>
    <row r="912" spans="1:1" ht="16.5" customHeight="1">
      <c r="A912" s="52"/>
    </row>
    <row r="913" spans="1:1" ht="16.5" customHeight="1">
      <c r="A913" s="52"/>
    </row>
    <row r="914" spans="1:1" ht="16.5" customHeight="1">
      <c r="A914" s="52"/>
    </row>
    <row r="915" spans="1:1" ht="16.5" customHeight="1">
      <c r="A915" s="52"/>
    </row>
    <row r="916" spans="1:1" ht="16.5" customHeight="1">
      <c r="A916" s="52"/>
    </row>
    <row r="917" spans="1:1" ht="16.5" customHeight="1">
      <c r="A917" s="52"/>
    </row>
    <row r="918" spans="1:1" ht="16.5" customHeight="1">
      <c r="A918" s="52"/>
    </row>
    <row r="919" spans="1:1" ht="16.5" customHeight="1">
      <c r="A919" s="52"/>
    </row>
    <row r="920" spans="1:1" ht="16.5" customHeight="1">
      <c r="A920" s="52"/>
    </row>
    <row r="921" spans="1:1" ht="16.5" customHeight="1">
      <c r="A921" s="52"/>
    </row>
    <row r="922" spans="1:1" ht="16.5" customHeight="1">
      <c r="A922" s="52"/>
    </row>
    <row r="923" spans="1:1" ht="16.5" customHeight="1">
      <c r="A923" s="52"/>
    </row>
    <row r="924" spans="1:1" ht="16.5" customHeight="1">
      <c r="A924" s="52"/>
    </row>
    <row r="925" spans="1:1" ht="16.5" customHeight="1">
      <c r="A925" s="52"/>
    </row>
    <row r="926" spans="1:1" ht="16.5" customHeight="1">
      <c r="A926" s="52"/>
    </row>
    <row r="927" spans="1:1" ht="16.5" customHeight="1">
      <c r="A927" s="52"/>
    </row>
    <row r="928" spans="1:1" ht="16.5" customHeight="1">
      <c r="A928" s="52"/>
    </row>
    <row r="929" spans="1:1" ht="16.5" customHeight="1">
      <c r="A929" s="52"/>
    </row>
    <row r="930" spans="1:1" ht="16.5" customHeight="1">
      <c r="A930" s="52"/>
    </row>
    <row r="931" spans="1:1" ht="16.5" customHeight="1">
      <c r="A931" s="52"/>
    </row>
    <row r="932" spans="1:1" ht="16.5" customHeight="1">
      <c r="A932" s="52"/>
    </row>
    <row r="933" spans="1:1" ht="16.5" customHeight="1">
      <c r="A933" s="52"/>
    </row>
    <row r="934" spans="1:1" ht="16.5" customHeight="1">
      <c r="A934" s="52"/>
    </row>
    <row r="935" spans="1:1" ht="16.5" customHeight="1">
      <c r="A935" s="52"/>
    </row>
    <row r="936" spans="1:1" ht="16.5" customHeight="1">
      <c r="A936" s="52"/>
    </row>
    <row r="937" spans="1:1" ht="16.5" customHeight="1">
      <c r="A937" s="52"/>
    </row>
    <row r="938" spans="1:1" ht="16.5" customHeight="1">
      <c r="A938" s="52"/>
    </row>
    <row r="939" spans="1:1" ht="16.5" customHeight="1">
      <c r="A939" s="52"/>
    </row>
    <row r="940" spans="1:1" ht="16.5" customHeight="1">
      <c r="A940" s="52"/>
    </row>
    <row r="941" spans="1:1" ht="16.5" customHeight="1">
      <c r="A941" s="52"/>
    </row>
    <row r="942" spans="1:1" ht="16.5" customHeight="1">
      <c r="A942" s="52"/>
    </row>
    <row r="943" spans="1:1" ht="16.5" customHeight="1">
      <c r="A943" s="52"/>
    </row>
    <row r="944" spans="1:1" ht="16.5" customHeight="1">
      <c r="A944" s="52"/>
    </row>
    <row r="945" spans="1:1" ht="16.5" customHeight="1">
      <c r="A945" s="52"/>
    </row>
    <row r="946" spans="1:1" ht="16.5" customHeight="1">
      <c r="A946" s="52"/>
    </row>
    <row r="947" spans="1:1" ht="16.5" customHeight="1">
      <c r="A947" s="52"/>
    </row>
    <row r="948" spans="1:1" ht="16.5" customHeight="1">
      <c r="A948" s="52"/>
    </row>
    <row r="949" spans="1:1" ht="16.5" customHeight="1">
      <c r="A949" s="52"/>
    </row>
    <row r="950" spans="1:1" ht="16.5" customHeight="1">
      <c r="A950" s="52"/>
    </row>
    <row r="951" spans="1:1" ht="16.5" customHeight="1">
      <c r="A951" s="52"/>
    </row>
    <row r="952" spans="1:1" ht="16.5" customHeight="1">
      <c r="A952" s="52"/>
    </row>
    <row r="953" spans="1:1" ht="16.5" customHeight="1">
      <c r="A953" s="52"/>
    </row>
    <row r="954" spans="1:1" ht="16.5" customHeight="1">
      <c r="A954" s="52"/>
    </row>
    <row r="955" spans="1:1" ht="16.5" customHeight="1">
      <c r="A955" s="52"/>
    </row>
    <row r="956" spans="1:1" ht="16.5" customHeight="1">
      <c r="A956" s="52"/>
    </row>
    <row r="957" spans="1:1" ht="16.5" customHeight="1">
      <c r="A957" s="52"/>
    </row>
    <row r="958" spans="1:1" ht="16.5" customHeight="1">
      <c r="A958" s="52"/>
    </row>
    <row r="959" spans="1:1" ht="16.5" customHeight="1">
      <c r="A959" s="52"/>
    </row>
    <row r="960" spans="1:1" ht="16.5" customHeight="1">
      <c r="A960" s="52"/>
    </row>
    <row r="961" spans="1:1" ht="16.5" customHeight="1">
      <c r="A961" s="52"/>
    </row>
    <row r="962" spans="1:1" ht="16.5" customHeight="1">
      <c r="A962" s="52"/>
    </row>
    <row r="963" spans="1:1" ht="16.5" customHeight="1">
      <c r="A963" s="52"/>
    </row>
    <row r="964" spans="1:1" ht="16.5" customHeight="1">
      <c r="A964" s="52"/>
    </row>
    <row r="965" spans="1:1" ht="16.5" customHeight="1">
      <c r="A965" s="52"/>
    </row>
    <row r="966" spans="1:1" ht="16.5" customHeight="1">
      <c r="A966" s="52"/>
    </row>
    <row r="967" spans="1:1" ht="16.5" customHeight="1">
      <c r="A967" s="52"/>
    </row>
    <row r="968" spans="1:1" ht="16.5" customHeight="1">
      <c r="A968" s="52"/>
    </row>
    <row r="969" spans="1:1" ht="16.5" customHeight="1">
      <c r="A969" s="52"/>
    </row>
    <row r="970" spans="1:1" ht="16.5" customHeight="1">
      <c r="A970" s="52"/>
    </row>
    <row r="971" spans="1:1" ht="16.5" customHeight="1">
      <c r="A971" s="52"/>
    </row>
    <row r="972" spans="1:1" ht="16.5" customHeight="1">
      <c r="A972" s="52"/>
    </row>
    <row r="973" spans="1:1" ht="16.5" customHeight="1">
      <c r="A973" s="52"/>
    </row>
    <row r="974" spans="1:1" ht="16.5" customHeight="1">
      <c r="A974" s="52"/>
    </row>
    <row r="975" spans="1:1" ht="16.5" customHeight="1">
      <c r="A975" s="52"/>
    </row>
    <row r="976" spans="1:1" ht="16.5" customHeight="1">
      <c r="A976" s="52"/>
    </row>
    <row r="977" spans="1:1" ht="16.5" customHeight="1">
      <c r="A977" s="52"/>
    </row>
    <row r="978" spans="1:1" ht="16.5" customHeight="1">
      <c r="A978" s="52"/>
    </row>
    <row r="979" spans="1:1" ht="16.5" customHeight="1">
      <c r="A979" s="52"/>
    </row>
    <row r="980" spans="1:1" ht="16.5" customHeight="1">
      <c r="A980" s="52"/>
    </row>
    <row r="981" spans="1:1" ht="16.5" customHeight="1">
      <c r="A981" s="52"/>
    </row>
    <row r="982" spans="1:1" ht="16.5" customHeight="1">
      <c r="A982" s="52"/>
    </row>
    <row r="983" spans="1:1" ht="16.5" customHeight="1">
      <c r="A983" s="52"/>
    </row>
    <row r="984" spans="1:1" ht="16.5" customHeight="1">
      <c r="A984" s="52"/>
    </row>
    <row r="985" spans="1:1" ht="16.5" customHeight="1">
      <c r="A985" s="52"/>
    </row>
    <row r="986" spans="1:1" ht="16.5" customHeight="1">
      <c r="A986" s="52"/>
    </row>
    <row r="987" spans="1:1" ht="16.5" customHeight="1">
      <c r="A987" s="52"/>
    </row>
    <row r="988" spans="1:1" ht="16.5" customHeight="1">
      <c r="A988" s="52"/>
    </row>
    <row r="989" spans="1:1" ht="16.5" customHeight="1">
      <c r="A989" s="52"/>
    </row>
    <row r="990" spans="1:1" ht="16.5" customHeight="1">
      <c r="A990" s="52"/>
    </row>
    <row r="991" spans="1:1" ht="16.5" customHeight="1">
      <c r="A991" s="52"/>
    </row>
    <row r="992" spans="1:1" ht="16.5" customHeight="1">
      <c r="A992" s="52"/>
    </row>
    <row r="993" spans="1:1" ht="16.5" customHeight="1">
      <c r="A993" s="52"/>
    </row>
    <row r="994" spans="1:1" ht="16.5" customHeight="1">
      <c r="A994" s="52"/>
    </row>
    <row r="995" spans="1:1" ht="16.5" customHeight="1">
      <c r="A995" s="52"/>
    </row>
    <row r="996" spans="1:1" ht="16.5" customHeight="1">
      <c r="A996" s="52"/>
    </row>
    <row r="997" spans="1:1" ht="16.5" customHeight="1">
      <c r="A997" s="52"/>
    </row>
    <row r="998" spans="1:1" ht="16.5" customHeight="1">
      <c r="A998" s="52"/>
    </row>
    <row r="999" spans="1:1" ht="16.5" customHeight="1">
      <c r="A999" s="52"/>
    </row>
    <row r="1000" spans="1:1" ht="16.5" customHeight="1">
      <c r="A1000" s="52"/>
    </row>
  </sheetData>
  <phoneticPr fontId="9" type="noConversion"/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PLD_STAT</vt:lpstr>
      <vt:lpstr>PLD_SKL</vt:lpstr>
      <vt:lpstr>FGT_STAT</vt:lpstr>
      <vt:lpstr>FGT_SKL</vt:lpstr>
      <vt:lpstr>RNG_STAT</vt:lpstr>
      <vt:lpstr>RNG_SKL</vt:lpstr>
      <vt:lpstr>CLC_STAT</vt:lpstr>
      <vt:lpstr>CLC_SKL</vt:lpstr>
      <vt:lpstr>WIZ_STAT</vt:lpstr>
      <vt:lpstr>WIZ_SKL</vt:lpstr>
      <vt:lpstr>1F_ENMY_STAT</vt:lpstr>
      <vt:lpstr>1F_ENMYSKL</vt:lpstr>
      <vt:lpstr>2F_ENMY_STAT</vt:lpstr>
      <vt:lpstr>3F_ENMY_STAT</vt:lpstr>
      <vt:lpstr>4F_ENMY_STAT</vt:lpstr>
      <vt:lpstr>WEAPON</vt:lpstr>
      <vt:lpstr>ARMOR</vt:lpstr>
      <vt:lpstr>ACCESSORY</vt:lpstr>
      <vt:lpstr>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김도윤</dc:creator>
  <cp:lastModifiedBy>진우 정</cp:lastModifiedBy>
  <dcterms:created xsi:type="dcterms:W3CDTF">2024-01-22T06:42:27Z</dcterms:created>
  <dcterms:modified xsi:type="dcterms:W3CDTF">2024-03-23T06:29:13Z</dcterms:modified>
</cp:coreProperties>
</file>