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18585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6" i="1"/>
  <c r="F10" i="1" l="1"/>
  <c r="C10" i="1"/>
  <c r="C5" i="1" l="1"/>
  <c r="C33" i="1"/>
  <c r="C27" i="1" l="1"/>
  <c r="C46" i="1" l="1"/>
  <c r="C45" i="1"/>
  <c r="C40" i="1"/>
  <c r="C24" i="1" l="1"/>
</calcChain>
</file>

<file path=xl/sharedStrings.xml><?xml version="1.0" encoding="utf-8"?>
<sst xmlns="http://schemas.openxmlformats.org/spreadsheetml/2006/main" count="71" uniqueCount="50">
  <si>
    <t>Ferrihydrite</t>
  </si>
  <si>
    <t>FhyOH + H+ = FhyOH2+</t>
  </si>
  <si>
    <t>FhyOH = FhyO- + H+</t>
  </si>
  <si>
    <t>log K</t>
  </si>
  <si>
    <t>Source</t>
  </si>
  <si>
    <t>FhyOH + Ra+2 = FhyOHRa+2</t>
  </si>
  <si>
    <t>Goethite</t>
  </si>
  <si>
    <t>GoeOH + H+ = GoeOH2+</t>
  </si>
  <si>
    <t>GoeOH = GoeO- + H+</t>
  </si>
  <si>
    <t>GoeOH + Ra=2 = GoeOHRa+2</t>
  </si>
  <si>
    <t>Sodium Montmorillonite</t>
  </si>
  <si>
    <t>2 Na-Clay + Ra+2 = Ra-Clay2 + 2 Na+</t>
  </si>
  <si>
    <t>ClayOH + H+ = ClayOH2+</t>
  </si>
  <si>
    <t>ClayOH = ClayO- + H+</t>
  </si>
  <si>
    <t>ClayOH + Ra+2 = ClayOHRa+2</t>
  </si>
  <si>
    <t>Sites (mol/g)</t>
  </si>
  <si>
    <t>Data Fitting</t>
  </si>
  <si>
    <t>Data fitting, Reported CEC by Clays.Org</t>
  </si>
  <si>
    <t>Bradbury, Baeyens, 2005</t>
  </si>
  <si>
    <t>Dzombak and Morel, 1990</t>
  </si>
  <si>
    <t>Sverkensky, 2006</t>
  </si>
  <si>
    <t>Pyrite</t>
  </si>
  <si>
    <t>PyrSH = PyrS- + H+</t>
  </si>
  <si>
    <t>PyrS- + Ra+2 = PyrSRa+</t>
  </si>
  <si>
    <t>Naveau, 2006</t>
  </si>
  <si>
    <t>Data Fitting, Pyrite sites by Naveau, 2006</t>
  </si>
  <si>
    <t>Simple Models</t>
  </si>
  <si>
    <t>Advanced Models</t>
  </si>
  <si>
    <t>4 FhyOH + Ra+2 = (FhyOH)3FhyORa+ + H+</t>
  </si>
  <si>
    <t>4 FhyOH + Ra+2 + 2 H+ = (FhyOH2)2(FhyOH)2Ra+4</t>
  </si>
  <si>
    <t>NaMont</t>
  </si>
  <si>
    <t>Clay_wOH + H+ = Clay_wOH2+</t>
  </si>
  <si>
    <t>Clay_wOH = Clay_wO- + H+</t>
  </si>
  <si>
    <t>Clay_sOH + H+ = Clay_sOH2+</t>
  </si>
  <si>
    <t>Clay_sOH = Clay_sO- + H+</t>
  </si>
  <si>
    <t>Clay_sOH + Ra+2 = Clay_sOHRa+2</t>
  </si>
  <si>
    <t>Clay_wOH + Ra+2 = Clay_wORa+ + H+</t>
  </si>
  <si>
    <t>4 GoeOH + Ra+2 = (GoeOH)3(GoeO)Ra+ + H+</t>
  </si>
  <si>
    <t>4 GoeOH + Ra+2 = (GoeOH)4Ra+2</t>
  </si>
  <si>
    <t>Reactions and log K (Table 2)</t>
  </si>
  <si>
    <t>SA (m2/g)</t>
  </si>
  <si>
    <t>Data Fitting, Sites for Sajih</t>
  </si>
  <si>
    <t>Data fitting, Sajih sites</t>
  </si>
  <si>
    <t>Data fitting, Sajih Sites</t>
  </si>
  <si>
    <t>Real surface area with site density from Sverjensky, 2006</t>
  </si>
  <si>
    <t>calculated mol/g from sverjensky</t>
  </si>
  <si>
    <t>Data fitting, Reported CEC by Clays.Org, Constant fitted</t>
  </si>
  <si>
    <t>ClayO- + Ra+2 = ClayORa+</t>
  </si>
  <si>
    <t>Constants and Sites from Data Fitting</t>
  </si>
  <si>
    <t>Data Fitting, sites also by data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</si>
</sst>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9" zoomScale="85" zoomScaleNormal="85" workbookViewId="0">
      <selection activeCell="E40" sqref="E40"/>
    </sheetView>
  </sheetViews>
  <sheetFormatPr defaultRowHeight="15" x14ac:dyDescent="0.25"/>
  <cols>
    <col min="1" max="1" width="44.5703125" bestFit="1" customWidth="1"/>
    <col min="2" max="2" width="13.85546875" bestFit="1" customWidth="1"/>
    <col min="3" max="3" width="12" bestFit="1" customWidth="1"/>
    <col min="4" max="4" width="52.28515625" bestFit="1" customWidth="1"/>
    <col min="5" max="5" width="10" bestFit="1" customWidth="1"/>
  </cols>
  <sheetData>
    <row r="1" spans="1:7" x14ac:dyDescent="0.25">
      <c r="A1" t="s">
        <v>39</v>
      </c>
    </row>
    <row r="2" spans="1:7" x14ac:dyDescent="0.25">
      <c r="A2" t="s">
        <v>26</v>
      </c>
    </row>
    <row r="4" spans="1:7" ht="15.75" customHeight="1" x14ac:dyDescent="0.25">
      <c r="B4" t="s">
        <v>3</v>
      </c>
      <c r="C4" t="s">
        <v>15</v>
      </c>
      <c r="D4" t="s">
        <v>4</v>
      </c>
      <c r="E4" t="s">
        <v>40</v>
      </c>
    </row>
    <row r="5" spans="1:7" ht="15.75" customHeight="1" x14ac:dyDescent="0.25">
      <c r="A5" t="s">
        <v>0</v>
      </c>
      <c r="C5">
        <f>0.000056/0.03</f>
        <v>1.8666666666666666E-3</v>
      </c>
      <c r="E5">
        <v>382.9</v>
      </c>
    </row>
    <row r="6" spans="1:7" x14ac:dyDescent="0.25">
      <c r="A6" t="s">
        <v>1</v>
      </c>
      <c r="B6">
        <v>7.92</v>
      </c>
      <c r="D6" t="s">
        <v>19</v>
      </c>
    </row>
    <row r="7" spans="1:7" x14ac:dyDescent="0.25">
      <c r="A7" t="s">
        <v>2</v>
      </c>
      <c r="B7">
        <v>-8.93</v>
      </c>
      <c r="D7" t="s">
        <v>19</v>
      </c>
    </row>
    <row r="8" spans="1:7" x14ac:dyDescent="0.25">
      <c r="A8" t="s">
        <v>5</v>
      </c>
      <c r="B8">
        <v>5.7</v>
      </c>
      <c r="D8" t="s">
        <v>41</v>
      </c>
    </row>
    <row r="10" spans="1:7" x14ac:dyDescent="0.25">
      <c r="A10" t="s">
        <v>6</v>
      </c>
      <c r="C10">
        <f>0.00012/0.03</f>
        <v>4.0000000000000001E-3</v>
      </c>
      <c r="D10" t="s">
        <v>44</v>
      </c>
      <c r="E10">
        <v>146.46</v>
      </c>
      <c r="F10">
        <f>146.46*16.4*10^18/6.022E+23</f>
        <v>3.9886150780471599E-3</v>
      </c>
      <c r="G10" t="s">
        <v>45</v>
      </c>
    </row>
    <row r="11" spans="1:7" x14ac:dyDescent="0.25">
      <c r="A11" t="s">
        <v>7</v>
      </c>
      <c r="B11">
        <v>4.8</v>
      </c>
      <c r="D11" t="s">
        <v>20</v>
      </c>
    </row>
    <row r="12" spans="1:7" x14ac:dyDescent="0.25">
      <c r="A12" t="s">
        <v>8</v>
      </c>
      <c r="B12">
        <v>-10.4</v>
      </c>
      <c r="D12" t="s">
        <v>20</v>
      </c>
    </row>
    <row r="13" spans="1:7" x14ac:dyDescent="0.25">
      <c r="A13" t="s">
        <v>9</v>
      </c>
      <c r="B13">
        <v>3.5</v>
      </c>
      <c r="D13" t="s">
        <v>16</v>
      </c>
    </row>
    <row r="15" spans="1:7" x14ac:dyDescent="0.25">
      <c r="A15" t="s">
        <v>10</v>
      </c>
    </row>
    <row r="16" spans="1:7" x14ac:dyDescent="0.25">
      <c r="A16" t="s">
        <v>11</v>
      </c>
      <c r="B16">
        <v>0.15</v>
      </c>
      <c r="C16">
        <f>0.0000253/0.03</f>
        <v>8.433333333333333E-4</v>
      </c>
      <c r="D16" t="s">
        <v>46</v>
      </c>
      <c r="E16">
        <v>50.161999999999999</v>
      </c>
    </row>
    <row r="17" spans="1:5" x14ac:dyDescent="0.25">
      <c r="A17" t="s">
        <v>12</v>
      </c>
      <c r="B17">
        <v>4.5</v>
      </c>
      <c r="D17" t="s">
        <v>18</v>
      </c>
    </row>
    <row r="18" spans="1:5" x14ac:dyDescent="0.25">
      <c r="A18" t="s">
        <v>13</v>
      </c>
      <c r="B18">
        <v>-7.9</v>
      </c>
      <c r="D18" t="s">
        <v>18</v>
      </c>
    </row>
    <row r="19" spans="1:5" x14ac:dyDescent="0.25">
      <c r="A19" t="s">
        <v>14</v>
      </c>
      <c r="B19">
        <v>9.8000000000000007</v>
      </c>
      <c r="C19">
        <f>0.0000000001/0.03</f>
        <v>3.3333333333333334E-9</v>
      </c>
      <c r="D19" t="s">
        <v>48</v>
      </c>
    </row>
    <row r="20" spans="1:5" x14ac:dyDescent="0.25">
      <c r="A20" t="s">
        <v>47</v>
      </c>
      <c r="B20">
        <v>10.1</v>
      </c>
    </row>
    <row r="22" spans="1:5" x14ac:dyDescent="0.25">
      <c r="A22" t="s">
        <v>21</v>
      </c>
    </row>
    <row r="23" spans="1:5" x14ac:dyDescent="0.25">
      <c r="A23" t="s">
        <v>22</v>
      </c>
      <c r="B23">
        <v>6.45</v>
      </c>
      <c r="D23" t="s">
        <v>24</v>
      </c>
    </row>
    <row r="24" spans="1:5" x14ac:dyDescent="0.25">
      <c r="A24" t="s">
        <v>23</v>
      </c>
      <c r="B24">
        <v>-6.4</v>
      </c>
      <c r="C24">
        <f>0.000000892/0.04</f>
        <v>2.23E-5</v>
      </c>
      <c r="D24" t="s">
        <v>25</v>
      </c>
    </row>
    <row r="26" spans="1:5" x14ac:dyDescent="0.25">
      <c r="A26" t="s">
        <v>27</v>
      </c>
    </row>
    <row r="27" spans="1:5" x14ac:dyDescent="0.25">
      <c r="A27" t="s">
        <v>0</v>
      </c>
      <c r="C27" s="1">
        <f>0.0000525/0.03</f>
        <v>1.75E-3</v>
      </c>
      <c r="E27">
        <v>382.9</v>
      </c>
    </row>
    <row r="28" spans="1:5" x14ac:dyDescent="0.25">
      <c r="A28" t="s">
        <v>1</v>
      </c>
      <c r="B28">
        <v>7.92</v>
      </c>
      <c r="D28" t="s">
        <v>19</v>
      </c>
    </row>
    <row r="29" spans="1:5" x14ac:dyDescent="0.25">
      <c r="A29" t="s">
        <v>2</v>
      </c>
      <c r="B29">
        <v>-8.93</v>
      </c>
      <c r="D29" t="s">
        <v>19</v>
      </c>
    </row>
    <row r="30" spans="1:5" x14ac:dyDescent="0.25">
      <c r="A30" t="s">
        <v>28</v>
      </c>
      <c r="B30">
        <v>-1.4</v>
      </c>
      <c r="D30" t="s">
        <v>42</v>
      </c>
    </row>
    <row r="31" spans="1:5" x14ac:dyDescent="0.25">
      <c r="A31" t="s">
        <v>29</v>
      </c>
      <c r="B31">
        <v>0</v>
      </c>
      <c r="D31" t="s">
        <v>42</v>
      </c>
    </row>
    <row r="33" spans="1:5" x14ac:dyDescent="0.25">
      <c r="A33" t="s">
        <v>6</v>
      </c>
      <c r="C33" s="1">
        <f>0.00000192/0.03</f>
        <v>6.3999999999999997E-5</v>
      </c>
      <c r="E33">
        <v>146.46</v>
      </c>
    </row>
    <row r="34" spans="1:5" x14ac:dyDescent="0.25">
      <c r="A34" t="s">
        <v>1</v>
      </c>
      <c r="B34">
        <v>4.8</v>
      </c>
      <c r="D34" t="s">
        <v>19</v>
      </c>
    </row>
    <row r="35" spans="1:5" x14ac:dyDescent="0.25">
      <c r="A35" t="s">
        <v>2</v>
      </c>
      <c r="B35">
        <v>-10.4</v>
      </c>
      <c r="D35" t="s">
        <v>19</v>
      </c>
    </row>
    <row r="36" spans="1:5" x14ac:dyDescent="0.25">
      <c r="A36" t="s">
        <v>37</v>
      </c>
      <c r="B36">
        <v>-2.9</v>
      </c>
      <c r="D36" t="s">
        <v>43</v>
      </c>
    </row>
    <row r="37" spans="1:5" x14ac:dyDescent="0.25">
      <c r="A37" t="s">
        <v>38</v>
      </c>
      <c r="B37">
        <v>4.5999999999999996</v>
      </c>
      <c r="D37" t="s">
        <v>43</v>
      </c>
    </row>
    <row r="39" spans="1:5" x14ac:dyDescent="0.25">
      <c r="A39" t="s">
        <v>30</v>
      </c>
      <c r="E39">
        <v>50.161999999999999</v>
      </c>
    </row>
    <row r="40" spans="1:5" x14ac:dyDescent="0.25">
      <c r="A40" t="s">
        <v>11</v>
      </c>
      <c r="B40">
        <v>0.15</v>
      </c>
      <c r="C40">
        <f>0.0000253/0.03</f>
        <v>8.433333333333333E-4</v>
      </c>
      <c r="D40" t="s">
        <v>17</v>
      </c>
    </row>
    <row r="41" spans="1:5" x14ac:dyDescent="0.25">
      <c r="A41" t="s">
        <v>31</v>
      </c>
      <c r="B41">
        <v>4.5</v>
      </c>
      <c r="D41" t="s">
        <v>18</v>
      </c>
    </row>
    <row r="42" spans="1:5" x14ac:dyDescent="0.25">
      <c r="A42" t="s">
        <v>32</v>
      </c>
      <c r="B42">
        <v>-7.9</v>
      </c>
      <c r="D42" t="s">
        <v>18</v>
      </c>
    </row>
    <row r="43" spans="1:5" x14ac:dyDescent="0.25">
      <c r="A43" t="s">
        <v>33</v>
      </c>
      <c r="B43">
        <v>4.5</v>
      </c>
      <c r="D43" t="s">
        <v>18</v>
      </c>
    </row>
    <row r="44" spans="1:5" x14ac:dyDescent="0.25">
      <c r="A44" t="s">
        <v>34</v>
      </c>
      <c r="B44">
        <v>-7.9</v>
      </c>
      <c r="D44" t="s">
        <v>18</v>
      </c>
    </row>
    <row r="45" spans="1:5" x14ac:dyDescent="0.25">
      <c r="A45" t="s">
        <v>36</v>
      </c>
      <c r="B45">
        <v>0</v>
      </c>
      <c r="C45">
        <f>0.000000006/0.03</f>
        <v>2.0000000000000002E-7</v>
      </c>
      <c r="D45" t="s">
        <v>49</v>
      </c>
    </row>
    <row r="46" spans="1:5" x14ac:dyDescent="0.25">
      <c r="A46" t="s">
        <v>35</v>
      </c>
      <c r="B46">
        <v>7.5</v>
      </c>
      <c r="C46">
        <f>0.000000019/0.03</f>
        <v>6.3333333333333345E-7</v>
      </c>
      <c r="D4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2016-06-21T14:57:53Z</dcterms:created>
  <dcterms:modified xsi:type="dcterms:W3CDTF">2016-09-20T18:17:05Z</dcterms:modified>
</cp:coreProperties>
</file>