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E19" i="1"/>
  <c r="E18" i="1"/>
  <c r="E16" i="1"/>
  <c r="F16" i="1"/>
  <c r="E17" i="1"/>
  <c r="F17" i="1"/>
  <c r="D17" i="1"/>
  <c r="D16" i="1"/>
  <c r="E14" i="1"/>
  <c r="F14" i="1"/>
  <c r="E15" i="1"/>
  <c r="F15" i="1"/>
  <c r="D15" i="1"/>
  <c r="D14" i="1"/>
  <c r="C15" i="1" l="1"/>
  <c r="C14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<sst xmlns="http://schemas.openxmlformats.org/spreadsheetml/2006/main" count="22" uniqueCount="21">
  <si>
    <t>Ion</t>
  </si>
  <si>
    <t>Composition by Stumm and Morgan (g/kg seawater)</t>
  </si>
  <si>
    <t>Na+</t>
  </si>
  <si>
    <t>Mg2+</t>
  </si>
  <si>
    <t>Ca2+</t>
  </si>
  <si>
    <t>K+</t>
  </si>
  <si>
    <t>Sr2+</t>
  </si>
  <si>
    <t>Cl-</t>
  </si>
  <si>
    <t>SO42-</t>
  </si>
  <si>
    <t>HCO3-</t>
  </si>
  <si>
    <t>Br-</t>
  </si>
  <si>
    <t>F-</t>
  </si>
  <si>
    <t>B</t>
  </si>
  <si>
    <t>Ionic Strength</t>
  </si>
  <si>
    <t>Composition (mol/kg seawater)</t>
  </si>
  <si>
    <t>Composition (mol/L SW)</t>
  </si>
  <si>
    <t>mol/L Sodium Chloride necessary to reach same ionic strength</t>
  </si>
  <si>
    <t>mol/L Calcium Chloride (dihydrate) necessary to reach same ionic strength</t>
  </si>
  <si>
    <t>NaCl Mass required g/L</t>
  </si>
  <si>
    <t>CaCl2 *2 H2O Mass required g/L</t>
  </si>
  <si>
    <t>Mass for 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</si>
</sst>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4" sqref="C14"/>
    </sheetView>
  </sheetViews>
  <sheetFormatPr defaultRowHeight="15" x14ac:dyDescent="0.25"/>
  <cols>
    <col min="1" max="1" width="13.7109375" customWidth="1"/>
    <col min="2" max="2" width="48" bestFit="1" customWidth="1"/>
    <col min="3" max="3" width="29.7109375" bestFit="1" customWidth="1"/>
    <col min="4" max="4" width="23" bestFit="1" customWidth="1"/>
  </cols>
  <sheetData>
    <row r="1" spans="1:6" x14ac:dyDescent="0.25">
      <c r="A1" t="s">
        <v>0</v>
      </c>
      <c r="B1" t="s">
        <v>1</v>
      </c>
      <c r="C1" t="s">
        <v>14</v>
      </c>
      <c r="D1" t="s">
        <v>15</v>
      </c>
    </row>
    <row r="2" spans="1:6" x14ac:dyDescent="0.25">
      <c r="A2" t="s">
        <v>2</v>
      </c>
      <c r="B2">
        <v>10.77</v>
      </c>
      <c r="C2">
        <f>B2/22.9898</f>
        <v>0.46846862521640031</v>
      </c>
      <c r="D2">
        <f t="shared" ref="D2:D12" si="0">C2/1.027</f>
        <v>0.45615250751353492</v>
      </c>
    </row>
    <row r="3" spans="1:6" x14ac:dyDescent="0.25">
      <c r="A3" t="s">
        <v>3</v>
      </c>
      <c r="B3">
        <v>1.29</v>
      </c>
      <c r="C3">
        <f>B3/24.305</f>
        <v>5.3075498868545568E-2</v>
      </c>
      <c r="D3">
        <f t="shared" si="0"/>
        <v>5.1680135217668524E-2</v>
      </c>
    </row>
    <row r="4" spans="1:6" x14ac:dyDescent="0.25">
      <c r="A4" t="s">
        <v>4</v>
      </c>
      <c r="B4">
        <v>0.41210000000000002</v>
      </c>
      <c r="C4">
        <f>B4/40.08</f>
        <v>1.0281936127744511E-2</v>
      </c>
      <c r="D4">
        <f t="shared" si="0"/>
        <v>1.0011622324970314E-2</v>
      </c>
    </row>
    <row r="5" spans="1:6" x14ac:dyDescent="0.25">
      <c r="A5" t="s">
        <v>5</v>
      </c>
      <c r="B5">
        <v>0.39900000000000002</v>
      </c>
      <c r="C5">
        <f>B5/39.0983</f>
        <v>1.020504727827041E-2</v>
      </c>
      <c r="D5">
        <f t="shared" si="0"/>
        <v>9.9367548960763493E-3</v>
      </c>
    </row>
    <row r="6" spans="1:6" x14ac:dyDescent="0.25">
      <c r="A6" t="s">
        <v>6</v>
      </c>
      <c r="B6">
        <v>7.9000000000000008E-3</v>
      </c>
      <c r="C6">
        <f>B6/87.62</f>
        <v>9.0162063455832001E-5</v>
      </c>
      <c r="D6">
        <f t="shared" si="0"/>
        <v>8.779168788299125E-5</v>
      </c>
    </row>
    <row r="7" spans="1:6" x14ac:dyDescent="0.25">
      <c r="A7" t="s">
        <v>7</v>
      </c>
      <c r="B7">
        <v>19.353999999999999</v>
      </c>
      <c r="C7">
        <f>B7/35.453</f>
        <v>0.54590584717795387</v>
      </c>
      <c r="D7">
        <f t="shared" si="0"/>
        <v>0.53155389209148385</v>
      </c>
    </row>
    <row r="8" spans="1:6" x14ac:dyDescent="0.25">
      <c r="A8" t="s">
        <v>8</v>
      </c>
      <c r="B8">
        <v>2.7120000000000002</v>
      </c>
      <c r="C8">
        <f>B8/(32.06+4*15.9994)</f>
        <v>2.8233060163901657E-2</v>
      </c>
      <c r="D8">
        <f t="shared" si="0"/>
        <v>2.7490808338755265E-2</v>
      </c>
    </row>
    <row r="9" spans="1:6" x14ac:dyDescent="0.25">
      <c r="A9" t="s">
        <v>9</v>
      </c>
      <c r="B9">
        <v>0.1424</v>
      </c>
      <c r="C9">
        <f>B9/(1+12.011+15.9994*3)</f>
        <v>2.3340742052018388E-3</v>
      </c>
      <c r="D9">
        <f t="shared" si="0"/>
        <v>2.2727110079862113E-3</v>
      </c>
    </row>
    <row r="10" spans="1:6" x14ac:dyDescent="0.25">
      <c r="A10" t="s">
        <v>10</v>
      </c>
      <c r="B10">
        <v>6.7299999999999999E-2</v>
      </c>
      <c r="C10">
        <f>B10/79.904</f>
        <v>8.4226071285542655E-4</v>
      </c>
      <c r="D10">
        <f t="shared" si="0"/>
        <v>8.2011753929447581E-4</v>
      </c>
    </row>
    <row r="11" spans="1:6" x14ac:dyDescent="0.25">
      <c r="A11" t="s">
        <v>11</v>
      </c>
      <c r="B11">
        <v>1.2999999999999999E-3</v>
      </c>
      <c r="C11">
        <f>B11/18.9984</f>
        <v>6.8426814889674915E-5</v>
      </c>
      <c r="D11">
        <f t="shared" si="0"/>
        <v>6.6627862599488729E-5</v>
      </c>
    </row>
    <row r="12" spans="1:6" x14ac:dyDescent="0.25">
      <c r="A12" t="s">
        <v>12</v>
      </c>
      <c r="B12">
        <v>4.4999999999999997E-3</v>
      </c>
      <c r="C12">
        <f>B12/10.81</f>
        <v>4.1628122109158184E-4</v>
      </c>
      <c r="D12">
        <f t="shared" si="0"/>
        <v>4.0533711888177397E-4</v>
      </c>
    </row>
    <row r="13" spans="1:6" x14ac:dyDescent="0.25">
      <c r="A13" t="s">
        <v>13</v>
      </c>
      <c r="C13">
        <f>0.5*(C2+C5+C7+C8+C9+C10+C11+2*(C3+C4+C6))</f>
        <v>0.59147626784448248</v>
      </c>
      <c r="D13">
        <f>0.5*(D2+D5+D7+D8+D9+D10+D11+2*(D3+D4+D6))</f>
        <v>0.57592625885538729</v>
      </c>
      <c r="E13">
        <v>0.6</v>
      </c>
      <c r="F13">
        <v>0.1</v>
      </c>
    </row>
    <row r="14" spans="1:6" x14ac:dyDescent="0.25">
      <c r="A14" t="s">
        <v>16</v>
      </c>
      <c r="C14">
        <f>C13*(22.9898+35.45)</f>
        <v>34.565754797577988</v>
      </c>
      <c r="D14">
        <f>D13</f>
        <v>0.57592625885538729</v>
      </c>
      <c r="E14">
        <f t="shared" ref="E14:F14" si="1">E13</f>
        <v>0.6</v>
      </c>
      <c r="F14">
        <f t="shared" si="1"/>
        <v>0.1</v>
      </c>
    </row>
    <row r="15" spans="1:6" x14ac:dyDescent="0.25">
      <c r="A15" t="s">
        <v>17</v>
      </c>
      <c r="C15">
        <f>C13*110.98</f>
        <v>65.642036205380663</v>
      </c>
      <c r="D15">
        <f>D13*4/9</f>
        <v>0.25596722615794992</v>
      </c>
      <c r="E15">
        <f t="shared" ref="E15:F15" si="2">E13*4/9</f>
        <v>0.26666666666666666</v>
      </c>
      <c r="F15">
        <f t="shared" si="2"/>
        <v>4.4444444444444446E-2</v>
      </c>
    </row>
    <row r="16" spans="1:6" x14ac:dyDescent="0.25">
      <c r="A16" t="s">
        <v>18</v>
      </c>
      <c r="D16">
        <f>D14*(22.9897+35.45)</f>
        <v>33.656957789631178</v>
      </c>
      <c r="E16">
        <f t="shared" ref="E16:F16" si="3">E14*(22.9897+35.45)</f>
        <v>35.06382</v>
      </c>
      <c r="F16">
        <f t="shared" si="3"/>
        <v>5.8439700000000006</v>
      </c>
    </row>
    <row r="17" spans="1:6" x14ac:dyDescent="0.25">
      <c r="A17" t="s">
        <v>19</v>
      </c>
      <c r="D17">
        <f>D15*(35.45*2+40.078+2+15.999)</f>
        <v>33.013884928173908</v>
      </c>
      <c r="E17">
        <f t="shared" ref="E17:F17" si="4">E15*(35.45*2+40.078+2+15.999)</f>
        <v>34.393866666666668</v>
      </c>
      <c r="F17">
        <f t="shared" si="4"/>
        <v>5.7323111111111116</v>
      </c>
    </row>
    <row r="18" spans="1:6" x14ac:dyDescent="0.25">
      <c r="A18" t="s">
        <v>20</v>
      </c>
      <c r="E18">
        <f>E16*4</f>
        <v>140.25528</v>
      </c>
      <c r="F18">
        <f>F16*4</f>
        <v>23.375880000000002</v>
      </c>
    </row>
    <row r="19" spans="1:6" x14ac:dyDescent="0.25">
      <c r="A19" t="s">
        <v>20</v>
      </c>
      <c r="E19">
        <f>E17*4</f>
        <v>137.57546666666667</v>
      </c>
      <c r="F19">
        <f>F17*4</f>
        <v>22.929244444444446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2017-04-27T17:57:47Z</dcterms:created>
  <dcterms:modified xsi:type="dcterms:W3CDTF">2017-05-02T17:43:26Z</dcterms:modified>
</cp:coreProperties>
</file>