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dium Blank\"/>
    </mc:Choice>
  </mc:AlternateContent>
  <bookViews>
    <workbookView xWindow="0" yWindow="0" windowWidth="7470" windowHeight="12285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4" i="2"/>
  <c r="K3" i="2"/>
  <c r="K2" i="2"/>
  <c r="I5" i="2"/>
  <c r="I4" i="2"/>
  <c r="I3" i="2"/>
  <c r="I2" i="2"/>
  <c r="H5" i="2"/>
  <c r="H4" i="2"/>
  <c r="H3" i="2"/>
  <c r="H2" i="2"/>
  <c r="L2" i="2" l="1"/>
  <c r="L5" i="2" l="1"/>
  <c r="L4" i="2"/>
  <c r="L3" i="2"/>
  <c r="L10" i="7"/>
  <c r="K9" i="7"/>
  <c r="G9" i="7"/>
  <c r="D9" i="7"/>
  <c r="L9" i="7" s="1"/>
  <c r="C9" i="7"/>
  <c r="E9" i="7" s="1"/>
  <c r="L8" i="7"/>
  <c r="K8" i="7"/>
  <c r="I8" i="7"/>
  <c r="H8" i="7"/>
  <c r="E8" i="7"/>
  <c r="D8" i="7"/>
  <c r="L7" i="7"/>
  <c r="K7" i="7"/>
  <c r="I7" i="7"/>
  <c r="E7" i="7"/>
  <c r="D7" i="7"/>
  <c r="K6" i="7"/>
  <c r="I6" i="7"/>
  <c r="J6" i="7" s="1"/>
  <c r="H6" i="7"/>
  <c r="E6" i="7"/>
  <c r="D6" i="7"/>
  <c r="L6" i="7" s="1"/>
  <c r="L5" i="7"/>
  <c r="K5" i="7"/>
  <c r="H5" i="7"/>
  <c r="I5" i="7" s="1"/>
  <c r="J5" i="7" s="1"/>
  <c r="E5" i="7"/>
  <c r="D5" i="7"/>
  <c r="K4" i="7"/>
  <c r="H4" i="7"/>
  <c r="I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7" i="7" l="1"/>
  <c r="J3" i="7"/>
  <c r="J8" i="7"/>
  <c r="J4" i="7"/>
  <c r="J7" i="8" l="1"/>
  <c r="J6" i="8"/>
  <c r="J5" i="8"/>
  <c r="J4" i="8"/>
  <c r="J3" i="8"/>
  <c r="I7" i="8"/>
  <c r="I6" i="8"/>
  <c r="I5" i="8"/>
  <c r="I4" i="8"/>
  <c r="I3" i="8"/>
  <c r="J2" i="8"/>
  <c r="I2" i="8"/>
  <c r="F4" i="8" l="1"/>
  <c r="F6" i="8"/>
  <c r="F3" i="8"/>
  <c r="F2" i="8"/>
  <c r="F5" i="8"/>
  <c r="F7" i="8"/>
  <c r="G3" i="8" l="1"/>
  <c r="H5" i="8"/>
  <c r="B7" i="8"/>
  <c r="C7" i="8"/>
  <c r="B4" i="8"/>
  <c r="C4" i="8"/>
  <c r="G5" i="8"/>
  <c r="H3" i="8"/>
  <c r="B6" i="8"/>
  <c r="C6" i="8"/>
  <c r="C3" i="8"/>
  <c r="B3" i="8"/>
  <c r="C5" i="8"/>
  <c r="B5" i="8"/>
  <c r="D3" i="8" l="1"/>
  <c r="G6" i="8"/>
  <c r="H6" i="8"/>
  <c r="G4" i="8"/>
  <c r="H4" i="8"/>
  <c r="G7" i="8"/>
  <c r="H7" i="8"/>
  <c r="E3" i="8"/>
  <c r="E7" i="8"/>
  <c r="D7" i="8"/>
  <c r="C2" i="8"/>
  <c r="B2" i="8"/>
  <c r="G2" i="8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<sst xmlns="http://schemas.openxmlformats.org/spreadsheetml/2006/main" count="193" uniqueCount="119">
  <si>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</si>
  <si>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</si>
  <si>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</si>
  <si>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</si>
  <si>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</si>
  <si>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</si>
  <si>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</si>
  <si>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</si>
  <si>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</si>
  <si>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</si>
  <si>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</si>
  <si>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</si>
  <si>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</si>
  <si>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</si>
  <si>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</si>
  <si>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</si>
  <si>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</si>
  <si>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</si>
  <si>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</si>
  <si>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</si>
  <si>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</si>
  <si>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</si>
  <si>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</si>
  <si>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</si>
  <si>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</si>
  <si>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</si>
  <si>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</si>
  <si>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</si>
  <si>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</si>
  <si>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</si>
  <si>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</si>
  <si>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</si>
  <si>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</si>
  <si>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</si>
  <si>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</si>
  <si>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</si>
  <si>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</si>
  <si>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</si>
  <si>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</si>
  <si>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</si>
  <si>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</si>
  <si>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</si>
  <si>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</si>
  <si>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</si>
  <si>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</si>
  <si>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</si>
  <si>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</si>
  <si>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</si>
  <si>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</si>
  <si>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</si>
  <si>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</si>
  <si>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</si>
  <si>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</si>
  <si>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</si>
  <si>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</si>
  <si>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</si>
  <si>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</si>
  <si>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</si>
  <si>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</si>
  <si>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</si>
  <si>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</si>
  <si>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</si>
  <si>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</si>
  <si>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</si>
  <si>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</si>
  <si>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</si>
  <si>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</si>
  <si>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</si>
  <si>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</si>
  <si>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</si>
  <si>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</si>
  <si>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</si>
  <si>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</si>
  <si>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</si>
  <si>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</si>
  <si>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</si>
  <si>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</si>
  <si>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</si>
  <si>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</si>
  <si>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</si>
  <si>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</si>
  <si>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</si>
  <si>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</si>
  <si>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</si>
  <si>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</si>
  <si>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</si>
  <si>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</si>
  <si>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</si>
  <si>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</si>
  <si>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</si>
  <si>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</si>
  <si>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</si>
  <si>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</si>
  <si>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</si>
  <si>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</si>
  <si>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</si>
  <si>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</si>
  <si>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</si>
  <si>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</si>
  <si>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</si>
  <si>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</si>
  <si>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</si>
  <si>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</si>
  <si>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</si>
  <si>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None</t>
  </si>
  <si>
    <t>Ra_stock_5</t>
  </si>
  <si>
    <t>500pH3_A</t>
  </si>
  <si>
    <t>500pH5_A</t>
  </si>
  <si>
    <t>500pH7_A</t>
  </si>
  <si>
    <t>500pH9_A</t>
  </si>
  <si>
    <t>Gamma Counter</t>
  </si>
  <si>
    <t>(Known-Average)^2</t>
  </si>
  <si>
    <t>RaStock5</t>
  </si>
  <si>
    <t>RaStock4</t>
  </si>
  <si>
    <t>CPS-&gt;Bq No background</t>
  </si>
  <si>
    <t>Total in Solution (Bq)</t>
  </si>
  <si>
    <t>Total Expected (Bq)</t>
  </si>
  <si>
    <t>Fractional Error</t>
  </si>
  <si>
    <t>Counted 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</si>
</sst>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General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7144"/>
        <c:axId val="132258712"/>
      </c:scatterChart>
      <c:valAx>
        <c:axId val="13225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58712"/>
        <c:crosses val="autoZero"/>
        <c:crossBetween val="midCat"/>
      </c:valAx>
      <c:valAx>
        <c:axId val="132258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57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/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105</v>
      </c>
    </row>
    <row r="6" spans="1:5" x14ac:dyDescent="0.25">
      <c r="A6" t="s">
        <v>6</v>
      </c>
      <c r="B6">
        <v>1407</v>
      </c>
      <c r="C6" s="17">
        <v>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activeCell="D35" sqref="D35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111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112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113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114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N16" sqref="N1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/>
    </row>
    <row r="3" spans="1:6" x14ac:dyDescent="0.25">
      <c r="A3" s="18"/>
    </row>
    <row r="4" spans="1:6" x14ac:dyDescent="0.25">
      <c r="A4" s="18"/>
    </row>
    <row r="5" spans="1:6" x14ac:dyDescent="0.25">
      <c r="A5" s="18"/>
    </row>
    <row r="6" spans="1:6" x14ac:dyDescent="0.25">
      <c r="A6" s="18"/>
    </row>
    <row r="7" spans="1:6" x14ac:dyDescent="0.25">
      <c r="A7" s="18"/>
    </row>
    <row r="8" spans="1:6" x14ac:dyDescent="0.25">
      <c r="A8" s="18"/>
    </row>
    <row r="9" spans="1:6" x14ac:dyDescent="0.25">
      <c r="A9" s="18"/>
    </row>
    <row r="10" spans="1:6" x14ac:dyDescent="0.25">
      <c r="A10" s="18"/>
    </row>
    <row r="11" spans="1:6" x14ac:dyDescent="0.25">
      <c r="A11" s="18"/>
    </row>
    <row r="12" spans="1:6" x14ac:dyDescent="0.25">
      <c r="A12" s="18"/>
    </row>
    <row r="13" spans="1:6" x14ac:dyDescent="0.25">
      <c r="A13" s="18"/>
    </row>
    <row r="14" spans="1:6" x14ac:dyDescent="0.25">
      <c r="A14" s="18"/>
    </row>
    <row r="15" spans="1:6" x14ac:dyDescent="0.25">
      <c r="A15" s="18"/>
    </row>
    <row r="16" spans="1:6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L4" sqref="L4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20.7109375" bestFit="1" customWidth="1"/>
    <col min="9" max="9" width="30.85546875" bestFit="1" customWidth="1"/>
    <col min="10" max="11" width="30.85546875" customWidth="1"/>
    <col min="12" max="12" width="14.5703125" bestFit="1" customWidth="1"/>
  </cols>
  <sheetData>
    <row r="1" spans="1:12" x14ac:dyDescent="0.25">
      <c r="A1" t="s">
        <v>10</v>
      </c>
      <c r="B1" t="s">
        <v>95</v>
      </c>
      <c r="C1" t="s">
        <v>23</v>
      </c>
      <c r="D1" t="s">
        <v>21</v>
      </c>
      <c r="E1" t="s">
        <v>92</v>
      </c>
      <c r="F1" t="s">
        <v>93</v>
      </c>
      <c r="G1" t="s">
        <v>94</v>
      </c>
      <c r="H1" t="s">
        <v>118</v>
      </c>
      <c r="I1" t="s">
        <v>115</v>
      </c>
      <c r="J1" t="s">
        <v>27</v>
      </c>
      <c r="K1" t="s">
        <v>116</v>
      </c>
      <c r="L1" t="s">
        <v>117</v>
      </c>
    </row>
    <row r="2" spans="1:12" x14ac:dyDescent="0.25">
      <c r="A2" t="s">
        <v>106</v>
      </c>
      <c r="B2" s="15" t="s">
        <v>96</v>
      </c>
      <c r="E2" s="1" t="s">
        <v>110</v>
      </c>
      <c r="F2" s="1">
        <v>26.75</v>
      </c>
      <c r="G2" s="17">
        <v>1.0249999999999999</v>
      </c>
      <c r="H2" s="17">
        <f>10</f>
        <v>10</v>
      </c>
      <c r="I2" s="17">
        <f>F2/H2*Parameters!$B$3</f>
        <v>267.5</v>
      </c>
      <c r="J2" s="17">
        <v>0.34799999999999998</v>
      </c>
      <c r="K2" s="17">
        <f>J2*Parameters!$B$6</f>
        <v>489.63599999999997</v>
      </c>
      <c r="L2">
        <f>ABS(I2-K2)/K2</f>
        <v>0.45367579181269346</v>
      </c>
    </row>
    <row r="3" spans="1:12" x14ac:dyDescent="0.25">
      <c r="A3" t="s">
        <v>107</v>
      </c>
      <c r="B3" s="15" t="s">
        <v>96</v>
      </c>
      <c r="E3" s="1" t="s">
        <v>110</v>
      </c>
      <c r="F3" s="1">
        <v>27.1</v>
      </c>
      <c r="G3" s="17">
        <v>1.024</v>
      </c>
      <c r="H3" s="17">
        <f>10</f>
        <v>10</v>
      </c>
      <c r="I3" s="17">
        <f>F3/H3*Parameters!$B$3</f>
        <v>271</v>
      </c>
      <c r="J3" s="17">
        <v>0.34799999999999998</v>
      </c>
      <c r="K3" s="17">
        <f>J3*Parameters!$B$6</f>
        <v>489.63599999999997</v>
      </c>
      <c r="L3">
        <f>ABS(I3-K3)/K3</f>
        <v>0.44652762460276613</v>
      </c>
    </row>
    <row r="4" spans="1:12" x14ac:dyDescent="0.25">
      <c r="A4" t="s">
        <v>108</v>
      </c>
      <c r="B4" s="15" t="s">
        <v>96</v>
      </c>
      <c r="E4" s="1" t="s">
        <v>110</v>
      </c>
      <c r="F4" s="1">
        <v>23.42</v>
      </c>
      <c r="G4" s="17">
        <v>0.97750000000000004</v>
      </c>
      <c r="H4" s="17">
        <f>10</f>
        <v>10</v>
      </c>
      <c r="I4" s="17">
        <f>F4/H4*Parameters!$B$3</f>
        <v>234.20000000000002</v>
      </c>
      <c r="J4" s="17">
        <v>0.34799999999999998</v>
      </c>
      <c r="K4" s="17">
        <f>J4*Parameters!$B$6</f>
        <v>489.63599999999997</v>
      </c>
      <c r="L4">
        <f>ABS(I4-K4)/K4</f>
        <v>0.52168549698143107</v>
      </c>
    </row>
    <row r="5" spans="1:12" x14ac:dyDescent="0.25">
      <c r="A5" t="s">
        <v>109</v>
      </c>
      <c r="B5" s="15" t="s">
        <v>96</v>
      </c>
      <c r="E5" s="1" t="s">
        <v>110</v>
      </c>
      <c r="F5" s="1">
        <v>24.43</v>
      </c>
      <c r="G5" s="17">
        <v>1.0089999999999999</v>
      </c>
      <c r="H5" s="17">
        <f>10</f>
        <v>10</v>
      </c>
      <c r="I5" s="17">
        <f>F5/H5*Parameters!$B$3</f>
        <v>244.3</v>
      </c>
      <c r="J5" s="17">
        <v>0.34799999999999998</v>
      </c>
      <c r="K5" s="17">
        <f>J5*Parameters!$B$6</f>
        <v>489.63599999999997</v>
      </c>
      <c r="L5">
        <f>ABS(I5-K5)/K5</f>
        <v>0.50105792874706923</v>
      </c>
    </row>
    <row r="6" spans="1:12" x14ac:dyDescent="0.25">
      <c r="B6" s="15"/>
      <c r="E6" s="1"/>
      <c r="F6" s="1"/>
      <c r="G6" s="17"/>
      <c r="H6" s="17"/>
    </row>
    <row r="7" spans="1:12" x14ac:dyDescent="0.25">
      <c r="B7" s="15"/>
      <c r="E7" s="1"/>
      <c r="F7" s="1"/>
      <c r="G7" s="17"/>
      <c r="H7" s="17"/>
    </row>
    <row r="8" spans="1:12" ht="15.75" customHeight="1" x14ac:dyDescent="0.25">
      <c r="B8" s="15"/>
      <c r="E8" s="1"/>
      <c r="F8" s="1"/>
      <c r="G8" s="17"/>
      <c r="H8" s="17"/>
    </row>
    <row r="9" spans="1:12" x14ac:dyDescent="0.25">
      <c r="B9" s="15"/>
      <c r="E9" s="1"/>
      <c r="F9" s="1"/>
      <c r="G9" s="17"/>
      <c r="H9" s="17"/>
    </row>
    <row r="10" spans="1:12" x14ac:dyDescent="0.25">
      <c r="B10" s="15"/>
      <c r="E10" s="1"/>
      <c r="F10" s="1"/>
      <c r="G10" s="17"/>
      <c r="H10" s="17"/>
    </row>
    <row r="11" spans="1:12" x14ac:dyDescent="0.25">
      <c r="B11" s="15"/>
      <c r="E11" s="1"/>
      <c r="F11" s="1"/>
      <c r="G11" s="17"/>
      <c r="H11" s="17"/>
    </row>
    <row r="12" spans="1:12" x14ac:dyDescent="0.25">
      <c r="B12" s="15"/>
      <c r="E12" s="1"/>
      <c r="F12" s="1"/>
      <c r="G12" s="17"/>
      <c r="H12" s="17"/>
    </row>
    <row r="13" spans="1:12" x14ac:dyDescent="0.25">
      <c r="B13" s="15"/>
      <c r="E13" s="1"/>
      <c r="F13" s="1"/>
      <c r="G13" s="17"/>
      <c r="H13" s="17"/>
    </row>
    <row r="14" spans="1:12" x14ac:dyDescent="0.25">
      <c r="B14" s="15"/>
      <c r="E14" s="1"/>
      <c r="F14" s="1"/>
      <c r="G14" s="17"/>
      <c r="H14" s="17"/>
    </row>
    <row r="15" spans="1:12" x14ac:dyDescent="0.25">
      <c r="B15" s="15"/>
      <c r="E15" s="1"/>
      <c r="F15" s="1"/>
      <c r="G15" s="17"/>
      <c r="H15" s="17"/>
    </row>
    <row r="16" spans="1:12" x14ac:dyDescent="0.25">
      <c r="B16" s="15"/>
      <c r="E16" s="1"/>
      <c r="F16" s="1"/>
      <c r="G16" s="17"/>
      <c r="H16" s="17"/>
    </row>
    <row r="17" spans="1:8" x14ac:dyDescent="0.25">
      <c r="B17" s="15"/>
      <c r="E17" s="1"/>
      <c r="F17" s="1"/>
      <c r="G17" s="17"/>
      <c r="H17" s="17"/>
    </row>
    <row r="18" spans="1:8" x14ac:dyDescent="0.25">
      <c r="B18" s="15"/>
      <c r="E18" s="1"/>
      <c r="F18" s="1"/>
      <c r="G18" s="17"/>
      <c r="H18" s="17"/>
    </row>
    <row r="19" spans="1:8" x14ac:dyDescent="0.25">
      <c r="B19" s="15"/>
      <c r="E19" s="1"/>
      <c r="F19" s="1"/>
      <c r="G19" s="17"/>
      <c r="H19" s="17"/>
    </row>
    <row r="20" spans="1:8" x14ac:dyDescent="0.25">
      <c r="A20" s="15"/>
      <c r="B20" s="16"/>
    </row>
    <row r="21" spans="1:8" x14ac:dyDescent="0.25">
      <c r="A21" s="15"/>
      <c r="B21" s="16"/>
    </row>
    <row r="22" spans="1:8" x14ac:dyDescent="0.25">
      <c r="A22" s="15"/>
      <c r="B22" s="16"/>
    </row>
    <row r="23" spans="1:8" x14ac:dyDescent="0.25">
      <c r="A23" s="15"/>
      <c r="B23" s="16"/>
    </row>
    <row r="24" spans="1:8" x14ac:dyDescent="0.25">
      <c r="A24" s="15"/>
      <c r="B24" s="16"/>
    </row>
    <row r="25" spans="1:8" x14ac:dyDescent="0.25">
      <c r="A25" s="15"/>
      <c r="B25" s="16"/>
    </row>
    <row r="26" spans="1:8" x14ac:dyDescent="0.25">
      <c r="A26" s="15"/>
      <c r="B26" s="16"/>
    </row>
    <row r="27" spans="1:8" x14ac:dyDescent="0.25">
      <c r="A27" s="15"/>
      <c r="B27" s="16"/>
    </row>
    <row r="28" spans="1:8" x14ac:dyDescent="0.25">
      <c r="A28" s="15"/>
      <c r="B28" s="16"/>
    </row>
    <row r="29" spans="1:8" x14ac:dyDescent="0.25">
      <c r="A29" s="15"/>
      <c r="B29" s="16"/>
    </row>
    <row r="30" spans="1:8" x14ac:dyDescent="0.25">
      <c r="A30" s="15"/>
      <c r="B30" s="16"/>
    </row>
    <row r="31" spans="1:8" x14ac:dyDescent="0.25">
      <c r="A31" s="15"/>
      <c r="B31" s="16"/>
    </row>
    <row r="32" spans="1:8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5" spans="1:2" x14ac:dyDescent="0.25">
      <c r="A35" s="15"/>
      <c r="B35" s="16"/>
    </row>
    <row r="36" spans="1:2" x14ac:dyDescent="0.25">
      <c r="A36" s="15"/>
      <c r="B36" s="16"/>
    </row>
    <row r="37" spans="1:2" x14ac:dyDescent="0.25">
      <c r="A37" s="15"/>
      <c r="B3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100</v>
      </c>
    </row>
    <row r="2" spans="1:23" x14ac:dyDescent="0.2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x14ac:dyDescent="0.2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3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3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3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3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3" ht="15.75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3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3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3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3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3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3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3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3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4:12" x14ac:dyDescent="0.25">
      <c r="G17" s="1"/>
      <c r="H17" s="1"/>
      <c r="I17" s="1"/>
      <c r="J17" s="1"/>
      <c r="K17" s="1"/>
      <c r="L17" s="1"/>
    </row>
    <row r="18" spans="4:12" x14ac:dyDescent="0.25">
      <c r="G18" s="1"/>
      <c r="H18" s="1"/>
      <c r="I18" s="1"/>
      <c r="J18" s="1"/>
      <c r="K18" s="1"/>
      <c r="L18" s="1"/>
    </row>
    <row r="19" spans="4:12" x14ac:dyDescent="0.25">
      <c r="D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9" sqref="J9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97</v>
      </c>
      <c r="D1" t="s">
        <v>31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0</v>
      </c>
      <c r="B2" t="e">
        <f>AVERAGE('Bottle Results'!Q2:Q4)</f>
        <v>#DIV/0!</v>
      </c>
      <c r="C2" t="e">
        <f>_xlfn.STDEV.S('Bottle Results'!Q2:Q4)</f>
        <v>#DIV/0!</v>
      </c>
      <c r="D2" t="e">
        <f>AVERAGE('Bottle Results'!U2:U4)</f>
        <v>#DIV/0!</v>
      </c>
      <c r="E2" t="e">
        <f>_xlfn.STDEV.S('Bottle Results'!U2:U4)</f>
        <v>#DIV/0!</v>
      </c>
      <c r="F2" t="e">
        <f>AVERAGE('Bottle Results'!S2:S4)</f>
        <v>#DIV/0!</v>
      </c>
      <c r="G2" t="e">
        <f>AVERAGE('Bottle Results'!W2:W4)</f>
        <v>#DIV/0!</v>
      </c>
      <c r="I2" t="e">
        <f>AVERAGE('Bottle Results'!D2:D4)</f>
        <v>#DIV/0!</v>
      </c>
      <c r="J2" t="e">
        <f>_xlfn.STDEV.S('Bottle Results'!D2:D4)</f>
        <v>#DIV/0!</v>
      </c>
    </row>
    <row r="3" spans="1:10" x14ac:dyDescent="0.25">
      <c r="A3">
        <v>10</v>
      </c>
      <c r="B3" t="e">
        <f>AVERAGE('Bottle Results'!Q5:Q7)</f>
        <v>#DIV/0!</v>
      </c>
      <c r="C3" t="e">
        <f>_xlfn.STDEV.S('Bottle Results'!Q5:Q7)</f>
        <v>#DIV/0!</v>
      </c>
      <c r="D3" t="e">
        <f>AVERAGE('Bottle Results'!U5:U7)</f>
        <v>#DIV/0!</v>
      </c>
      <c r="E3" t="e">
        <f>_xlfn.STDEV.S('Bottle Results'!U5:U7)</f>
        <v>#DIV/0!</v>
      </c>
      <c r="F3" t="e">
        <f>AVERAGE('Bottle Results'!S5:S7)</f>
        <v>#DIV/0!</v>
      </c>
      <c r="G3" t="e">
        <f>AVERAGE('Bottle Results'!W5:W7)</f>
        <v>#DIV/0!</v>
      </c>
      <c r="H3" t="e">
        <f>_xlfn.STDEV.S('Bottle Results'!W5:W7)</f>
        <v>#DIV/0!</v>
      </c>
      <c r="I3" t="e">
        <f>AVERAGE('Bottle Results'!D5:D7)</f>
        <v>#DIV/0!</v>
      </c>
      <c r="J3" t="e">
        <f>_xlfn.STDEV.S('Bottle Results'!D5:D7)</f>
        <v>#DIV/0!</v>
      </c>
    </row>
    <row r="4" spans="1:10" x14ac:dyDescent="0.25">
      <c r="A4">
        <v>50</v>
      </c>
      <c r="B4" t="e">
        <f>AVERAGE('Bottle Results'!Q8:Q10)</f>
        <v>#DIV/0!</v>
      </c>
      <c r="C4" t="e">
        <f>_xlfn.STDEV.S('Bottle Results'!Q8:Q10)</f>
        <v>#DIV/0!</v>
      </c>
      <c r="D4" t="e">
        <f>AVERAGE('Bottle Results'!U8:U10)</f>
        <v>#DIV/0!</v>
      </c>
      <c r="E4" t="e">
        <f>_xlfn.STDEV.S('Bottle Results'!U8:U10)</f>
        <v>#DIV/0!</v>
      </c>
      <c r="F4" t="e">
        <f>AVERAGE('Bottle Results'!S8:S10)</f>
        <v>#DIV/0!</v>
      </c>
      <c r="G4" t="e">
        <f>AVERAGE('Bottle Results'!W8:W10)</f>
        <v>#DIV/0!</v>
      </c>
      <c r="H4" t="e">
        <f>_xlfn.STDEV.S('Bottle Results'!W8:W10)</f>
        <v>#DIV/0!</v>
      </c>
      <c r="I4" t="e">
        <f>AVERAGE('Bottle Results'!D8:D10)</f>
        <v>#DIV/0!</v>
      </c>
      <c r="J4" t="e">
        <f>_xlfn.STDEV.S('Bottle Results'!D8:D10)</f>
        <v>#DIV/0!</v>
      </c>
    </row>
    <row r="5" spans="1:10" x14ac:dyDescent="0.25">
      <c r="A5">
        <v>100</v>
      </c>
      <c r="B5" t="e">
        <f>AVERAGE('Bottle Results'!Q11:Q13)</f>
        <v>#DIV/0!</v>
      </c>
      <c r="C5" t="e">
        <f>_xlfn.STDEV.S('Bottle Results'!Q11:Q13)</f>
        <v>#DIV/0!</v>
      </c>
      <c r="D5" t="e">
        <f>AVERAGE('Bottle Results'!U11:U13)</f>
        <v>#DIV/0!</v>
      </c>
      <c r="E5" t="e">
        <f>_xlfn.STDEV.S('Bottle Results'!U11:U13)</f>
        <v>#DIV/0!</v>
      </c>
      <c r="F5" t="e">
        <f>AVERAGE('Bottle Results'!S11:S13)</f>
        <v>#DIV/0!</v>
      </c>
      <c r="G5" t="e">
        <f>AVERAGE('Bottle Results'!W11:W13)</f>
        <v>#DIV/0!</v>
      </c>
      <c r="H5" t="e">
        <f>_xlfn.STDEV.S('Bottle Results'!W11:W13)</f>
        <v>#DIV/0!</v>
      </c>
      <c r="I5" t="e">
        <f>AVERAGE('Bottle Results'!D11:D13)</f>
        <v>#DIV/0!</v>
      </c>
      <c r="J5" t="e">
        <f>_xlfn.STDEV.S('Bottle Results'!D3:D11)</f>
        <v>#DIV/0!</v>
      </c>
    </row>
    <row r="6" spans="1:10" x14ac:dyDescent="0.25">
      <c r="A6">
        <v>250</v>
      </c>
      <c r="B6" t="e">
        <f>AVERAGE('Bottle Results'!Q14:Q16)</f>
        <v>#DIV/0!</v>
      </c>
      <c r="C6" t="e">
        <f>_xlfn.STDEV.S('Bottle Results'!Q14:Q16)</f>
        <v>#DIV/0!</v>
      </c>
      <c r="D6" t="e">
        <f>AVERAGE('Bottle Results'!U14:U16)</f>
        <v>#DIV/0!</v>
      </c>
      <c r="E6" t="e">
        <f>_xlfn.STDEV.S('Bottle Results'!U14:U16)</f>
        <v>#DIV/0!</v>
      </c>
      <c r="F6" t="e">
        <f>AVERAGE('Bottle Results'!S14:S16)</f>
        <v>#DIV/0!</v>
      </c>
      <c r="G6" t="e">
        <f>AVERAGE('Bottle Results'!W14:W16)</f>
        <v>#DIV/0!</v>
      </c>
      <c r="H6" t="e">
        <f>_xlfn.STDEV.S('Bottle Results'!W14:W16)</f>
        <v>#DIV/0!</v>
      </c>
      <c r="I6" t="e">
        <f>AVERAGE('Bottle Results'!D14:D16)</f>
        <v>#DIV/0!</v>
      </c>
      <c r="J6" t="e">
        <f>_xlfn.STDEV.S('Bottle Results'!D14:D16)</f>
        <v>#DIV/0!</v>
      </c>
    </row>
    <row r="7" spans="1:10" x14ac:dyDescent="0.25">
      <c r="A7">
        <v>500</v>
      </c>
      <c r="B7" t="e">
        <f>AVERAGE('Bottle Results'!Q17:Q19)</f>
        <v>#DIV/0!</v>
      </c>
      <c r="C7" t="e">
        <f>_xlfn.STDEV.S('Bottle Results'!Q17:Q19)</f>
        <v>#DIV/0!</v>
      </c>
      <c r="D7" t="e">
        <f>AVERAGE('Bottle Results'!U17:U19)</f>
        <v>#DIV/0!</v>
      </c>
      <c r="E7" t="e">
        <f>_xlfn.STDEV.S('Bottle Results'!U17:U19)</f>
        <v>#DIV/0!</v>
      </c>
      <c r="F7" t="e">
        <f>AVERAGE('Bottle Results'!S17:S19)</f>
        <v>#DIV/0!</v>
      </c>
      <c r="G7" t="e">
        <f>AVERAGE('Bottle Results'!W17:W19)</f>
        <v>#DIV/0!</v>
      </c>
      <c r="H7" t="e">
        <f>_xlfn.STDEV.S('Bottle Results'!W17:W19)</f>
        <v>#DIV/0!</v>
      </c>
      <c r="I7" t="e">
        <f>AVERAGE('Bottle Results'!D17:D19)</f>
        <v>#DIV/0!</v>
      </c>
      <c r="J7" t="e">
        <f>_xlfn.STDEV.S('Bottle Results'!D17:D19)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2017-05-01T20:11:38Z</dcterms:modified>
</cp:coreProperties>
</file>