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9" i="1"/>
  <c r="H28" i="1"/>
  <c r="H27" i="1"/>
  <c r="H26" i="1"/>
  <c r="H25" i="1"/>
  <c r="G28" i="1"/>
  <c r="G27" i="1"/>
  <c r="G26" i="1"/>
  <c r="G25" i="1"/>
  <c r="B28" i="1" l="1"/>
  <c r="B27" i="1"/>
  <c r="B26" i="1"/>
  <c r="B25" i="1"/>
  <c r="H16" i="1" l="1"/>
  <c r="H15" i="1"/>
  <c r="H14" i="1"/>
  <c r="B18" i="1" l="1"/>
  <c r="B17" i="1"/>
  <c r="B16" i="1"/>
  <c r="B15" i="1"/>
  <c r="B14" i="1"/>
  <c r="B13" i="1"/>
  <c r="B12" i="1"/>
  <c r="B11" i="1"/>
  <c r="B19" i="1"/>
  <c r="B24" i="1"/>
  <c r="B23" i="1"/>
  <c r="B22" i="1"/>
  <c r="B21" i="1"/>
  <c r="B20" i="1"/>
  <c r="B10" i="1"/>
  <c r="B9" i="1"/>
  <c r="B8" i="1"/>
  <c r="B7" i="1"/>
  <c r="B6" i="1"/>
  <c r="B5" i="1"/>
  <c r="B4" i="1"/>
  <c r="B3" i="1"/>
  <c r="H13" i="1" l="1"/>
  <c r="H12" i="1"/>
  <c r="H11" i="1"/>
  <c r="H4" i="1" l="1"/>
  <c r="H5" i="1"/>
  <c r="H6" i="1"/>
  <c r="H8" i="1"/>
  <c r="H9" i="1"/>
  <c r="H10" i="1"/>
  <c r="H20" i="1"/>
  <c r="H21" i="1"/>
  <c r="H22" i="1"/>
  <c r="H23" i="1"/>
  <c r="H3" i="1"/>
  <c r="E24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<sst xmlns="http://schemas.openxmlformats.org/spreadsheetml/2006/main" count="222" uniqueCount="70">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</sst>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5136"/>
        <c:axId val="192802584"/>
      </c:scatterChart>
      <c:valAx>
        <c:axId val="1927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2584"/>
        <c:crosses val="autoZero"/>
        <c:crossBetween val="midCat"/>
      </c:valAx>
      <c:valAx>
        <c:axId val="1928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19" sqref="H19"/>
    </sheetView>
  </sheetViews>
  <sheetFormatPr defaultRowHeight="15" x14ac:dyDescent="0.25"/>
  <cols>
    <col min="1" max="1" width="28.625" bestFit="1" customWidth="1"/>
    <col min="2" max="2" width="25.625" bestFit="1" customWidth="1"/>
    <col min="3" max="3" width="21.75" bestFit="1" customWidth="1"/>
    <col min="4" max="4" width="9" customWidth="1"/>
    <col min="6" max="6" width="27.25" bestFit="1" customWidth="1"/>
  </cols>
  <sheetData>
    <row r="1" spans="1:8" x14ac:dyDescent="0.25">
      <c r="A1" t="s">
        <v>62</v>
      </c>
    </row>
    <row r="2" spans="1:8" x14ac:dyDescent="0.25">
      <c r="A2" t="s">
        <v>0</v>
      </c>
      <c r="B2" t="s">
        <v>65</v>
      </c>
      <c r="C2" t="s">
        <v>1</v>
      </c>
      <c r="D2" t="s">
        <v>2</v>
      </c>
      <c r="E2" t="s">
        <v>11</v>
      </c>
      <c r="F2" t="s">
        <v>4</v>
      </c>
      <c r="G2" t="s">
        <v>63</v>
      </c>
      <c r="H2" t="s">
        <v>66</v>
      </c>
    </row>
    <row r="3" spans="1:8" x14ac:dyDescent="0.25">
      <c r="A3" t="s">
        <v>5</v>
      </c>
      <c r="B3">
        <f t="shared" ref="B3:B10" si="0">30/0.1</f>
        <v>300</v>
      </c>
      <c r="C3" t="s">
        <v>6</v>
      </c>
      <c r="D3">
        <v>3</v>
      </c>
      <c r="E3">
        <v>229.89</v>
      </c>
      <c r="F3" t="s">
        <v>7</v>
      </c>
      <c r="G3" s="7">
        <v>382.9</v>
      </c>
      <c r="H3">
        <f>E3/G3</f>
        <v>0.60039174719247845</v>
      </c>
    </row>
    <row r="4" spans="1:8" x14ac:dyDescent="0.25">
      <c r="A4" t="s">
        <v>5</v>
      </c>
      <c r="B4" s="9">
        <f t="shared" si="0"/>
        <v>300</v>
      </c>
      <c r="C4" t="s">
        <v>6</v>
      </c>
      <c r="D4">
        <v>5</v>
      </c>
      <c r="E4">
        <v>471.37</v>
      </c>
      <c r="F4" t="s">
        <v>7</v>
      </c>
      <c r="G4" s="7">
        <v>382.9</v>
      </c>
      <c r="H4" s="9">
        <f t="shared" ref="H4:H28" si="1">E4/G4</f>
        <v>1.2310524941237921</v>
      </c>
    </row>
    <row r="5" spans="1:8" x14ac:dyDescent="0.25">
      <c r="A5" t="s">
        <v>5</v>
      </c>
      <c r="B5" s="9">
        <f t="shared" si="0"/>
        <v>300</v>
      </c>
      <c r="C5" t="s">
        <v>6</v>
      </c>
      <c r="D5">
        <v>7</v>
      </c>
      <c r="E5">
        <v>2486.88</v>
      </c>
      <c r="F5" t="s">
        <v>7</v>
      </c>
      <c r="G5" s="7">
        <v>382.9</v>
      </c>
      <c r="H5" s="9">
        <f t="shared" si="1"/>
        <v>6.4948550535387835</v>
      </c>
    </row>
    <row r="6" spans="1:8" x14ac:dyDescent="0.25">
      <c r="A6" t="s">
        <v>5</v>
      </c>
      <c r="B6" s="9">
        <f t="shared" si="0"/>
        <v>300</v>
      </c>
      <c r="C6" t="s">
        <v>6</v>
      </c>
      <c r="D6">
        <v>9</v>
      </c>
      <c r="E6">
        <v>115932.7</v>
      </c>
      <c r="F6" t="s">
        <v>7</v>
      </c>
      <c r="G6" s="7">
        <v>382.9</v>
      </c>
      <c r="H6" s="9">
        <f t="shared" si="1"/>
        <v>302.77539827631239</v>
      </c>
    </row>
    <row r="7" spans="1:8" x14ac:dyDescent="0.25">
      <c r="A7" t="s">
        <v>8</v>
      </c>
      <c r="B7" s="9">
        <f t="shared" si="0"/>
        <v>300</v>
      </c>
      <c r="C7" t="s">
        <v>6</v>
      </c>
      <c r="D7">
        <v>3</v>
      </c>
      <c r="E7" t="s">
        <v>9</v>
      </c>
      <c r="F7" t="s">
        <v>7</v>
      </c>
      <c r="G7" s="9">
        <v>146.46</v>
      </c>
      <c r="H7" s="9"/>
    </row>
    <row r="8" spans="1:8" x14ac:dyDescent="0.25">
      <c r="A8" t="s">
        <v>8</v>
      </c>
      <c r="B8" s="9">
        <f t="shared" si="0"/>
        <v>300</v>
      </c>
      <c r="C8" t="s">
        <v>6</v>
      </c>
      <c r="D8">
        <v>5</v>
      </c>
      <c r="E8">
        <v>302.74</v>
      </c>
      <c r="F8" t="s">
        <v>7</v>
      </c>
      <c r="G8" s="8">
        <v>146.46</v>
      </c>
      <c r="H8" s="9">
        <f t="shared" si="1"/>
        <v>2.0670490236241976</v>
      </c>
    </row>
    <row r="9" spans="1:8" x14ac:dyDescent="0.25">
      <c r="A9" t="s">
        <v>8</v>
      </c>
      <c r="B9" s="9">
        <f t="shared" si="0"/>
        <v>300</v>
      </c>
      <c r="C9" t="s">
        <v>6</v>
      </c>
      <c r="D9">
        <v>7</v>
      </c>
      <c r="E9">
        <v>573.62</v>
      </c>
      <c r="F9" t="s">
        <v>7</v>
      </c>
      <c r="G9" s="8">
        <v>146.46</v>
      </c>
      <c r="H9" s="9">
        <f t="shared" si="1"/>
        <v>3.9165642496244706</v>
      </c>
    </row>
    <row r="10" spans="1:8" x14ac:dyDescent="0.25">
      <c r="A10" t="s">
        <v>8</v>
      </c>
      <c r="B10" s="9">
        <f t="shared" si="0"/>
        <v>300</v>
      </c>
      <c r="C10" t="s">
        <v>6</v>
      </c>
      <c r="D10">
        <v>9</v>
      </c>
      <c r="E10">
        <v>11697.99</v>
      </c>
      <c r="F10" t="s">
        <v>7</v>
      </c>
      <c r="G10" s="8">
        <v>146.46</v>
      </c>
      <c r="H10" s="9">
        <f t="shared" si="1"/>
        <v>79.87156902908643</v>
      </c>
    </row>
    <row r="11" spans="1:8" x14ac:dyDescent="0.25">
      <c r="A11" t="s">
        <v>5</v>
      </c>
      <c r="B11">
        <f>1/40*10^6</f>
        <v>25000</v>
      </c>
      <c r="C11" t="s">
        <v>12</v>
      </c>
      <c r="D11">
        <v>8.25</v>
      </c>
      <c r="E11">
        <v>1535</v>
      </c>
      <c r="F11" t="s">
        <v>13</v>
      </c>
      <c r="G11" s="7">
        <v>253</v>
      </c>
      <c r="H11" s="9">
        <f t="shared" si="1"/>
        <v>6.0671936758893281</v>
      </c>
    </row>
    <row r="12" spans="1:8" x14ac:dyDescent="0.25">
      <c r="A12" t="s">
        <v>8</v>
      </c>
      <c r="B12" s="9">
        <f>1/40*10^6</f>
        <v>25000</v>
      </c>
      <c r="C12" t="s">
        <v>12</v>
      </c>
      <c r="D12">
        <v>8.25</v>
      </c>
      <c r="E12">
        <v>20</v>
      </c>
      <c r="F12" t="s">
        <v>13</v>
      </c>
      <c r="G12">
        <v>29</v>
      </c>
      <c r="H12" s="9">
        <f t="shared" si="1"/>
        <v>0.68965517241379315</v>
      </c>
    </row>
    <row r="13" spans="1:8" x14ac:dyDescent="0.25">
      <c r="A13" t="s">
        <v>46</v>
      </c>
      <c r="B13" s="9">
        <f>1/40*10^6</f>
        <v>25000</v>
      </c>
      <c r="C13" t="s">
        <v>12</v>
      </c>
      <c r="D13">
        <v>8.25</v>
      </c>
      <c r="E13">
        <v>75</v>
      </c>
      <c r="F13" t="s">
        <v>13</v>
      </c>
      <c r="G13">
        <v>24</v>
      </c>
      <c r="H13" s="9">
        <f t="shared" si="1"/>
        <v>3.125</v>
      </c>
    </row>
    <row r="14" spans="1:8" x14ac:dyDescent="0.25">
      <c r="A14" t="s">
        <v>47</v>
      </c>
      <c r="B14" s="9">
        <f>1/40*10^6</f>
        <v>25000</v>
      </c>
      <c r="C14" t="s">
        <v>12</v>
      </c>
      <c r="D14">
        <v>8.25</v>
      </c>
      <c r="E14">
        <v>174</v>
      </c>
      <c r="F14" t="s">
        <v>13</v>
      </c>
      <c r="G14">
        <v>78</v>
      </c>
      <c r="H14" s="9">
        <f t="shared" si="1"/>
        <v>2.2307692307692308</v>
      </c>
    </row>
    <row r="15" spans="1:8" x14ac:dyDescent="0.25">
      <c r="A15" t="s">
        <v>5</v>
      </c>
      <c r="B15">
        <f>0.1/10*10^6</f>
        <v>10000</v>
      </c>
      <c r="C15" t="s">
        <v>10</v>
      </c>
      <c r="D15">
        <v>7</v>
      </c>
      <c r="E15">
        <v>1440.0319999999999</v>
      </c>
      <c r="F15" t="s">
        <v>41</v>
      </c>
      <c r="G15" s="7">
        <v>245</v>
      </c>
      <c r="H15" s="9">
        <f t="shared" si="1"/>
        <v>5.8776816326530605</v>
      </c>
    </row>
    <row r="16" spans="1:8" x14ac:dyDescent="0.25">
      <c r="A16" t="s">
        <v>8</v>
      </c>
      <c r="B16" s="9">
        <f>0.1/10*10^6</f>
        <v>10000</v>
      </c>
      <c r="C16" t="s">
        <v>10</v>
      </c>
      <c r="D16">
        <v>7</v>
      </c>
      <c r="E16">
        <v>50.6</v>
      </c>
      <c r="F16" t="s">
        <v>41</v>
      </c>
      <c r="G16">
        <v>23.6</v>
      </c>
      <c r="H16" s="9">
        <f t="shared" si="1"/>
        <v>2.1440677966101696</v>
      </c>
    </row>
    <row r="17" spans="1:9" x14ac:dyDescent="0.25">
      <c r="A17" t="s">
        <v>8</v>
      </c>
      <c r="B17">
        <f>5/10*10^6</f>
        <v>500000</v>
      </c>
      <c r="C17" t="s">
        <v>48</v>
      </c>
      <c r="D17">
        <v>1</v>
      </c>
      <c r="E17">
        <v>0.752</v>
      </c>
      <c r="F17" t="s">
        <v>55</v>
      </c>
      <c r="G17" t="s">
        <v>64</v>
      </c>
      <c r="H17" s="9" t="s">
        <v>69</v>
      </c>
    </row>
    <row r="18" spans="1:9" x14ac:dyDescent="0.25">
      <c r="A18" t="s">
        <v>8</v>
      </c>
      <c r="B18">
        <f>5/10*10^6</f>
        <v>500000</v>
      </c>
      <c r="C18" t="s">
        <v>49</v>
      </c>
      <c r="D18">
        <v>10.1</v>
      </c>
      <c r="E18">
        <v>544</v>
      </c>
      <c r="F18" t="s">
        <v>50</v>
      </c>
      <c r="G18" t="s">
        <v>64</v>
      </c>
      <c r="H18" s="9" t="s">
        <v>69</v>
      </c>
    </row>
    <row r="19" spans="1:9" x14ac:dyDescent="0.25">
      <c r="A19" t="s">
        <v>60</v>
      </c>
      <c r="B19">
        <f>1/20*10^6</f>
        <v>50000</v>
      </c>
      <c r="C19" t="s">
        <v>6</v>
      </c>
      <c r="D19">
        <v>6.5</v>
      </c>
      <c r="E19">
        <v>3724</v>
      </c>
      <c r="F19" t="s">
        <v>59</v>
      </c>
      <c r="G19">
        <v>97.42</v>
      </c>
      <c r="H19" s="9">
        <f t="shared" si="1"/>
        <v>38.226236912338329</v>
      </c>
      <c r="I19" t="s">
        <v>68</v>
      </c>
    </row>
    <row r="20" spans="1:9" x14ac:dyDescent="0.25">
      <c r="A20" t="s">
        <v>60</v>
      </c>
      <c r="B20" s="9">
        <f>30/0.1</f>
        <v>300</v>
      </c>
      <c r="C20" t="s">
        <v>6</v>
      </c>
      <c r="D20">
        <v>3</v>
      </c>
      <c r="E20">
        <v>6740.15</v>
      </c>
      <c r="F20" t="s">
        <v>7</v>
      </c>
      <c r="G20" s="9">
        <v>50.161999999999999</v>
      </c>
      <c r="H20" s="9">
        <f t="shared" si="1"/>
        <v>134.36764881783023</v>
      </c>
    </row>
    <row r="21" spans="1:9" x14ac:dyDescent="0.25">
      <c r="A21" t="s">
        <v>60</v>
      </c>
      <c r="B21" s="9">
        <f>30/0.1</f>
        <v>300</v>
      </c>
      <c r="C21" t="s">
        <v>6</v>
      </c>
      <c r="D21">
        <v>5</v>
      </c>
      <c r="E21">
        <v>17749.39</v>
      </c>
      <c r="F21" t="s">
        <v>7</v>
      </c>
      <c r="G21" s="9">
        <v>50.161999999999999</v>
      </c>
      <c r="H21" s="9">
        <f t="shared" si="1"/>
        <v>353.8413540129979</v>
      </c>
    </row>
    <row r="22" spans="1:9" x14ac:dyDescent="0.25">
      <c r="A22" t="s">
        <v>60</v>
      </c>
      <c r="B22" s="9">
        <f>30/0.1</f>
        <v>300</v>
      </c>
      <c r="C22" t="s">
        <v>6</v>
      </c>
      <c r="D22">
        <v>7</v>
      </c>
      <c r="E22">
        <v>21473.27</v>
      </c>
      <c r="F22" t="s">
        <v>7</v>
      </c>
      <c r="G22" s="9">
        <v>50.161999999999999</v>
      </c>
      <c r="H22" s="9">
        <f t="shared" si="1"/>
        <v>428.07842590008374</v>
      </c>
    </row>
    <row r="23" spans="1:9" x14ac:dyDescent="0.25">
      <c r="A23" t="s">
        <v>60</v>
      </c>
      <c r="B23" s="9">
        <f>30/0.1</f>
        <v>300</v>
      </c>
      <c r="C23" t="s">
        <v>6</v>
      </c>
      <c r="D23">
        <v>9</v>
      </c>
      <c r="E23">
        <v>22894.86</v>
      </c>
      <c r="F23" t="s">
        <v>7</v>
      </c>
      <c r="G23" s="9">
        <v>50.161999999999999</v>
      </c>
      <c r="H23" s="9">
        <f t="shared" si="1"/>
        <v>456.41840436984171</v>
      </c>
    </row>
    <row r="24" spans="1:9" x14ac:dyDescent="0.25">
      <c r="A24" t="s">
        <v>60</v>
      </c>
      <c r="B24">
        <f>0.1/30*10^6</f>
        <v>3333.3333333333335</v>
      </c>
      <c r="C24" t="s">
        <v>6</v>
      </c>
      <c r="D24">
        <v>5.25</v>
      </c>
      <c r="E24">
        <f>1/(0.03/30*0.1/0.97)</f>
        <v>9700</v>
      </c>
      <c r="F24" t="s">
        <v>61</v>
      </c>
      <c r="G24">
        <v>31.82</v>
      </c>
      <c r="H24" s="9">
        <f t="shared" si="1"/>
        <v>304.83972344437461</v>
      </c>
      <c r="I24" t="s">
        <v>68</v>
      </c>
    </row>
    <row r="25" spans="1:9" x14ac:dyDescent="0.25">
      <c r="A25" t="s">
        <v>67</v>
      </c>
      <c r="B25" s="9">
        <f>40/0.1</f>
        <v>400</v>
      </c>
      <c r="C25" s="9" t="s">
        <v>6</v>
      </c>
      <c r="D25">
        <v>3</v>
      </c>
      <c r="E25">
        <v>0</v>
      </c>
      <c r="F25" t="s">
        <v>7</v>
      </c>
      <c r="G25" s="9">
        <f>AVERAGE(0.059,0.078)</f>
        <v>6.8500000000000005E-2</v>
      </c>
      <c r="H25" s="9">
        <f t="shared" si="1"/>
        <v>0</v>
      </c>
    </row>
    <row r="26" spans="1:9" x14ac:dyDescent="0.25">
      <c r="A26" s="9" t="s">
        <v>67</v>
      </c>
      <c r="B26" s="9">
        <f>40/0.1</f>
        <v>400</v>
      </c>
      <c r="C26" s="9" t="s">
        <v>6</v>
      </c>
      <c r="D26">
        <v>5</v>
      </c>
      <c r="E26">
        <v>0</v>
      </c>
      <c r="F26" s="9" t="s">
        <v>7</v>
      </c>
      <c r="G26" s="9">
        <f>AVERAGE(0.059,0.078)</f>
        <v>6.8500000000000005E-2</v>
      </c>
      <c r="H26" s="9">
        <f t="shared" si="1"/>
        <v>0</v>
      </c>
    </row>
    <row r="27" spans="1:9" x14ac:dyDescent="0.25">
      <c r="A27" s="9" t="s">
        <v>67</v>
      </c>
      <c r="B27" s="9">
        <f>40/0.1</f>
        <v>400</v>
      </c>
      <c r="C27" s="9" t="s">
        <v>6</v>
      </c>
      <c r="D27">
        <v>7</v>
      </c>
      <c r="E27">
        <v>536</v>
      </c>
      <c r="F27" s="9" t="s">
        <v>7</v>
      </c>
      <c r="G27" s="9">
        <f>AVERAGE(0.059,0.078)</f>
        <v>6.8500000000000005E-2</v>
      </c>
      <c r="H27" s="9">
        <f t="shared" si="1"/>
        <v>7824.8175182481746</v>
      </c>
    </row>
    <row r="28" spans="1:9" x14ac:dyDescent="0.25">
      <c r="A28" s="9" t="s">
        <v>67</v>
      </c>
      <c r="B28" s="9">
        <f>40/0.1</f>
        <v>400</v>
      </c>
      <c r="C28" s="9" t="s">
        <v>6</v>
      </c>
      <c r="D28">
        <v>9</v>
      </c>
      <c r="E28">
        <v>520</v>
      </c>
      <c r="F28" s="9" t="s">
        <v>7</v>
      </c>
      <c r="G28" s="9">
        <f>AVERAGE(0.059,0.078)</f>
        <v>6.8500000000000005E-2</v>
      </c>
      <c r="H28" s="9">
        <f t="shared" si="1"/>
        <v>7591.2408759124082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5" bestFit="1" customWidth="1"/>
    <col min="2" max="2" width="15.25" bestFit="1" customWidth="1"/>
    <col min="3" max="3" width="16.37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5" bestFit="1" customWidth="1"/>
    <col min="2" max="2" width="16" bestFit="1" customWidth="1"/>
    <col min="3" max="3" width="14.6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5" bestFit="1" customWidth="1"/>
    <col min="2" max="2" width="22.625" bestFit="1" customWidth="1"/>
    <col min="3" max="3" width="14.1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2016-09-27T21:36:20Z</dcterms:modified>
</cp:coreProperties>
</file>