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A10" i="1"/>
  <c r="E3" i="1"/>
  <c r="E4" i="1"/>
  <c r="E5" i="1"/>
  <c r="E6" i="1"/>
  <c r="E2" i="1"/>
  <c r="C3" i="1"/>
  <c r="C4" i="1"/>
  <c r="C5" i="1"/>
  <c r="C6" i="1"/>
  <c r="C2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<sst xmlns="http://schemas.openxmlformats.org/spreadsheetml/2006/main" count="13" uniqueCount="12">
  <si>
    <t>Total Bottle Activity (Bq)</t>
  </si>
  <si>
    <t>Estimated Solid Activity (Bq/mg)</t>
  </si>
  <si>
    <t>Estimated Digest Activity (Bq/mL)</t>
  </si>
  <si>
    <t>Digest activity after full equilibration (Bq/mL)</t>
  </si>
  <si>
    <t>Detection Limit</t>
  </si>
  <si>
    <t>Bq</t>
  </si>
  <si>
    <t>Volume Necessary to detect (mL)</t>
  </si>
  <si>
    <t>Ultima Gold XR Capcity</t>
  </si>
  <si>
    <t>Nitric Acid Concentration</t>
  </si>
  <si>
    <t>M</t>
  </si>
  <si>
    <t>Final Sample Volume to Reach 0.2 M Acid (mL)</t>
  </si>
  <si>
    <t>Target Molarity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</si>
</sst>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6" sqref="F6"/>
    </sheetView>
  </sheetViews>
  <sheetFormatPr defaultRowHeight="15" x14ac:dyDescent="0.25"/>
  <cols>
    <col min="1" max="1" width="23" bestFit="1" customWidth="1"/>
    <col min="2" max="2" width="30.28515625" bestFit="1" customWidth="1"/>
    <col min="3" max="3" width="31.28515625" bestFit="1" customWidth="1"/>
    <col min="4" max="4" width="42.28515625" bestFit="1" customWidth="1"/>
    <col min="5" max="5" width="31" bestFit="1" customWidth="1"/>
    <col min="6" max="6" width="4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</row>
    <row r="2" spans="1:6" x14ac:dyDescent="0.25">
      <c r="A2">
        <v>500</v>
      </c>
      <c r="B2">
        <f>A2*0.8/30</f>
        <v>13.333333333333334</v>
      </c>
      <c r="C2">
        <f>B2*15/10</f>
        <v>20</v>
      </c>
      <c r="D2">
        <v>119.6</v>
      </c>
      <c r="E2">
        <f>$A$10/D2</f>
        <v>1.254180602006689E-2</v>
      </c>
      <c r="F2">
        <f>E2*$A$14/$B$15</f>
        <v>0.98453177257525082</v>
      </c>
    </row>
    <row r="3" spans="1:6" x14ac:dyDescent="0.25">
      <c r="A3">
        <v>100</v>
      </c>
      <c r="B3">
        <f t="shared" ref="B3:B7" si="0">A3*0.8/30</f>
        <v>2.6666666666666665</v>
      </c>
      <c r="C3">
        <f t="shared" ref="C3:C7" si="1">B3*15/10</f>
        <v>4</v>
      </c>
      <c r="D3">
        <v>23.92</v>
      </c>
      <c r="E3">
        <f t="shared" ref="E3:E7" si="2">$A$10/D3</f>
        <v>6.2709030100334448E-2</v>
      </c>
      <c r="F3">
        <f t="shared" ref="F3:F6" si="3">E3*$A$14/$B$15</f>
        <v>4.9226588628762542</v>
      </c>
    </row>
    <row r="4" spans="1:6" x14ac:dyDescent="0.25">
      <c r="A4">
        <v>50</v>
      </c>
      <c r="B4">
        <f t="shared" si="0"/>
        <v>1.3333333333333333</v>
      </c>
      <c r="C4">
        <f t="shared" si="1"/>
        <v>2</v>
      </c>
      <c r="D4">
        <v>11.96</v>
      </c>
      <c r="E4">
        <f t="shared" si="2"/>
        <v>0.1254180602006689</v>
      </c>
      <c r="F4">
        <f t="shared" si="3"/>
        <v>9.8453177257525084</v>
      </c>
    </row>
    <row r="5" spans="1:6" x14ac:dyDescent="0.25">
      <c r="A5">
        <v>10</v>
      </c>
      <c r="B5">
        <f t="shared" si="0"/>
        <v>0.26666666666666666</v>
      </c>
      <c r="C5">
        <f t="shared" si="1"/>
        <v>0.4</v>
      </c>
      <c r="D5">
        <v>2.3919999999999999</v>
      </c>
      <c r="E5">
        <f t="shared" si="2"/>
        <v>0.62709030100334451</v>
      </c>
      <c r="F5">
        <f t="shared" si="3"/>
        <v>49.226588628762542</v>
      </c>
    </row>
    <row r="6" spans="1:6" x14ac:dyDescent="0.25">
      <c r="A6">
        <v>5</v>
      </c>
      <c r="B6">
        <f t="shared" si="0"/>
        <v>0.13333333333333333</v>
      </c>
      <c r="C6">
        <f t="shared" si="1"/>
        <v>0.2</v>
      </c>
      <c r="D6">
        <v>1.196</v>
      </c>
      <c r="E6">
        <f t="shared" si="2"/>
        <v>1.254180602006689</v>
      </c>
      <c r="F6">
        <f t="shared" si="3"/>
        <v>98.453177257525084</v>
      </c>
    </row>
    <row r="9" spans="1:6" x14ac:dyDescent="0.25">
      <c r="A9" t="s">
        <v>4</v>
      </c>
    </row>
    <row r="10" spans="1:6" x14ac:dyDescent="0.25">
      <c r="A10">
        <f>90/60</f>
        <v>1.5</v>
      </c>
      <c r="B10" t="s">
        <v>5</v>
      </c>
    </row>
    <row r="11" spans="1:6" x14ac:dyDescent="0.25">
      <c r="A11" t="s">
        <v>7</v>
      </c>
    </row>
    <row r="13" spans="1:6" x14ac:dyDescent="0.25">
      <c r="A13" t="s">
        <v>8</v>
      </c>
    </row>
    <row r="14" spans="1:6" x14ac:dyDescent="0.25">
      <c r="A14">
        <v>15.7</v>
      </c>
      <c r="B14" t="s">
        <v>9</v>
      </c>
    </row>
    <row r="15" spans="1:6" x14ac:dyDescent="0.25">
      <c r="A15" t="s">
        <v>11</v>
      </c>
      <c r="B15">
        <v>0.2</v>
      </c>
      <c r="C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2015-11-12T17:01:46Z</dcterms:created>
  <dcterms:modified xsi:type="dcterms:W3CDTF">2015-11-12T22:47:32Z</dcterms:modified>
</cp:coreProperties>
</file>