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FHY_07_14_2015_1 Calcul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E16" i="1"/>
  <c r="U4" i="1"/>
  <c r="U3" i="1"/>
  <c r="U2" i="1"/>
  <c r="T4" i="1"/>
  <c r="T2" i="1"/>
  <c r="T3" i="1"/>
  <c r="S4" i="1"/>
  <c r="S3" i="1"/>
  <c r="S2" i="1"/>
  <c r="R4" i="1"/>
  <c r="R3" i="1"/>
  <c r="R2" i="1"/>
  <c r="Q4" i="1"/>
  <c r="Q3" i="1"/>
  <c r="Q2" i="1"/>
  <c r="P4" i="1"/>
  <c r="P3" i="1"/>
  <c r="P2" i="1"/>
</calcChain>
</file>

<file path=xl/sharedStrings.xml><?xml version="1.0" encoding="utf-8"?>
<sst xmlns="http://schemas.openxmlformats.org/spreadsheetml/2006/main" count="34" uniqueCount="34">
  <si>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</si>
  <si>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</si>
  <si>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</si>
  <si>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</si>
  <si>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</si>
  <si>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</si>
  <si>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</si>
  <si>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</si>
  <si>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</si>
  <si>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</si>
  <si>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</si>
  <si>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</si>
  <si>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</si>
  <si>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</si>
  <si>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</si>
  <si>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</si>
  <si>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</si>
  <si>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</si>
  <si>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</si>
  <si>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</si>
  <si>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Final pH</t>
  </si>
  <si>
    <t>Total Activity</t>
  </si>
  <si>
    <t>Cw</t>
  </si>
  <si>
    <t>sCw</t>
  </si>
  <si>
    <t>Cs</t>
  </si>
  <si>
    <t>sCs</t>
  </si>
  <si>
    <t>pH</t>
  </si>
  <si>
    <t>sPH</t>
  </si>
  <si>
    <t>sample time</t>
  </si>
  <si>
    <t>scint time</t>
  </si>
  <si>
    <t>days</t>
  </si>
  <si>
    <t>sample time (+/- 15min)</t>
  </si>
  <si>
    <t>scint time (+/- 15min)</t>
  </si>
  <si>
    <t>dt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</si>
</sst>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H24" sqref="H24"/>
    </sheetView>
  </sheetViews>
  <sheetFormatPr baseColWidth="10" defaultRowHeight="15" x14ac:dyDescent="0"/>
  <cols>
    <col min="12" max="12" width="15.5" bestFit="1" customWidth="1"/>
    <col min="15" max="15" width="11.8320312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>
      <c r="A2">
        <v>0</v>
      </c>
      <c r="B2" t="s">
        <v>11</v>
      </c>
      <c r="C2">
        <v>75</v>
      </c>
      <c r="D2">
        <v>5.96</v>
      </c>
      <c r="E2">
        <v>0.2</v>
      </c>
      <c r="F2">
        <v>2E-3</v>
      </c>
      <c r="G2">
        <v>39.281951646700001</v>
      </c>
      <c r="H2">
        <v>3.0559641640900002</v>
      </c>
      <c r="I2">
        <v>896.89913774000001</v>
      </c>
      <c r="J2">
        <v>10.279575399400001</v>
      </c>
      <c r="K2">
        <v>-25.085541090900001</v>
      </c>
      <c r="L2">
        <v>-2.5533164680299998</v>
      </c>
      <c r="M2">
        <v>3</v>
      </c>
      <c r="O2">
        <v>896.89913774000001</v>
      </c>
      <c r="P2">
        <f>AVERAGE(G2:G4)</f>
        <v>40.294553066900001</v>
      </c>
      <c r="Q2">
        <f>_xlfn.STDEV.S(G2:G4)</f>
        <v>0.87850126110483873</v>
      </c>
      <c r="R2">
        <f>AVERAGE(K2:K4)</f>
        <v>-25.923521093866668</v>
      </c>
      <c r="S2">
        <f>_xlfn.STDEV.S(K2:K4)</f>
        <v>0.72700519148236387</v>
      </c>
      <c r="T2">
        <f>AVERAGE(M2:M4)</f>
        <v>3.0166666666666671</v>
      </c>
      <c r="U2">
        <f>_xlfn.STDEV.S(M2:M4)</f>
        <v>6.6583281184793869E-2</v>
      </c>
    </row>
    <row r="3" spans="1:21">
      <c r="A3">
        <v>1</v>
      </c>
      <c r="B3" t="s">
        <v>12</v>
      </c>
      <c r="C3">
        <v>77.8</v>
      </c>
      <c r="D3">
        <v>5.85</v>
      </c>
      <c r="E3">
        <v>0.2</v>
      </c>
      <c r="F3">
        <v>2E-3</v>
      </c>
      <c r="G3">
        <v>40.748477841499998</v>
      </c>
      <c r="H3">
        <v>3.13584623175</v>
      </c>
      <c r="I3">
        <v>896.89913774000001</v>
      </c>
      <c r="J3">
        <v>10.279575399400001</v>
      </c>
      <c r="K3">
        <v>-26.299167302099999</v>
      </c>
      <c r="L3">
        <v>-2.6204998327400002</v>
      </c>
      <c r="M3">
        <v>2.96</v>
      </c>
      <c r="O3">
        <v>1793.79827548</v>
      </c>
      <c r="P3">
        <f>AVERAGE(G5:G7)</f>
        <v>47.335624666499996</v>
      </c>
      <c r="Q3">
        <f>_xlfn.STDEV.S(G5:G7)</f>
        <v>2.2891659448026109</v>
      </c>
      <c r="R3">
        <f>AVERAGE(K5:K7)</f>
        <v>-24.3280678496</v>
      </c>
      <c r="S3">
        <f>_xlfn.STDEV.S(K5:K7)</f>
        <v>1.8944031154203449</v>
      </c>
      <c r="T3">
        <f>AVERAGE(M5:M7)</f>
        <v>3.0033333333333334</v>
      </c>
      <c r="U3">
        <f>_xlfn.STDEV.S(M5:M7)</f>
        <v>1.5275252316519385E-2</v>
      </c>
    </row>
    <row r="4" spans="1:21">
      <c r="A4">
        <v>2</v>
      </c>
      <c r="B4" t="s">
        <v>13</v>
      </c>
      <c r="C4">
        <v>78</v>
      </c>
      <c r="D4">
        <v>5.85</v>
      </c>
      <c r="E4">
        <v>0.2</v>
      </c>
      <c r="F4">
        <v>2E-3</v>
      </c>
      <c r="G4">
        <v>40.853229712500003</v>
      </c>
      <c r="H4">
        <v>3.1439075331200002</v>
      </c>
      <c r="I4">
        <v>896.89913774000001</v>
      </c>
      <c r="J4">
        <v>10.279575399400001</v>
      </c>
      <c r="K4">
        <v>-26.385854888600001</v>
      </c>
      <c r="L4">
        <v>-2.6272292461000002</v>
      </c>
      <c r="M4">
        <v>3.09</v>
      </c>
      <c r="O4">
        <v>1793.79827548</v>
      </c>
      <c r="P4">
        <f>AVERAGE(G8:G10)</f>
        <v>53.238392600600001</v>
      </c>
      <c r="Q4">
        <f>_xlfn.STDEV.S(G8:G10)</f>
        <v>1.5204936453444791</v>
      </c>
      <c r="R4">
        <f>AVERAGE(K8:K10)</f>
        <v>-29.212913349533334</v>
      </c>
      <c r="S4">
        <f>_xlfn.STDEV.S(K8:K10)</f>
        <v>1.2582870653925342</v>
      </c>
      <c r="T4">
        <f>AVERAGE(M8:M10)</f>
        <v>3.25</v>
      </c>
      <c r="U4">
        <f>_xlfn.STDEV.S(M8:M10)</f>
        <v>4.3588989435406574E-2</v>
      </c>
    </row>
    <row r="5" spans="1:21">
      <c r="A5">
        <v>3</v>
      </c>
      <c r="B5" t="s">
        <v>14</v>
      </c>
      <c r="C5">
        <v>85.33</v>
      </c>
      <c r="D5">
        <v>5.59</v>
      </c>
      <c r="E5">
        <v>0.4</v>
      </c>
      <c r="F5">
        <v>2E-3</v>
      </c>
      <c r="G5">
        <v>44.692385786800003</v>
      </c>
      <c r="H5">
        <v>3.3518723231799998</v>
      </c>
      <c r="I5">
        <v>1793.79827548</v>
      </c>
      <c r="J5">
        <v>13.466635161999999</v>
      </c>
      <c r="K5">
        <v>-22.1406510833</v>
      </c>
      <c r="L5">
        <v>-2.8031164657000001</v>
      </c>
      <c r="M5">
        <v>2.99</v>
      </c>
    </row>
    <row r="6" spans="1:21">
      <c r="A6">
        <v>4</v>
      </c>
      <c r="B6" t="s">
        <v>15</v>
      </c>
      <c r="C6">
        <v>92.93</v>
      </c>
      <c r="D6">
        <v>5.36</v>
      </c>
      <c r="E6">
        <v>0.4</v>
      </c>
      <c r="F6">
        <v>2E-3</v>
      </c>
      <c r="G6">
        <v>48.672956886999998</v>
      </c>
      <c r="H6">
        <v>3.5677509805800001</v>
      </c>
      <c r="I6">
        <v>1793.79827548</v>
      </c>
      <c r="J6">
        <v>13.466635161999999</v>
      </c>
      <c r="K6">
        <v>-25.434779370699999</v>
      </c>
      <c r="L6">
        <v>-2.9847175187200001</v>
      </c>
      <c r="M6">
        <v>3.02</v>
      </c>
    </row>
    <row r="7" spans="1:21">
      <c r="A7">
        <v>5</v>
      </c>
      <c r="B7" t="s">
        <v>16</v>
      </c>
      <c r="C7">
        <v>92.87</v>
      </c>
      <c r="D7">
        <v>5.36</v>
      </c>
      <c r="E7">
        <v>0.4</v>
      </c>
      <c r="F7">
        <v>2E-3</v>
      </c>
      <c r="G7">
        <v>48.641531325700001</v>
      </c>
      <c r="H7">
        <v>3.5654474719299998</v>
      </c>
      <c r="I7">
        <v>1793.79827548</v>
      </c>
      <c r="J7">
        <v>13.466635161999999</v>
      </c>
      <c r="K7">
        <v>-25.408773094800001</v>
      </c>
      <c r="L7">
        <v>-2.9827931314799998</v>
      </c>
      <c r="M7">
        <v>3</v>
      </c>
    </row>
    <row r="8" spans="1:21">
      <c r="A8">
        <v>6</v>
      </c>
      <c r="B8" t="s">
        <v>17</v>
      </c>
      <c r="C8">
        <v>101.8</v>
      </c>
      <c r="D8">
        <v>5.12</v>
      </c>
      <c r="E8">
        <v>0.4</v>
      </c>
      <c r="F8">
        <v>2E-3</v>
      </c>
      <c r="G8">
        <v>53.318702368399997</v>
      </c>
      <c r="H8">
        <v>3.8157122463499999</v>
      </c>
      <c r="I8">
        <v>1793.79827548</v>
      </c>
      <c r="J8">
        <v>13.466635161999999</v>
      </c>
      <c r="K8">
        <v>-29.279373832499999</v>
      </c>
      <c r="L8">
        <v>-3.19345135897</v>
      </c>
      <c r="M8">
        <v>3.23</v>
      </c>
    </row>
    <row r="9" spans="1:21">
      <c r="A9">
        <v>7</v>
      </c>
      <c r="B9" t="s">
        <v>18</v>
      </c>
      <c r="C9">
        <v>98.67</v>
      </c>
      <c r="D9">
        <v>5.2</v>
      </c>
      <c r="E9">
        <v>0.4</v>
      </c>
      <c r="F9">
        <v>2E-3</v>
      </c>
      <c r="G9">
        <v>51.679335586400001</v>
      </c>
      <c r="H9">
        <v>3.72808293812</v>
      </c>
      <c r="I9">
        <v>1793.79827548</v>
      </c>
      <c r="J9">
        <v>13.466635161999999</v>
      </c>
      <c r="K9">
        <v>-27.9227131036</v>
      </c>
      <c r="L9">
        <v>-3.1196819164599998</v>
      </c>
      <c r="M9">
        <v>3.22</v>
      </c>
    </row>
    <row r="10" spans="1:21">
      <c r="A10">
        <v>8</v>
      </c>
      <c r="B10" t="s">
        <v>19</v>
      </c>
      <c r="C10">
        <v>104.47</v>
      </c>
      <c r="D10">
        <v>5.05</v>
      </c>
      <c r="E10">
        <v>0.4</v>
      </c>
      <c r="F10">
        <v>2E-3</v>
      </c>
      <c r="G10">
        <v>54.717139846999999</v>
      </c>
      <c r="H10">
        <v>3.8884796162800002</v>
      </c>
      <c r="I10">
        <v>1793.79827548</v>
      </c>
      <c r="J10">
        <v>13.466635161999999</v>
      </c>
      <c r="K10">
        <v>-30.4366531125</v>
      </c>
      <c r="L10">
        <v>-3.2547612105299999</v>
      </c>
      <c r="M10">
        <v>3.3</v>
      </c>
    </row>
    <row r="15" spans="1:21">
      <c r="B15" t="s">
        <v>28</v>
      </c>
      <c r="C15" t="s">
        <v>29</v>
      </c>
      <c r="E15" t="s">
        <v>30</v>
      </c>
    </row>
    <row r="16" spans="1:21">
      <c r="A16" s="2">
        <v>42199</v>
      </c>
      <c r="B16" s="1">
        <v>0.74791666666666667</v>
      </c>
      <c r="C16" s="1">
        <v>0.68472222222222223</v>
      </c>
      <c r="D16" s="2">
        <v>42207</v>
      </c>
      <c r="E16">
        <f>(D16-A16)</f>
        <v>8</v>
      </c>
    </row>
    <row r="19" spans="2:7">
      <c r="B19" s="3" t="s">
        <v>31</v>
      </c>
      <c r="C19" s="3"/>
      <c r="D19" s="3" t="s">
        <v>32</v>
      </c>
      <c r="E19" s="3"/>
      <c r="G19" t="s">
        <v>33</v>
      </c>
    </row>
    <row r="20" spans="2:7">
      <c r="B20" s="4">
        <v>0.75694444444444453</v>
      </c>
      <c r="C20" s="3"/>
      <c r="D20" s="4">
        <v>0.69444444444444453</v>
      </c>
      <c r="E20" s="3"/>
      <c r="G20">
        <f>8*24+22.5</f>
        <v>214.5</v>
      </c>
    </row>
    <row r="21" spans="2:7">
      <c r="C21" s="1"/>
    </row>
  </sheetData>
  <mergeCells count="4">
    <mergeCell ref="B19:C19"/>
    <mergeCell ref="B20:C20"/>
    <mergeCell ref="D19:E19"/>
    <mergeCell ref="D20:E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FHY_07_14_2015_1 Calculations.c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2015-08-13T21:16:09Z</dcterms:created>
  <dcterms:modified xsi:type="dcterms:W3CDTF">2015-09-24T18:54:05Z</dcterms:modified>
</cp:coreProperties>
</file>