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221"/>
  <workbookPr autoCompressPictures="0"/>
  <bookViews>
    <workbookView xWindow="0" yWindow="0" windowWidth="28760" windowHeight="11880"/>
  </bookViews>
  <sheets>
    <sheet name="PYR_08_13_2015 Calculation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T6" i="1"/>
  <c r="S6" i="1"/>
  <c r="R6" i="1"/>
  <c r="Q6" i="1"/>
  <c r="P6" i="1"/>
  <c r="O6" i="1"/>
  <c r="T5" i="1"/>
  <c r="S5" i="1"/>
  <c r="R5" i="1"/>
  <c r="Q5" i="1"/>
  <c r="P5" i="1"/>
  <c r="O5" i="1"/>
  <c r="T4" i="1"/>
  <c r="S4" i="1"/>
  <c r="R4" i="1"/>
  <c r="Q4" i="1"/>
  <c r="P4" i="1"/>
  <c r="O4" i="1"/>
  <c r="T3" i="1"/>
  <c r="S3" i="1"/>
  <c r="R3" i="1"/>
  <c r="Q3" i="1"/>
  <c r="P3" i="1"/>
  <c r="O3" i="1"/>
  <c r="T2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<sst xmlns="http://schemas.openxmlformats.org/spreadsheetml/2006/main" count="32" uniqueCount="32">
  <si>
    <t>Sample ID</t>
  </si>
  <si>
    <t>Scintillation Counts (CPM)</t>
  </si>
  <si>
    <t>% Error</t>
  </si>
  <si>
    <t>Volume Added</t>
  </si>
  <si>
    <t>Vol Err</t>
  </si>
  <si>
    <t>Cw (DPM/mL)</t>
  </si>
  <si>
    <t>dCw (DPM/mL)</t>
  </si>
  <si>
    <t>Total Activity (DPM)</t>
  </si>
  <si>
    <t>dTotal Activity (DPM)</t>
  </si>
  <si>
    <t>Cs (DPM/mg Fe)</t>
  </si>
  <si>
    <t>dCs (DPM/mg Fe)</t>
  </si>
  <si>
    <t>3A</t>
  </si>
  <si>
    <t>3B</t>
  </si>
  <si>
    <t>5A</t>
  </si>
  <si>
    <t>5B</t>
  </si>
  <si>
    <t>7A</t>
  </si>
  <si>
    <t>7B</t>
  </si>
  <si>
    <t>9A</t>
  </si>
  <si>
    <t>9B</t>
  </si>
  <si>
    <t>11A</t>
  </si>
  <si>
    <t>11B</t>
  </si>
  <si>
    <t>Cw</t>
  </si>
  <si>
    <t>sCw</t>
  </si>
  <si>
    <t>Cs</t>
  </si>
  <si>
    <t>sCs</t>
  </si>
  <si>
    <t>pH</t>
  </si>
  <si>
    <t>sPH</t>
  </si>
  <si>
    <t>Final pH</t>
  </si>
  <si>
    <t>sample time</t>
  </si>
  <si>
    <t>scint time</t>
  </si>
  <si>
    <t>dt(hours)</t>
  </si>
  <si>
    <t>dt(min)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</si>
</sst>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G19" sqref="G19"/>
    </sheetView>
  </sheetViews>
  <sheetFormatPr baseColWidth="10" defaultColWidth="8.83203125" defaultRowHeight="14" x14ac:dyDescent="0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27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</row>
    <row r="2" spans="1:20">
      <c r="A2">
        <v>0</v>
      </c>
      <c r="B2" t="s">
        <v>11</v>
      </c>
      <c r="C2">
        <v>1100.33</v>
      </c>
      <c r="D2">
        <v>1.56</v>
      </c>
      <c r="E2">
        <v>4</v>
      </c>
      <c r="F2">
        <v>8.0000000000000002E-3</v>
      </c>
      <c r="G2">
        <v>576.30813140500004</v>
      </c>
      <c r="H2">
        <v>30.185345304199998</v>
      </c>
      <c r="I2">
        <v>39768.419335899998</v>
      </c>
      <c r="J2">
        <v>167.26391048799999</v>
      </c>
      <c r="K2">
        <v>-893.11969023200004</v>
      </c>
      <c r="L2">
        <v>-151.239492961</v>
      </c>
      <c r="M2">
        <v>3.1</v>
      </c>
      <c r="N2">
        <v>3</v>
      </c>
      <c r="O2">
        <f>AVERAGE(G2:G3)</f>
        <v>524.036947747</v>
      </c>
      <c r="P2">
        <f>_xlfn.STDEV.S(G2:G3)</f>
        <v>73.922616850438516</v>
      </c>
      <c r="Q2">
        <f>AVERAGE(K2:K3)</f>
        <v>-631.76377194300005</v>
      </c>
      <c r="R2">
        <f>_xlfn.STDEV.S(K2:K3)</f>
        <v>369.61308425077817</v>
      </c>
      <c r="S2">
        <f>AVERAGE(M2:M3)</f>
        <v>3.19</v>
      </c>
      <c r="T2">
        <f>_xlfn.STDEV.S(M2:M3)</f>
        <v>0.12727922061357835</v>
      </c>
    </row>
    <row r="3" spans="1:20">
      <c r="A3">
        <v>1</v>
      </c>
      <c r="B3" t="s">
        <v>12</v>
      </c>
      <c r="C3">
        <v>900.73</v>
      </c>
      <c r="D3">
        <v>1.72</v>
      </c>
      <c r="E3">
        <v>4</v>
      </c>
      <c r="F3">
        <v>8.0000000000000002E-3</v>
      </c>
      <c r="G3">
        <v>471.76576408900002</v>
      </c>
      <c r="H3">
        <v>24.944946571500001</v>
      </c>
      <c r="I3">
        <v>39768.419335899998</v>
      </c>
      <c r="J3">
        <v>167.26391048799999</v>
      </c>
      <c r="K3">
        <v>-370.40785365400001</v>
      </c>
      <c r="L3">
        <v>-125.070631167</v>
      </c>
      <c r="M3">
        <v>3.28</v>
      </c>
      <c r="N3">
        <v>5</v>
      </c>
      <c r="O3">
        <f>AVERAGE(G4:G5)</f>
        <v>261.72254983800002</v>
      </c>
      <c r="P3">
        <f>_xlfn.STDEV.S(G4:G5)</f>
        <v>1.111061375598277</v>
      </c>
      <c r="Q3">
        <f>AVERAGE(K4:K5)</f>
        <v>679.8082176035</v>
      </c>
      <c r="R3">
        <f>_xlfn.STDEV.S(K4:K5)</f>
        <v>5.5553068772843668</v>
      </c>
      <c r="S3">
        <f>AVERAGE(M4:M5)</f>
        <v>5.0449999999999999</v>
      </c>
      <c r="T3">
        <f>_xlfn.STDEV.S(M4:M5)</f>
        <v>6.3639610306789177E-2</v>
      </c>
    </row>
    <row r="4" spans="1:20">
      <c r="A4">
        <v>2</v>
      </c>
      <c r="B4" t="s">
        <v>13</v>
      </c>
      <c r="C4">
        <v>498.2</v>
      </c>
      <c r="D4">
        <v>2.31</v>
      </c>
      <c r="E4">
        <v>4</v>
      </c>
      <c r="F4">
        <v>8.0000000000000002E-3</v>
      </c>
      <c r="G4">
        <v>260.93691080500002</v>
      </c>
      <c r="H4">
        <v>14.3719398253</v>
      </c>
      <c r="I4">
        <v>39768.419335899998</v>
      </c>
      <c r="J4">
        <v>167.26391048799999</v>
      </c>
      <c r="K4">
        <v>683.73641276800004</v>
      </c>
      <c r="L4">
        <v>72.379521908399994</v>
      </c>
      <c r="M4">
        <v>5</v>
      </c>
      <c r="N4">
        <v>7</v>
      </c>
      <c r="O4">
        <f>AVERAGE(G6:G7)</f>
        <v>229.5453938455</v>
      </c>
      <c r="P4">
        <f>_xlfn.STDEV.S(G6:G7)</f>
        <v>9.4329110778819025</v>
      </c>
      <c r="Q4">
        <f>AVERAGE(K6:K7)</f>
        <v>840.69399756500002</v>
      </c>
      <c r="R4">
        <f>_xlfn.STDEV.S(K6:K7)</f>
        <v>47.164555390116575</v>
      </c>
      <c r="S4">
        <f>AVERAGE(M6:M7)</f>
        <v>5.4550000000000001</v>
      </c>
      <c r="T4">
        <f>_xlfn.STDEV.S(M6:M7)</f>
        <v>3.5355339059327882E-2</v>
      </c>
    </row>
    <row r="5" spans="1:20">
      <c r="A5">
        <v>3</v>
      </c>
      <c r="B5" t="s">
        <v>14</v>
      </c>
      <c r="C5">
        <v>501.2</v>
      </c>
      <c r="D5">
        <v>2.31</v>
      </c>
      <c r="E5">
        <v>4</v>
      </c>
      <c r="F5">
        <v>8.0000000000000002E-3</v>
      </c>
      <c r="G5">
        <v>262.50818887100002</v>
      </c>
      <c r="H5">
        <v>14.458483019699999</v>
      </c>
      <c r="I5">
        <v>39768.419335899998</v>
      </c>
      <c r="J5">
        <v>167.26391048799999</v>
      </c>
      <c r="K5">
        <v>675.88002243899996</v>
      </c>
      <c r="L5">
        <v>72.809566297299995</v>
      </c>
      <c r="M5">
        <v>5.09</v>
      </c>
      <c r="N5">
        <v>9</v>
      </c>
      <c r="O5">
        <f>AVERAGE(G8:G9)</f>
        <v>245.60647447550002</v>
      </c>
      <c r="P5">
        <f>_xlfn.STDEV.S(G8:G9)</f>
        <v>15.99928380762535</v>
      </c>
      <c r="Q5">
        <f>AVERAGE(K8:K9)</f>
        <v>760.38859441499994</v>
      </c>
      <c r="R5">
        <f>_xlfn.STDEV.S(K8:K9)</f>
        <v>79.996419036005364</v>
      </c>
      <c r="S5">
        <f>AVERAGE(M8:M9)</f>
        <v>9.33</v>
      </c>
      <c r="T5">
        <f>_xlfn.STDEV.S(M8:M9)</f>
        <v>0.141421356237309</v>
      </c>
    </row>
    <row r="6" spans="1:20">
      <c r="A6">
        <v>4</v>
      </c>
      <c r="B6" t="s">
        <v>15</v>
      </c>
      <c r="C6">
        <v>451</v>
      </c>
      <c r="D6">
        <v>2.4300000000000002</v>
      </c>
      <c r="E6">
        <v>4</v>
      </c>
      <c r="F6">
        <v>8.0000000000000002E-3</v>
      </c>
      <c r="G6">
        <v>236.215469235</v>
      </c>
      <c r="H6">
        <v>13.131731870799999</v>
      </c>
      <c r="I6">
        <v>39768.419335899998</v>
      </c>
      <c r="J6">
        <v>167.26391048799999</v>
      </c>
      <c r="K6">
        <v>807.34362061700006</v>
      </c>
      <c r="L6">
        <v>66.220309490099993</v>
      </c>
      <c r="M6">
        <v>5.43</v>
      </c>
      <c r="N6">
        <v>11</v>
      </c>
      <c r="O6">
        <f>AVERAGE(G10:G11)</f>
        <v>293.8813742525</v>
      </c>
      <c r="P6">
        <f>_xlfn.STDEV.S(G10:G11)</f>
        <v>33.161478521182204</v>
      </c>
      <c r="Q6">
        <f>AVERAGE(K10:K11)</f>
        <v>519.01409552999996</v>
      </c>
      <c r="R6">
        <f>_xlfn.STDEV.S(K10:K11)</f>
        <v>165.80739260379016</v>
      </c>
      <c r="S6">
        <f>AVERAGE(M10:M11)</f>
        <v>11.120000000000001</v>
      </c>
      <c r="T6">
        <f>_xlfn.STDEV.S(M10:M11)</f>
        <v>4.2426406871193201E-2</v>
      </c>
    </row>
    <row r="7" spans="1:20">
      <c r="A7">
        <v>5</v>
      </c>
      <c r="B7" t="s">
        <v>16</v>
      </c>
      <c r="C7">
        <v>425.53</v>
      </c>
      <c r="D7">
        <v>2.5</v>
      </c>
      <c r="E7">
        <v>4</v>
      </c>
      <c r="F7">
        <v>8.0000000000000002E-3</v>
      </c>
      <c r="G7">
        <v>222.875318456</v>
      </c>
      <c r="H7">
        <v>12.4591090644</v>
      </c>
      <c r="I7">
        <v>39768.419335899998</v>
      </c>
      <c r="J7">
        <v>167.26391048799999</v>
      </c>
      <c r="K7">
        <v>874.04437451299998</v>
      </c>
      <c r="L7">
        <v>62.883637391199997</v>
      </c>
      <c r="M7">
        <v>5.48</v>
      </c>
    </row>
    <row r="8" spans="1:20">
      <c r="A8">
        <v>6</v>
      </c>
      <c r="B8" t="s">
        <v>17</v>
      </c>
      <c r="C8">
        <v>490.53</v>
      </c>
      <c r="D8">
        <v>2.33</v>
      </c>
      <c r="E8">
        <v>4</v>
      </c>
      <c r="F8">
        <v>8.0000000000000002E-3</v>
      </c>
      <c r="G8">
        <v>256.91967655000002</v>
      </c>
      <c r="H8">
        <v>14.1723050953</v>
      </c>
      <c r="I8">
        <v>39768.419335899998</v>
      </c>
      <c r="J8">
        <v>167.26391048799999</v>
      </c>
      <c r="K8">
        <v>703.822584044</v>
      </c>
      <c r="L8">
        <v>71.387539271500003</v>
      </c>
      <c r="M8">
        <v>9.23</v>
      </c>
    </row>
    <row r="9" spans="1:20">
      <c r="A9">
        <v>7</v>
      </c>
      <c r="B9" t="s">
        <v>18</v>
      </c>
      <c r="C9">
        <v>447.33</v>
      </c>
      <c r="D9">
        <v>2.44</v>
      </c>
      <c r="E9">
        <v>4</v>
      </c>
      <c r="F9">
        <v>8.0000000000000002E-3</v>
      </c>
      <c r="G9">
        <v>234.293272401</v>
      </c>
      <c r="H9">
        <v>13.035131036599999</v>
      </c>
      <c r="I9">
        <v>39768.419335899998</v>
      </c>
      <c r="J9">
        <v>167.26391048799999</v>
      </c>
      <c r="K9">
        <v>816.954604786</v>
      </c>
      <c r="L9">
        <v>65.740923169200002</v>
      </c>
      <c r="M9">
        <v>9.43</v>
      </c>
    </row>
    <row r="10" spans="1:20">
      <c r="A10">
        <v>8</v>
      </c>
      <c r="B10" t="s">
        <v>19</v>
      </c>
      <c r="C10">
        <v>605.87</v>
      </c>
      <c r="D10">
        <v>2.1</v>
      </c>
      <c r="E10">
        <v>4</v>
      </c>
      <c r="F10">
        <v>8.0000000000000002E-3</v>
      </c>
      <c r="G10">
        <v>317.33008058899998</v>
      </c>
      <c r="H10">
        <v>17.209123618500001</v>
      </c>
      <c r="I10">
        <v>39768.419335899998</v>
      </c>
      <c r="J10">
        <v>167.26391048799999</v>
      </c>
      <c r="K10">
        <v>401.77056384899998</v>
      </c>
      <c r="L10">
        <v>86.494156360399998</v>
      </c>
      <c r="M10">
        <v>11.15</v>
      </c>
    </row>
    <row r="11" spans="1:20">
      <c r="A11">
        <v>9</v>
      </c>
      <c r="B11" t="s">
        <v>20</v>
      </c>
      <c r="C11">
        <v>516.33000000000004</v>
      </c>
      <c r="D11">
        <v>2.27</v>
      </c>
      <c r="E11">
        <v>4</v>
      </c>
      <c r="F11">
        <v>8.0000000000000002E-3</v>
      </c>
      <c r="G11">
        <v>270.43266791600001</v>
      </c>
      <c r="H11">
        <v>14.849905718800001</v>
      </c>
      <c r="I11">
        <v>39768.419335899998</v>
      </c>
      <c r="J11">
        <v>167.26391048799999</v>
      </c>
      <c r="K11">
        <v>636.257627211</v>
      </c>
      <c r="L11">
        <v>74.755230678000004</v>
      </c>
      <c r="M11">
        <v>11.09</v>
      </c>
    </row>
    <row r="17" spans="2:7">
      <c r="C17" t="s">
        <v>28</v>
      </c>
      <c r="D17" t="s">
        <v>29</v>
      </c>
      <c r="F17" t="s">
        <v>30</v>
      </c>
      <c r="G17" t="s">
        <v>31</v>
      </c>
    </row>
    <row r="18" spans="2:7">
      <c r="B18" s="2">
        <v>42229</v>
      </c>
      <c r="C18" s="1">
        <v>0.65972222222222221</v>
      </c>
      <c r="D18" s="1">
        <v>0.46875</v>
      </c>
      <c r="E18" s="2">
        <v>42233</v>
      </c>
      <c r="F18">
        <f>3*24+11+8</f>
        <v>91</v>
      </c>
      <c r="G18">
        <v>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PYR_08_13_2015 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Tiffany Wang</cp:lastModifiedBy>
  <dcterms:created xsi:type="dcterms:W3CDTF">2015-08-18T15:30:22Z</dcterms:created>
  <dcterms:modified xsi:type="dcterms:W3CDTF">2015-09-24T19:09:38Z</dcterms:modified>
</cp:coreProperties>
</file>