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FHY_07_27_2015\"/>
    </mc:Choice>
  </mc:AlternateContent>
  <bookViews>
    <workbookView xWindow="555" yWindow="555" windowWidth="25035" windowHeight="15495" tabRatio="500"/>
  </bookViews>
  <sheets>
    <sheet name="FHY_07_27_2015 Calculations.csv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<sst xmlns="http://schemas.openxmlformats.org/spreadsheetml/2006/main" count="34" uniqueCount="32">
  <si>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</si>
  <si>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</si>
  <si>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</si>
  <si>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</si>
  <si>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</si>
  <si>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</si>
  <si>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</si>
  <si>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</si>
  <si>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pH3_A</t>
  </si>
  <si>
    <t>pH3_B</t>
  </si>
  <si>
    <t>pH3_C</t>
  </si>
  <si>
    <t>pH5_A</t>
  </si>
  <si>
    <t>pH5_B</t>
  </si>
  <si>
    <t>pH5_C</t>
  </si>
  <si>
    <t>pH7_A</t>
  </si>
  <si>
    <t>pH7_B</t>
  </si>
  <si>
    <t>pH7_C</t>
  </si>
  <si>
    <t>pH9_A</t>
  </si>
  <si>
    <t>pH9_B</t>
  </si>
  <si>
    <t>pH9_C</t>
  </si>
  <si>
    <t>pH11_A</t>
  </si>
  <si>
    <t>pH11_B</t>
  </si>
  <si>
    <t>pH11_C</t>
  </si>
  <si>
    <t>Filtered_Stock</t>
  </si>
  <si>
    <t>Unfiltered_Stock</t>
  </si>
  <si>
    <t>Cw</t>
  </si>
  <si>
    <t>sCw</t>
  </si>
  <si>
    <t>Cs</t>
  </si>
  <si>
    <t>sCs</t>
  </si>
  <si>
    <t>pH</t>
  </si>
  <si>
    <t>sPH</t>
  </si>
  <si>
    <t>Cs/Total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</si>
</sst>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'FHY_07_27_2015 Calculations.csv'!$K$1</c:f>
              <c:strCache>
                <c:ptCount val="1"/>
                <c:pt idx="0">
                  <c:v>Cs/Total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'FHY_07_27_2015 Calculations.csv'!$J$2:$J$18</c:f>
              <c:numCache>
                <c:formatCode>General</c:formatCode>
                <c:ptCount val="17"/>
                <c:pt idx="0">
                  <c:v>3.16</c:v>
                </c:pt>
                <c:pt idx="1">
                  <c:v>3.13</c:v>
                </c:pt>
                <c:pt idx="2">
                  <c:v>3.17</c:v>
                </c:pt>
                <c:pt idx="3">
                  <c:v>5.0199999999999996</c:v>
                </c:pt>
                <c:pt idx="4">
                  <c:v>4.9800000000000004</c:v>
                </c:pt>
                <c:pt idx="5">
                  <c:v>5.09</c:v>
                </c:pt>
                <c:pt idx="6">
                  <c:v>6.68</c:v>
                </c:pt>
                <c:pt idx="7">
                  <c:v>6.77</c:v>
                </c:pt>
                <c:pt idx="8">
                  <c:v>6.75</c:v>
                </c:pt>
                <c:pt idx="9">
                  <c:v>9.1300000000000008</c:v>
                </c:pt>
                <c:pt idx="10">
                  <c:v>9.3000000000000007</c:v>
                </c:pt>
                <c:pt idx="11">
                  <c:v>9.27</c:v>
                </c:pt>
                <c:pt idx="12">
                  <c:v>10.8</c:v>
                </c:pt>
                <c:pt idx="13">
                  <c:v>10.9</c:v>
                </c:pt>
                <c:pt idx="14">
                  <c:v>10.92</c:v>
                </c:pt>
              </c:numCache>
            </c:numRef>
          </c:xVal>
          <c:yVal>
            <c:numRef>
              <c:f>'FHY_07_27_2015 Calculations.csv'!$K$2:$K$18</c:f>
              <c:numCache>
                <c:formatCode>General</c:formatCode>
                <c:ptCount val="17"/>
                <c:pt idx="0">
                  <c:v>1.93812682821E-2</c:v>
                </c:pt>
                <c:pt idx="1">
                  <c:v>2.6591223937300002E-2</c:v>
                </c:pt>
                <c:pt idx="2">
                  <c:v>2.8497228622799999E-2</c:v>
                </c:pt>
                <c:pt idx="3">
                  <c:v>0.105503104133</c:v>
                </c:pt>
                <c:pt idx="4">
                  <c:v>0.104727557399</c:v>
                </c:pt>
                <c:pt idx="5">
                  <c:v>7.9380981296099995E-2</c:v>
                </c:pt>
                <c:pt idx="6">
                  <c:v>0.135749426763</c:v>
                </c:pt>
                <c:pt idx="7">
                  <c:v>0.12943989401100001</c:v>
                </c:pt>
                <c:pt idx="8">
                  <c:v>0.135420805265</c:v>
                </c:pt>
                <c:pt idx="9">
                  <c:v>0.23027082808899998</c:v>
                </c:pt>
                <c:pt idx="10">
                  <c:v>0.230533725287</c:v>
                </c:pt>
                <c:pt idx="11">
                  <c:v>0.23116139234800001</c:v>
                </c:pt>
                <c:pt idx="12">
                  <c:v>0.23046800098799999</c:v>
                </c:pt>
                <c:pt idx="13">
                  <c:v>0.22938026383100002</c:v>
                </c:pt>
                <c:pt idx="14">
                  <c:v>0.230438425053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54416"/>
        <c:axId val="326959120"/>
      </c:scatterChart>
      <c:valAx>
        <c:axId val="32695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959120"/>
        <c:crosses val="autoZero"/>
        <c:crossBetween val="midCat"/>
      </c:valAx>
      <c:valAx>
        <c:axId val="32695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Cs/Total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95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152400</xdr:rowOff>
    </xdr:from>
    <xdr:to>
      <xdr:col>24</xdr:col>
      <xdr:colOff>98425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B1" workbookViewId="0">
      <selection activeCell="S6" sqref="S6"/>
    </sheetView>
  </sheetViews>
  <sheetFormatPr defaultColWidth="11" defaultRowHeight="15.7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29</v>
      </c>
      <c r="K1" t="s">
        <v>31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</v>
      </c>
    </row>
    <row r="2" spans="1:19" x14ac:dyDescent="0.25">
      <c r="A2">
        <v>0</v>
      </c>
      <c r="B2" t="s">
        <v>8</v>
      </c>
      <c r="C2">
        <v>759.67</v>
      </c>
      <c r="D2">
        <v>1.08</v>
      </c>
      <c r="E2">
        <v>100000</v>
      </c>
      <c r="F2">
        <v>922.55272173200001</v>
      </c>
      <c r="G2">
        <v>46.127637865200001</v>
      </c>
      <c r="H2">
        <v>1938.12682821</v>
      </c>
      <c r="I2">
        <v>1207.4214562300001</v>
      </c>
      <c r="J2">
        <v>3.16</v>
      </c>
      <c r="K2">
        <f>H2/E2</f>
        <v>1.93812682821E-2</v>
      </c>
      <c r="L2">
        <v>3</v>
      </c>
      <c r="M2">
        <f>AVERAGE(F2:F4)</f>
        <v>900.80667737766669</v>
      </c>
      <c r="N2">
        <f>_xlfn.STDEV.S(F2:F4)</f>
        <v>19.213799725736042</v>
      </c>
      <c r="O2">
        <f>AVERAGE(H2:H4)</f>
        <v>2482.3240280733335</v>
      </c>
      <c r="P2">
        <f>_xlfn.STDEV.S(H2:H4)</f>
        <v>480.82749391771461</v>
      </c>
      <c r="Q2">
        <f>AVERAGE(J2:J4)</f>
        <v>3.1533333333333338</v>
      </c>
      <c r="R2">
        <f>_xlfn.STDEV.S(J2:J4)</f>
        <v>2.0816659994661382E-2</v>
      </c>
      <c r="S2">
        <v>100000</v>
      </c>
    </row>
    <row r="3" spans="1:19" x14ac:dyDescent="0.25">
      <c r="A3">
        <v>1</v>
      </c>
      <c r="B3" t="s">
        <v>9</v>
      </c>
      <c r="C3">
        <v>737.73</v>
      </c>
      <c r="D3">
        <v>1.1000000000000001</v>
      </c>
      <c r="E3">
        <v>100000</v>
      </c>
      <c r="F3">
        <v>893.74183929599997</v>
      </c>
      <c r="G3">
        <v>44.687093845500002</v>
      </c>
      <c r="H3">
        <v>2659.1223937300001</v>
      </c>
      <c r="I3">
        <v>1172.9511490499999</v>
      </c>
      <c r="J3">
        <v>3.13</v>
      </c>
      <c r="K3">
        <f t="shared" ref="K3:K16" si="0">H3/E3</f>
        <v>2.6591223937300002E-2</v>
      </c>
      <c r="L3">
        <v>5</v>
      </c>
      <c r="M3">
        <f>AVERAGE(F5:F7)</f>
        <v>614.23863555199989</v>
      </c>
      <c r="N3">
        <f>_xlfn.STDEV.S(F5:F7)</f>
        <v>59.391513932935112</v>
      </c>
      <c r="O3">
        <f>AVERAGE(H5:H7)</f>
        <v>9653.7214276033337</v>
      </c>
      <c r="P3">
        <f>_xlfn.STDEV.S(H5:H7)</f>
        <v>1486.2792998977932</v>
      </c>
      <c r="Q3">
        <f>AVERAGE(J5:J7)</f>
        <v>5.03</v>
      </c>
      <c r="R3">
        <f>_xlfn.STDEV.S(J5:J7)</f>
        <v>5.5677643628299987E-2</v>
      </c>
      <c r="S3">
        <v>100000</v>
      </c>
    </row>
    <row r="4" spans="1:19" x14ac:dyDescent="0.25">
      <c r="A4">
        <v>2</v>
      </c>
      <c r="B4" t="s">
        <v>10</v>
      </c>
      <c r="C4">
        <v>731.93</v>
      </c>
      <c r="D4">
        <v>1.1000000000000001</v>
      </c>
      <c r="E4">
        <v>100000</v>
      </c>
      <c r="F4">
        <v>886.12547110499997</v>
      </c>
      <c r="G4">
        <v>44.306275449099999</v>
      </c>
      <c r="H4">
        <v>2849.7228622799998</v>
      </c>
      <c r="I4">
        <v>1163.9414704200001</v>
      </c>
      <c r="J4">
        <v>3.17</v>
      </c>
      <c r="K4">
        <f t="shared" si="0"/>
        <v>2.8497228622799999E-2</v>
      </c>
      <c r="L4">
        <v>7</v>
      </c>
      <c r="M4">
        <f>AVERAGE(F8:F10)</f>
        <v>466.38917094766663</v>
      </c>
      <c r="N4">
        <f>_xlfn.STDEV.S(F8:F10)</f>
        <v>14.192736687264146</v>
      </c>
      <c r="O4">
        <f>AVERAGE(H8:H10)</f>
        <v>13353.670867966668</v>
      </c>
      <c r="P4">
        <f>_xlfn.STDEV.S(H8:H10)</f>
        <v>355.17482799726548</v>
      </c>
      <c r="Q4">
        <f>AVERAGE(J8:J10)</f>
        <v>6.7333333333333334</v>
      </c>
      <c r="R4">
        <f>_xlfn.STDEV.S(J8:J10)</f>
        <v>4.725815626252608E-2</v>
      </c>
      <c r="S4">
        <v>100000</v>
      </c>
    </row>
    <row r="5" spans="1:19" x14ac:dyDescent="0.25">
      <c r="A5">
        <v>3</v>
      </c>
      <c r="B5" t="s">
        <v>11</v>
      </c>
      <c r="C5">
        <v>497.6</v>
      </c>
      <c r="D5">
        <v>1.34</v>
      </c>
      <c r="E5">
        <v>100000</v>
      </c>
      <c r="F5">
        <v>578.41106448899995</v>
      </c>
      <c r="G5">
        <v>28.920557139500001</v>
      </c>
      <c r="H5">
        <v>10550.3104133</v>
      </c>
      <c r="I5">
        <v>852.46857656999998</v>
      </c>
      <c r="J5">
        <v>5.0199999999999996</v>
      </c>
      <c r="K5">
        <f t="shared" si="0"/>
        <v>0.105503104133</v>
      </c>
      <c r="L5">
        <v>9</v>
      </c>
      <c r="M5">
        <f>AVERAGE(F11:F13)</f>
        <v>78.304571016766673</v>
      </c>
      <c r="N5">
        <f>_xlfn.STDEV.S(F11:F13)</f>
        <v>1.828416964821735</v>
      </c>
      <c r="O5">
        <f>AVERAGE(H11:H13)</f>
        <v>23065.531524133334</v>
      </c>
      <c r="P5">
        <f>_xlfn.STDEV.S(H11:H13)</f>
        <v>45.756339735401525</v>
      </c>
      <c r="Q5">
        <f>AVERAGE(J11:J13)</f>
        <v>9.2333333333333325</v>
      </c>
      <c r="R5">
        <f>_xlfn.STDEV.S(J11:J13)</f>
        <v>9.0737717258774386E-2</v>
      </c>
      <c r="S5">
        <v>100000</v>
      </c>
    </row>
    <row r="6" spans="1:19" x14ac:dyDescent="0.25">
      <c r="A6">
        <v>4</v>
      </c>
      <c r="B6" t="s">
        <v>12</v>
      </c>
      <c r="C6">
        <v>499.96</v>
      </c>
      <c r="D6">
        <v>1.33</v>
      </c>
      <c r="E6">
        <v>100000</v>
      </c>
      <c r="F6">
        <v>581.51013844299996</v>
      </c>
      <c r="G6">
        <v>29.075510764499999</v>
      </c>
      <c r="H6">
        <v>10472.7557399</v>
      </c>
      <c r="I6">
        <v>854.90493420899998</v>
      </c>
      <c r="J6">
        <v>4.9800000000000004</v>
      </c>
      <c r="K6">
        <f t="shared" si="0"/>
        <v>0.104727557399</v>
      </c>
      <c r="L6">
        <v>11</v>
      </c>
      <c r="M6">
        <f>AVERAGE(F14:F16)</f>
        <v>80.541332020233327</v>
      </c>
      <c r="N6">
        <f>_xlfn.STDEV.S(F14:F16)</f>
        <v>2.4760887498258217</v>
      </c>
      <c r="O6">
        <f>AVERAGE(H14:H16)</f>
        <v>23009.556329066665</v>
      </c>
      <c r="P6">
        <f>_xlfn.STDEV.S(H14:H16)</f>
        <v>61.964398789331746</v>
      </c>
      <c r="Q6">
        <f>AVERAGE(J14:J16)</f>
        <v>10.873333333333335</v>
      </c>
      <c r="R6">
        <f>_xlfn.STDEV.S(J14:J16)</f>
        <v>6.4291005073286014E-2</v>
      </c>
      <c r="S6">
        <v>100000</v>
      </c>
    </row>
    <row r="7" spans="1:19" x14ac:dyDescent="0.25">
      <c r="A7">
        <v>5</v>
      </c>
      <c r="B7" t="s">
        <v>13</v>
      </c>
      <c r="C7">
        <v>577.09</v>
      </c>
      <c r="D7">
        <v>1.24</v>
      </c>
      <c r="E7">
        <v>100000</v>
      </c>
      <c r="F7">
        <v>682.79470372399999</v>
      </c>
      <c r="G7">
        <v>34.139738105100001</v>
      </c>
      <c r="H7">
        <v>7938.0981296099999</v>
      </c>
      <c r="I7">
        <v>943.96281874800002</v>
      </c>
      <c r="J7">
        <v>5.09</v>
      </c>
      <c r="K7">
        <f t="shared" si="0"/>
        <v>7.9380981296099995E-2</v>
      </c>
    </row>
    <row r="8" spans="1:19" x14ac:dyDescent="0.25">
      <c r="A8">
        <v>6</v>
      </c>
      <c r="B8" t="s">
        <v>14</v>
      </c>
      <c r="C8">
        <v>405.56</v>
      </c>
      <c r="D8">
        <v>1.48</v>
      </c>
      <c r="E8">
        <v>100000</v>
      </c>
      <c r="F8">
        <v>457.54718028799999</v>
      </c>
      <c r="G8">
        <v>22.877364904499998</v>
      </c>
      <c r="H8">
        <v>13574.942676299999</v>
      </c>
      <c r="I8">
        <v>773.84823144300003</v>
      </c>
      <c r="J8">
        <v>6.68</v>
      </c>
      <c r="K8">
        <f t="shared" si="0"/>
        <v>0.135749426763</v>
      </c>
    </row>
    <row r="9" spans="1:19" x14ac:dyDescent="0.25">
      <c r="A9">
        <v>7</v>
      </c>
      <c r="B9" t="s">
        <v>15</v>
      </c>
      <c r="C9">
        <v>424.76</v>
      </c>
      <c r="D9">
        <v>1.45</v>
      </c>
      <c r="E9">
        <v>100000</v>
      </c>
      <c r="F9">
        <v>482.75998533699999</v>
      </c>
      <c r="G9">
        <v>24.138004649100001</v>
      </c>
      <c r="H9">
        <v>12943.9894011</v>
      </c>
      <c r="I9">
        <v>787.38901360700004</v>
      </c>
      <c r="J9">
        <v>6.77</v>
      </c>
      <c r="K9">
        <f t="shared" si="0"/>
        <v>0.12943989401100001</v>
      </c>
    </row>
    <row r="10" spans="1:19" x14ac:dyDescent="0.25">
      <c r="A10">
        <v>8</v>
      </c>
      <c r="B10" t="s">
        <v>16</v>
      </c>
      <c r="C10">
        <v>406.56</v>
      </c>
      <c r="D10">
        <v>2.75</v>
      </c>
      <c r="E10">
        <v>100000</v>
      </c>
      <c r="F10">
        <v>458.86034721800002</v>
      </c>
      <c r="G10">
        <v>22.9430367814</v>
      </c>
      <c r="H10">
        <v>13542.0805265</v>
      </c>
      <c r="I10">
        <v>774.51309989799995</v>
      </c>
      <c r="J10">
        <v>6.75</v>
      </c>
      <c r="K10">
        <f t="shared" si="0"/>
        <v>0.135420805265</v>
      </c>
    </row>
    <row r="11" spans="1:19" x14ac:dyDescent="0.25">
      <c r="A11">
        <v>9</v>
      </c>
      <c r="B11" t="s">
        <v>17</v>
      </c>
      <c r="C11">
        <v>117.93</v>
      </c>
      <c r="D11">
        <v>2.75</v>
      </c>
      <c r="E11">
        <v>100000</v>
      </c>
      <c r="F11">
        <v>79.840976324400003</v>
      </c>
      <c r="G11">
        <v>3.9921598275100001</v>
      </c>
      <c r="H11">
        <v>23027.082808899999</v>
      </c>
      <c r="I11">
        <v>794.51209777999998</v>
      </c>
      <c r="J11">
        <v>9.1300000000000008</v>
      </c>
      <c r="K11">
        <f t="shared" si="0"/>
        <v>0.23027082808899998</v>
      </c>
    </row>
    <row r="12" spans="1:19" x14ac:dyDescent="0.25">
      <c r="A12">
        <v>10</v>
      </c>
      <c r="B12" t="s">
        <v>18</v>
      </c>
      <c r="C12">
        <v>117.13</v>
      </c>
      <c r="D12">
        <v>2.78</v>
      </c>
      <c r="E12">
        <v>100000</v>
      </c>
      <c r="F12">
        <v>78.790442780700005</v>
      </c>
      <c r="G12">
        <v>3.93963706598</v>
      </c>
      <c r="H12">
        <v>23053.372528700002</v>
      </c>
      <c r="I12">
        <v>795.14299501699998</v>
      </c>
      <c r="J12">
        <v>9.3000000000000007</v>
      </c>
      <c r="K12">
        <f t="shared" si="0"/>
        <v>0.230533725287</v>
      </c>
    </row>
    <row r="13" spans="1:19" x14ac:dyDescent="0.25">
      <c r="A13">
        <v>11</v>
      </c>
      <c r="B13" t="s">
        <v>19</v>
      </c>
      <c r="C13">
        <v>115.22</v>
      </c>
      <c r="D13">
        <v>2.75</v>
      </c>
      <c r="E13">
        <v>100000</v>
      </c>
      <c r="F13">
        <v>76.282293945199996</v>
      </c>
      <c r="G13">
        <v>3.8142308846100001</v>
      </c>
      <c r="H13">
        <v>23116.139234800001</v>
      </c>
      <c r="I13">
        <v>796.66006694299995</v>
      </c>
      <c r="J13">
        <v>9.27</v>
      </c>
      <c r="K13">
        <f t="shared" si="0"/>
        <v>0.23116139234800001</v>
      </c>
    </row>
    <row r="14" spans="1:19" x14ac:dyDescent="0.25">
      <c r="A14">
        <v>12</v>
      </c>
      <c r="B14" t="s">
        <v>20</v>
      </c>
      <c r="C14">
        <v>117.33</v>
      </c>
      <c r="D14">
        <v>2.71</v>
      </c>
      <c r="E14">
        <v>100000</v>
      </c>
      <c r="F14">
        <v>79.053076166699995</v>
      </c>
      <c r="G14">
        <v>3.9527627287999998</v>
      </c>
      <c r="H14">
        <v>23046.800098799999</v>
      </c>
      <c r="I14">
        <v>794.98500347100003</v>
      </c>
      <c r="J14">
        <v>10.8</v>
      </c>
      <c r="K14">
        <f t="shared" si="0"/>
        <v>0.23046800098799999</v>
      </c>
    </row>
    <row r="15" spans="1:19" x14ac:dyDescent="0.25">
      <c r="A15">
        <v>13</v>
      </c>
      <c r="B15" t="s">
        <v>21</v>
      </c>
      <c r="C15">
        <v>120.64</v>
      </c>
      <c r="D15">
        <v>2.71</v>
      </c>
      <c r="E15">
        <v>100000</v>
      </c>
      <c r="F15">
        <v>83.399658703699998</v>
      </c>
      <c r="G15">
        <v>4.1700861821200004</v>
      </c>
      <c r="H15">
        <v>22938.026383100001</v>
      </c>
      <c r="I15">
        <v>792.39495920700006</v>
      </c>
      <c r="J15">
        <v>10.9</v>
      </c>
      <c r="K15">
        <f t="shared" si="0"/>
        <v>0.22938026383100002</v>
      </c>
    </row>
    <row r="16" spans="1:19" x14ac:dyDescent="0.25">
      <c r="A16">
        <v>14</v>
      </c>
      <c r="B16" t="s">
        <v>22</v>
      </c>
      <c r="C16">
        <v>117.42</v>
      </c>
      <c r="D16">
        <v>2.75</v>
      </c>
      <c r="E16">
        <v>100000</v>
      </c>
      <c r="F16">
        <v>79.171261190300001</v>
      </c>
      <c r="G16">
        <v>3.9586750093499998</v>
      </c>
      <c r="H16">
        <v>23043.842505299999</v>
      </c>
      <c r="I16">
        <v>794.91397980900001</v>
      </c>
      <c r="J16">
        <v>10.92</v>
      </c>
      <c r="K16">
        <f t="shared" si="0"/>
        <v>0.230438425053</v>
      </c>
    </row>
    <row r="17" spans="1:9" x14ac:dyDescent="0.25">
      <c r="A17">
        <v>15</v>
      </c>
      <c r="B17" t="s">
        <v>23</v>
      </c>
      <c r="C17">
        <v>20507.400000000001</v>
      </c>
      <c r="D17">
        <v>0.21</v>
      </c>
      <c r="E17">
        <v>25000</v>
      </c>
      <c r="F17">
        <v>26854.618692600001</v>
      </c>
      <c r="G17">
        <v>1342.7309396000001</v>
      </c>
      <c r="H17">
        <v>-665783.56780900003</v>
      </c>
      <c r="I17">
        <v>-40565.121980600001</v>
      </c>
    </row>
    <row r="18" spans="1:9" x14ac:dyDescent="0.25">
      <c r="A18">
        <v>16</v>
      </c>
      <c r="B18" t="s">
        <v>24</v>
      </c>
      <c r="C18">
        <v>25034.82</v>
      </c>
      <c r="D18">
        <v>0.19</v>
      </c>
      <c r="E18">
        <v>25000</v>
      </c>
      <c r="F18">
        <v>32799.876913</v>
      </c>
      <c r="G18">
        <v>1639.9938517099999</v>
      </c>
      <c r="H18">
        <v>-814564.32183200005</v>
      </c>
      <c r="I18">
        <v>-49569.6309693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FHY_07_27_2015 Calculations.csv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Michael Chen</cp:lastModifiedBy>
  <dcterms:created xsi:type="dcterms:W3CDTF">2015-07-29T17:57:05Z</dcterms:created>
  <dcterms:modified xsi:type="dcterms:W3CDTF">2015-07-29T21:08:19Z</dcterms:modified>
</cp:coreProperties>
</file>