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024"/>
  <workbookPr autoCompressPictures="0"/>
  <bookViews>
    <workbookView xWindow="9720" yWindow="0" windowWidth="19520" windowHeight="12000"/>
  </bookViews>
  <sheets>
    <sheet name="FHY_06_26_2015 Calculation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1" l="1"/>
  <c r="A25" i="1"/>
  <c r="R20" i="1"/>
  <c r="Q20" i="1"/>
  <c r="R17" i="1"/>
  <c r="Q17" i="1"/>
  <c r="R14" i="1"/>
  <c r="Q14" i="1"/>
  <c r="R11" i="1"/>
  <c r="Q11" i="1"/>
  <c r="R8" i="1"/>
  <c r="Q8" i="1"/>
  <c r="R5" i="1"/>
  <c r="Q5" i="1"/>
  <c r="R2" i="1"/>
  <c r="Q2" i="1"/>
  <c r="A24" i="1"/>
  <c r="O20" i="1"/>
  <c r="M20" i="1"/>
  <c r="M17" i="1"/>
  <c r="P20" i="1"/>
  <c r="P17" i="1"/>
  <c r="P14" i="1"/>
  <c r="P11" i="1"/>
  <c r="P8" i="1"/>
  <c r="P5" i="1"/>
  <c r="P2" i="1"/>
  <c r="O17" i="1"/>
  <c r="O14" i="1"/>
  <c r="O11" i="1"/>
  <c r="O8" i="1"/>
  <c r="O5" i="1"/>
  <c r="O2" i="1"/>
  <c r="N20" i="1"/>
  <c r="N17" i="1"/>
  <c r="N14" i="1"/>
  <c r="N11" i="1"/>
  <c r="N8" i="1"/>
  <c r="N5" i="1"/>
  <c r="N2" i="1"/>
  <c r="M14" i="1"/>
  <c r="M11" i="1"/>
  <c r="M8" i="1"/>
  <c r="M5" i="1"/>
  <c r="M2" i="1"/>
</calcChain>
</file>

<file path=xl/sharedStrings.xml><?xml version="1.0" encoding="utf-8"?>
<sst xmlns="http://schemas.openxmlformats.org/spreadsheetml/2006/main" count="40" uniqueCount="40">
  <si>
    <t>Sample ID</t>
  </si>
  <si>
    <t>Scintillation Counts (CPM)</t>
  </si>
  <si>
    <t>% Error</t>
  </si>
  <si>
    <t>Total Activity</t>
  </si>
  <si>
    <t>Cw (DPM/mL)</t>
  </si>
  <si>
    <t>dCw (DPM/mL)</t>
  </si>
  <si>
    <t>Cs (DPM/mg Fe)</t>
  </si>
  <si>
    <t>dCs (DPM/mg Fe)</t>
  </si>
  <si>
    <t>5000_A</t>
  </si>
  <si>
    <t>5000_B</t>
  </si>
  <si>
    <t>5000_C</t>
  </si>
  <si>
    <t>10000_A</t>
  </si>
  <si>
    <t>10000_B</t>
  </si>
  <si>
    <t>10000_C</t>
  </si>
  <si>
    <t>10000_A_NoFHY</t>
  </si>
  <si>
    <t>10000_B_NoFHY</t>
  </si>
  <si>
    <t>10000_C_NoFHY</t>
  </si>
  <si>
    <t>25000_A</t>
  </si>
  <si>
    <t>25000_B</t>
  </si>
  <si>
    <t>25000_C</t>
  </si>
  <si>
    <t>50000_A</t>
  </si>
  <si>
    <t>50000_B</t>
  </si>
  <si>
    <t>50000_C</t>
  </si>
  <si>
    <t>75000_A</t>
  </si>
  <si>
    <t>75000_B</t>
  </si>
  <si>
    <t>75000_C</t>
  </si>
  <si>
    <t>100000_A</t>
  </si>
  <si>
    <t>100000_B</t>
  </si>
  <si>
    <t>100000_C</t>
  </si>
  <si>
    <t>Cw</t>
  </si>
  <si>
    <t>sCw</t>
  </si>
  <si>
    <t>Cs</t>
  </si>
  <si>
    <t>sCs</t>
  </si>
  <si>
    <t>10000_No _FHY</t>
  </si>
  <si>
    <t>mg Fe as Ferrihydrite</t>
  </si>
  <si>
    <t>Final pH</t>
  </si>
  <si>
    <t>pH</t>
  </si>
  <si>
    <t>sPh</t>
  </si>
  <si>
    <t>pH std dev</t>
  </si>
  <si>
    <t>pH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</si>
</sst>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abSelected="1" topLeftCell="I1" zoomScale="125" zoomScaleNormal="125" zoomScalePageLayoutView="125" workbookViewId="0">
      <selection activeCell="M2" sqref="M2:R20"/>
    </sheetView>
  </sheetViews>
  <sheetFormatPr baseColWidth="10" defaultColWidth="8.83203125" defaultRowHeight="14" x14ac:dyDescent="0"/>
  <cols>
    <col min="12" max="12" width="13.5" bestFit="1" customWidth="1"/>
  </cols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35</v>
      </c>
      <c r="M1" t="s">
        <v>29</v>
      </c>
      <c r="N1" t="s">
        <v>30</v>
      </c>
      <c r="O1" t="s">
        <v>31</v>
      </c>
      <c r="P1" t="s">
        <v>32</v>
      </c>
      <c r="Q1" t="s">
        <v>36</v>
      </c>
      <c r="R1" t="s">
        <v>37</v>
      </c>
    </row>
    <row r="2" spans="1:18">
      <c r="A2">
        <v>0</v>
      </c>
      <c r="B2" t="s">
        <v>8</v>
      </c>
      <c r="C2">
        <v>66.5</v>
      </c>
      <c r="D2">
        <v>17.34</v>
      </c>
      <c r="E2">
        <v>5000</v>
      </c>
      <c r="F2">
        <v>-3.4875900892899998</v>
      </c>
      <c r="G2">
        <v>-12.4050846818</v>
      </c>
      <c r="H2">
        <v>1341.88635447</v>
      </c>
      <c r="I2">
        <v>311.68914409299998</v>
      </c>
      <c r="J2">
        <v>7.48</v>
      </c>
      <c r="L2">
        <v>5000</v>
      </c>
      <c r="M2">
        <f>AVERAGE(F2:F4)</f>
        <v>-7.6110583115633332</v>
      </c>
      <c r="N2">
        <f>_xlfn.STDEV.S(F2:F4)</f>
        <v>3.5811397056543934</v>
      </c>
      <c r="O2">
        <f>AVERAGE(H2:H4)</f>
        <v>1445.3351307466667</v>
      </c>
      <c r="P2">
        <f>_xlfn.STDEV.S(H2:H4)</f>
        <v>89.842942944354249</v>
      </c>
      <c r="Q2">
        <f>AVERAGE(J2:J4)</f>
        <v>7.0933333333333337</v>
      </c>
      <c r="R2">
        <f>_xlfn.STDEV.P(J2:J4)</f>
        <v>0.27450966386551073</v>
      </c>
    </row>
    <row r="3" spans="1:18">
      <c r="A3">
        <v>1</v>
      </c>
      <c r="B3" t="s">
        <v>9</v>
      </c>
      <c r="C3">
        <v>61</v>
      </c>
      <c r="D3">
        <v>18.11</v>
      </c>
      <c r="E3">
        <v>5000</v>
      </c>
      <c r="F3">
        <v>-9.4038705821199997</v>
      </c>
      <c r="G3">
        <v>-11.892524953100001</v>
      </c>
      <c r="H3">
        <v>1490.3128595600001</v>
      </c>
      <c r="I3">
        <v>298.91257190900001</v>
      </c>
      <c r="J3">
        <v>6.93</v>
      </c>
    </row>
    <row r="4" spans="1:18">
      <c r="A4">
        <v>2</v>
      </c>
      <c r="B4" t="s">
        <v>10</v>
      </c>
      <c r="C4">
        <v>60.5</v>
      </c>
      <c r="D4">
        <v>18.18</v>
      </c>
      <c r="E4">
        <v>5000</v>
      </c>
      <c r="F4">
        <v>-9.9417142632799997</v>
      </c>
      <c r="G4">
        <v>-11.8418159139</v>
      </c>
      <c r="H4">
        <v>1503.8061782100001</v>
      </c>
      <c r="I4">
        <v>297.64911624000001</v>
      </c>
      <c r="J4">
        <v>6.87</v>
      </c>
    </row>
    <row r="5" spans="1:18">
      <c r="A5">
        <v>3</v>
      </c>
      <c r="B5" t="s">
        <v>11</v>
      </c>
      <c r="C5">
        <v>77.5</v>
      </c>
      <c r="D5">
        <v>16.059999999999999</v>
      </c>
      <c r="E5">
        <v>10000</v>
      </c>
      <c r="F5">
        <v>8.3449708963700004</v>
      </c>
      <c r="G5">
        <v>13.395043280499999</v>
      </c>
      <c r="H5">
        <v>2299.4237105799998</v>
      </c>
      <c r="I5">
        <v>337.58787099300002</v>
      </c>
      <c r="J5">
        <v>6.56</v>
      </c>
      <c r="L5">
        <v>10000</v>
      </c>
      <c r="M5">
        <f>AVERAGE(F5:F7)</f>
        <v>3.6836589929233328</v>
      </c>
      <c r="N5">
        <f>_xlfn.STDEV.S(F5:F7)</f>
        <v>16.632621992029101</v>
      </c>
      <c r="O5">
        <f>AVERAGE(H5:H7)</f>
        <v>2416.3658054966668</v>
      </c>
      <c r="P5">
        <f>_xlfn.STDEV.S(H5:H7)</f>
        <v>417.27601585812943</v>
      </c>
      <c r="Q5">
        <f>AVERAGE(J5:J7)</f>
        <v>6.3666666666666663</v>
      </c>
      <c r="R5">
        <f>_xlfn.STDEV.P(J5:J7)</f>
        <v>0.14267289706021785</v>
      </c>
    </row>
    <row r="6" spans="1:18">
      <c r="A6">
        <v>4</v>
      </c>
      <c r="B6" t="s">
        <v>12</v>
      </c>
      <c r="C6">
        <v>86</v>
      </c>
      <c r="D6">
        <v>15.25</v>
      </c>
      <c r="E6">
        <v>10000</v>
      </c>
      <c r="F6">
        <v>17.488313476199998</v>
      </c>
      <c r="G6">
        <v>14.134713062399999</v>
      </c>
      <c r="H6">
        <v>2070.0372936200001</v>
      </c>
      <c r="I6">
        <v>355.98101427099999</v>
      </c>
      <c r="J6">
        <v>6.32</v>
      </c>
    </row>
    <row r="7" spans="1:18">
      <c r="A7">
        <v>5</v>
      </c>
      <c r="B7" t="s">
        <v>13</v>
      </c>
      <c r="C7">
        <v>56</v>
      </c>
      <c r="D7">
        <v>18.899999999999999</v>
      </c>
      <c r="E7">
        <v>10000</v>
      </c>
      <c r="F7">
        <v>-14.7823073938</v>
      </c>
      <c r="G7">
        <v>-11.4090418616</v>
      </c>
      <c r="H7">
        <v>2879.63641229</v>
      </c>
      <c r="I7">
        <v>288.44169190100001</v>
      </c>
      <c r="J7">
        <v>6.22</v>
      </c>
    </row>
    <row r="8" spans="1:18">
      <c r="A8">
        <v>6</v>
      </c>
      <c r="B8" t="s">
        <v>14</v>
      </c>
      <c r="C8">
        <v>82.5</v>
      </c>
      <c r="D8">
        <v>15.57</v>
      </c>
      <c r="E8">
        <v>10000</v>
      </c>
      <c r="F8">
        <v>13.723407708</v>
      </c>
      <c r="G8">
        <v>13.834500477800001</v>
      </c>
      <c r="H8">
        <v>2164.4905241299998</v>
      </c>
      <c r="I8">
        <v>348.51073143600001</v>
      </c>
      <c r="J8">
        <v>5.94</v>
      </c>
      <c r="L8" t="s">
        <v>33</v>
      </c>
      <c r="M8">
        <f>AVERAGE(F8:F10)</f>
        <v>21.611781698466668</v>
      </c>
      <c r="N8">
        <f>STDEV(F8:F10)</f>
        <v>9.0372677303258531</v>
      </c>
      <c r="O8">
        <f>AVERAGE(H8:H10)</f>
        <v>1966.5885173499998</v>
      </c>
      <c r="P8">
        <f>_xlfn.STDEV.S(H8:H10)</f>
        <v>226.72523156652673</v>
      </c>
      <c r="Q8">
        <f>AVERAGE(J8:J10)</f>
        <v>6.043333333333333</v>
      </c>
      <c r="R8">
        <f>_xlfn.STDEV.P(J8:J10)</f>
        <v>8.5764535535124031E-2</v>
      </c>
    </row>
    <row r="9" spans="1:18">
      <c r="A9">
        <v>7</v>
      </c>
      <c r="B9" t="s">
        <v>15</v>
      </c>
      <c r="C9">
        <v>99</v>
      </c>
      <c r="D9">
        <v>14.21</v>
      </c>
      <c r="E9">
        <v>10000</v>
      </c>
      <c r="F9">
        <v>31.472249186500001</v>
      </c>
      <c r="G9">
        <v>15.214260873500001</v>
      </c>
      <c r="H9">
        <v>1719.2110088699999</v>
      </c>
      <c r="I9">
        <v>382.89812993700002</v>
      </c>
      <c r="J9">
        <v>6.15</v>
      </c>
    </row>
    <row r="10" spans="1:18">
      <c r="A10">
        <v>8</v>
      </c>
      <c r="B10" t="s">
        <v>16</v>
      </c>
      <c r="C10">
        <v>88</v>
      </c>
      <c r="D10">
        <v>15.08</v>
      </c>
      <c r="E10">
        <v>10000</v>
      </c>
      <c r="F10">
        <v>19.6396882009</v>
      </c>
      <c r="G10">
        <v>14.3085381649</v>
      </c>
      <c r="H10">
        <v>2016.0640190500001</v>
      </c>
      <c r="I10">
        <v>360.30982644199997</v>
      </c>
      <c r="J10">
        <v>6.04</v>
      </c>
    </row>
    <row r="11" spans="1:18">
      <c r="A11">
        <v>9</v>
      </c>
      <c r="B11" t="s">
        <v>17</v>
      </c>
      <c r="C11">
        <v>148</v>
      </c>
      <c r="D11">
        <v>11.62</v>
      </c>
      <c r="E11">
        <v>25000</v>
      </c>
      <c r="F11">
        <v>84.180929940799999</v>
      </c>
      <c r="G11">
        <v>18.972032070200001</v>
      </c>
      <c r="H11">
        <v>4160.0368805600001</v>
      </c>
      <c r="I11">
        <v>481.95403852300001</v>
      </c>
      <c r="J11">
        <v>6.22</v>
      </c>
      <c r="L11">
        <v>25000</v>
      </c>
      <c r="M11">
        <f>AVERAGE(F11:F13)</f>
        <v>83.463805032600007</v>
      </c>
      <c r="N11">
        <f>_xlfn.STDEV.S(F11:F13)</f>
        <v>5.414174326517414</v>
      </c>
      <c r="O11">
        <f>AVERAGE(H11:H13)</f>
        <v>4178.0279720866665</v>
      </c>
      <c r="P11">
        <f>_xlfn.STDEV.S(H11:H13)</f>
        <v>135.82976232620169</v>
      </c>
      <c r="Q11">
        <f>AVERAGE(J11:J13)</f>
        <v>6.1533333333333333</v>
      </c>
      <c r="R11">
        <f>_xlfn.STDEV.P(J11:J13)</f>
        <v>4.7842333648024218E-2</v>
      </c>
    </row>
    <row r="12" spans="1:18">
      <c r="A12">
        <v>10</v>
      </c>
      <c r="B12" t="s">
        <v>18</v>
      </c>
      <c r="C12">
        <v>152</v>
      </c>
      <c r="D12">
        <v>11.47</v>
      </c>
      <c r="E12">
        <v>25000</v>
      </c>
      <c r="F12">
        <v>88.483679390199995</v>
      </c>
      <c r="G12">
        <v>19.268745981399999</v>
      </c>
      <c r="H12">
        <v>4052.0903314100001</v>
      </c>
      <c r="I12">
        <v>489.29097516100001</v>
      </c>
      <c r="J12">
        <v>6.13</v>
      </c>
    </row>
    <row r="13" spans="1:18">
      <c r="A13">
        <v>11</v>
      </c>
      <c r="B13" t="s">
        <v>19</v>
      </c>
      <c r="C13">
        <v>142</v>
      </c>
      <c r="D13">
        <v>11.87</v>
      </c>
      <c r="E13">
        <v>25000</v>
      </c>
      <c r="F13">
        <v>77.726805766799998</v>
      </c>
      <c r="G13">
        <v>18.542974891499998</v>
      </c>
      <c r="H13">
        <v>4321.9567042899998</v>
      </c>
      <c r="I13">
        <v>471.36004999400001</v>
      </c>
      <c r="J13">
        <v>6.11</v>
      </c>
    </row>
    <row r="14" spans="1:18">
      <c r="A14">
        <v>12</v>
      </c>
      <c r="B14" t="s">
        <v>20</v>
      </c>
      <c r="C14">
        <v>258</v>
      </c>
      <c r="D14">
        <v>8.8000000000000007</v>
      </c>
      <c r="E14">
        <v>50000</v>
      </c>
      <c r="F14">
        <v>202.50653979699999</v>
      </c>
      <c r="G14">
        <v>26.43815743</v>
      </c>
      <c r="H14">
        <v>7463.4586102000003</v>
      </c>
      <c r="I14">
        <v>680.24349090099997</v>
      </c>
      <c r="J14" s="1">
        <v>6</v>
      </c>
      <c r="L14">
        <v>50000</v>
      </c>
      <c r="M14">
        <f>AVERAGE(F14:F16)</f>
        <v>183.86129218333335</v>
      </c>
      <c r="N14">
        <f>_xlfn.STDEV.S(F14:F16)</f>
        <v>19.402171890877487</v>
      </c>
      <c r="O14">
        <f>AVERAGE(H14:H16)</f>
        <v>7931.226989873333</v>
      </c>
      <c r="P14">
        <f>_xlfn.STDEV.S(H14:H16)</f>
        <v>486.75795009785497</v>
      </c>
      <c r="Q14">
        <f>AVERAGE(J14:J16)</f>
        <v>5.9533333333333331</v>
      </c>
      <c r="R14">
        <f>_xlfn.STDEV.P(J14:J16)</f>
        <v>4.642796092394718E-2</v>
      </c>
    </row>
    <row r="15" spans="1:18">
      <c r="A15">
        <v>13</v>
      </c>
      <c r="B15" t="s">
        <v>21</v>
      </c>
      <c r="C15">
        <v>242</v>
      </c>
      <c r="D15">
        <v>9.09</v>
      </c>
      <c r="E15">
        <v>50000</v>
      </c>
      <c r="F15">
        <v>185.29554200000001</v>
      </c>
      <c r="G15">
        <v>25.411849663600002</v>
      </c>
      <c r="H15">
        <v>7895.2448068200001</v>
      </c>
      <c r="I15">
        <v>655.19249081199996</v>
      </c>
      <c r="J15">
        <v>5.97</v>
      </c>
    </row>
    <row r="16" spans="1:18">
      <c r="A16">
        <v>14</v>
      </c>
      <c r="B16" t="s">
        <v>22</v>
      </c>
      <c r="C16">
        <v>222</v>
      </c>
      <c r="D16">
        <v>9.49</v>
      </c>
      <c r="E16">
        <v>50000</v>
      </c>
      <c r="F16">
        <v>163.78179475300001</v>
      </c>
      <c r="G16">
        <v>24.0965567139</v>
      </c>
      <c r="H16">
        <v>8434.9775525999994</v>
      </c>
      <c r="I16">
        <v>623.24798426999996</v>
      </c>
      <c r="J16">
        <v>5.89</v>
      </c>
    </row>
    <row r="17" spans="1:18">
      <c r="A17">
        <v>15</v>
      </c>
      <c r="B17" t="s">
        <v>23</v>
      </c>
      <c r="C17">
        <v>331.5</v>
      </c>
      <c r="D17">
        <v>7.77</v>
      </c>
      <c r="E17">
        <v>75000</v>
      </c>
      <c r="F17">
        <v>281.56956092899998</v>
      </c>
      <c r="G17">
        <v>31.078695965400001</v>
      </c>
      <c r="H17">
        <v>11751.892600900001</v>
      </c>
      <c r="I17">
        <v>811.963781337</v>
      </c>
      <c r="J17">
        <v>5.87</v>
      </c>
      <c r="L17">
        <v>75000</v>
      </c>
      <c r="M17">
        <f>AVERAGE(F17:F19)</f>
        <v>300.03552731566668</v>
      </c>
      <c r="N17">
        <f>_xlfn.STDEV.S(F17:F19)</f>
        <v>20.38373151549245</v>
      </c>
      <c r="O17">
        <f>AVERAGE(H17:H19)</f>
        <v>11288.6219941</v>
      </c>
      <c r="P17">
        <f>_xlfn.STDEV.S(H17:H19)</f>
        <v>511.38312882399345</v>
      </c>
      <c r="Q17">
        <f>AVERAGE(J17:J19)</f>
        <v>5.8500000000000005</v>
      </c>
      <c r="R17">
        <f>_xlfn.STDEV.P(J17:J19)</f>
        <v>2.1602468994692817E-2</v>
      </c>
    </row>
    <row r="18" spans="1:18">
      <c r="A18">
        <v>16</v>
      </c>
      <c r="B18" t="s">
        <v>24</v>
      </c>
      <c r="C18">
        <v>345.5</v>
      </c>
      <c r="D18">
        <v>7.61</v>
      </c>
      <c r="E18">
        <v>75000</v>
      </c>
      <c r="F18">
        <v>296.62918400199999</v>
      </c>
      <c r="G18">
        <v>31.935491375200002</v>
      </c>
      <c r="H18">
        <v>11374.079678800001</v>
      </c>
      <c r="I18">
        <v>832.59198905599999</v>
      </c>
      <c r="J18">
        <v>5.86</v>
      </c>
    </row>
    <row r="19" spans="1:18">
      <c r="A19">
        <v>17</v>
      </c>
      <c r="B19" t="s">
        <v>25</v>
      </c>
      <c r="C19">
        <v>369</v>
      </c>
      <c r="D19">
        <v>7.36</v>
      </c>
      <c r="E19">
        <v>75000</v>
      </c>
      <c r="F19">
        <v>321.90783701599997</v>
      </c>
      <c r="G19">
        <v>33.354405884899997</v>
      </c>
      <c r="H19">
        <v>10739.8937026</v>
      </c>
      <c r="I19">
        <v>866.91452181800003</v>
      </c>
      <c r="J19">
        <v>5.82</v>
      </c>
    </row>
    <row r="20" spans="1:18">
      <c r="A20">
        <v>18</v>
      </c>
      <c r="B20" t="s">
        <v>26</v>
      </c>
      <c r="C20">
        <v>473</v>
      </c>
      <c r="D20">
        <v>6.5</v>
      </c>
      <c r="E20">
        <v>100000</v>
      </c>
      <c r="F20">
        <v>433.77932269899998</v>
      </c>
      <c r="G20">
        <v>39.5495762316</v>
      </c>
      <c r="H20">
        <v>14205.235255899999</v>
      </c>
      <c r="I20">
        <v>1037.1864357500001</v>
      </c>
      <c r="J20">
        <v>5.71</v>
      </c>
      <c r="L20">
        <v>100000</v>
      </c>
      <c r="M20">
        <f>AVERAGE(F20:F22)</f>
        <v>459.95438184899996</v>
      </c>
      <c r="N20">
        <f>_xlfn.STDEV.S(F20:F22)</f>
        <v>23.886153999695686</v>
      </c>
      <c r="O20">
        <f>AVERAGE(H20:H22)</f>
        <v>13548.560415233334</v>
      </c>
      <c r="P20">
        <f>_xlfn.STDEV.S(H20:H22)</f>
        <v>599.25122926948404</v>
      </c>
      <c r="Q20">
        <f>AVERAGE(J20:J22)</f>
        <v>5.7466666666666661</v>
      </c>
      <c r="R20">
        <f>_xlfn.STDEV.P(J20:J22)</f>
        <v>4.4969125210773349E-2</v>
      </c>
    </row>
    <row r="21" spans="1:18">
      <c r="A21">
        <v>19</v>
      </c>
      <c r="B21" t="s">
        <v>27</v>
      </c>
      <c r="C21">
        <v>502.5</v>
      </c>
      <c r="D21">
        <v>6.31</v>
      </c>
      <c r="E21">
        <v>100000</v>
      </c>
      <c r="F21">
        <v>465.51209988800002</v>
      </c>
      <c r="G21">
        <v>41.292662247899997</v>
      </c>
      <c r="H21">
        <v>13409.1294559</v>
      </c>
      <c r="I21">
        <v>1079.2420954700001</v>
      </c>
      <c r="J21">
        <v>5.72</v>
      </c>
    </row>
    <row r="22" spans="1:18">
      <c r="A22">
        <v>20</v>
      </c>
      <c r="B22" t="s">
        <v>28</v>
      </c>
      <c r="C22">
        <v>516.5</v>
      </c>
      <c r="D22">
        <v>6.22</v>
      </c>
      <c r="E22">
        <v>100000</v>
      </c>
      <c r="F22">
        <v>480.57172295999999</v>
      </c>
      <c r="G22">
        <v>42.090596425299999</v>
      </c>
      <c r="H22">
        <v>13031.316533900001</v>
      </c>
      <c r="I22">
        <v>1098.57754245</v>
      </c>
      <c r="J22">
        <v>5.81</v>
      </c>
    </row>
    <row r="24" spans="1:18">
      <c r="A24">
        <f>1.096/1000*3650</f>
        <v>4.0004000000000008</v>
      </c>
      <c r="B24" t="s">
        <v>34</v>
      </c>
    </row>
    <row r="25" spans="1:18">
      <c r="A25">
        <f>AVERAGE(J2:J22)</f>
        <v>6.1723809523809514</v>
      </c>
      <c r="B25" t="s">
        <v>39</v>
      </c>
    </row>
    <row r="26" spans="1:18">
      <c r="A26">
        <f>_xlfn.STDEV.P(J2:J22)</f>
        <v>0.43851377522919349</v>
      </c>
      <c r="B26" t="s">
        <v>38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FHY_06_26_2015 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Tiffany Wang</cp:lastModifiedBy>
  <dcterms:created xsi:type="dcterms:W3CDTF">2015-06-26T20:48:25Z</dcterms:created>
  <dcterms:modified xsi:type="dcterms:W3CDTF">2015-07-23T20:18:51Z</dcterms:modified>
</cp:coreProperties>
</file>