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R20" i="1"/>
  <c r="Q20" i="1"/>
  <c r="R17" i="1"/>
  <c r="Q17" i="1"/>
  <c r="R14" i="1"/>
  <c r="Q14" i="1"/>
  <c r="R11" i="1"/>
  <c r="Q11" i="1"/>
  <c r="R8" i="1"/>
  <c r="Q8" i="1"/>
  <c r="R5" i="1"/>
  <c r="Q5" i="1"/>
  <c r="R2" i="1"/>
  <c r="Q2" i="1"/>
  <c r="P20" i="1"/>
  <c r="N20" i="1"/>
  <c r="O20" i="1"/>
  <c r="M20" i="1"/>
  <c r="P17" i="1"/>
  <c r="O17" i="1"/>
  <c r="N17" i="1"/>
  <c r="M17" i="1"/>
  <c r="P14" i="1"/>
  <c r="O14" i="1"/>
  <c r="N14" i="1"/>
  <c r="M14" i="1"/>
  <c r="P11" i="1"/>
  <c r="O11" i="1"/>
  <c r="N11" i="1"/>
  <c r="M11" i="1"/>
  <c r="P8" i="1"/>
  <c r="O8" i="1"/>
  <c r="N8" i="1"/>
  <c r="M8" i="1"/>
  <c r="P5" i="1"/>
  <c r="O5" i="1"/>
  <c r="N5" i="1"/>
  <c r="M5" i="1"/>
  <c r="P2" i="1"/>
  <c r="O2" i="1"/>
  <c r="N2" i="1"/>
  <c r="M2" i="1"/>
</calcChain>
</file>

<file path=xl/sharedStrings.xml><?xml version="1.0" encoding="utf-8"?>
<sst xmlns="http://schemas.openxmlformats.org/spreadsheetml/2006/main" count="37" uniqueCount="37">
  <si>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</si>
  <si>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</si>
  <si>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</si>
  <si>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</si>
  <si>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</si>
  <si>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</si>
  <si>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</si>
  <si>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</si>
  <si>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</si>
  <si>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</si>
  <si>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</si>
  <si>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</si>
  <si>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</si>
  <si>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</si>
  <si>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</si>
  <si>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</si>
  <si>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</si>
  <si>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</si>
  <si>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</si>
  <si>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</si>
  <si>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</si>
  <si>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</si>
  <si>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</si>
  <si>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</si>
  <si>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</si>
  <si>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</si>
  <si>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</si>
  <si>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</si>
  <si>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</si>
  <si>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</si>
  <si>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</si>
  <si>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</si>
  <si>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</si>
  <si>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10000_NoFHY</t>
  </si>
  <si>
    <t>Final pH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</si>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</sst>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D1" zoomScale="125" zoomScaleNormal="125" zoomScalePageLayoutView="125" workbookViewId="0">
      <selection activeCell="J20" sqref="J20"/>
    </sheetView>
  </sheetViews>
  <sheetFormatPr baseColWidth="10" defaultRowHeight="15" x14ac:dyDescent="0"/>
  <cols>
    <col min="9" max="9" width="15.5" bestFit="1" customWidth="1"/>
    <col min="10" max="10" width="7.83203125" bestFit="1" customWidth="1"/>
    <col min="12" max="12" width="12.8320312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34</v>
      </c>
      <c r="M1" t="s">
        <v>29</v>
      </c>
      <c r="N1" t="s">
        <v>30</v>
      </c>
      <c r="O1" t="s">
        <v>31</v>
      </c>
      <c r="P1" t="s">
        <v>32</v>
      </c>
      <c r="Q1" t="s">
        <v>35</v>
      </c>
      <c r="R1" t="s">
        <v>36</v>
      </c>
    </row>
    <row r="2" spans="1:18">
      <c r="A2">
        <v>0</v>
      </c>
      <c r="B2" t="s">
        <v>8</v>
      </c>
      <c r="C2">
        <v>67.069999999999993</v>
      </c>
      <c r="D2">
        <v>6.31</v>
      </c>
      <c r="E2">
        <v>9135</v>
      </c>
      <c r="F2">
        <v>-2.8744482927599999</v>
      </c>
      <c r="G2">
        <v>-0.158978760819</v>
      </c>
      <c r="H2">
        <v>2359.17615841</v>
      </c>
      <c r="I2">
        <v>71.835517912100002</v>
      </c>
      <c r="J2">
        <v>6.8</v>
      </c>
      <c r="L2">
        <v>5000</v>
      </c>
      <c r="M2">
        <f>AVERAGE(F2:F4)</f>
        <v>-2.3975602287906668</v>
      </c>
      <c r="N2">
        <f>_xlfn.STDEV.S(F2:F4)</f>
        <v>2.7579653429183244</v>
      </c>
      <c r="O2">
        <f>AVERAGE(H2:H4)</f>
        <v>2347.2359139066666</v>
      </c>
      <c r="P2">
        <f>_xlfn.STDEV.S(H2:H4)</f>
        <v>69.053480288243406</v>
      </c>
      <c r="Q2">
        <f>AVERAGE(J2:J4)</f>
        <v>6.7666666666666666</v>
      </c>
      <c r="R2">
        <f>_xlfn.STDEV.P(J2:J4)</f>
        <v>7.717224601860137E-2</v>
      </c>
    </row>
    <row r="3" spans="1:18">
      <c r="A3">
        <v>1</v>
      </c>
      <c r="B3" t="s">
        <v>9</v>
      </c>
      <c r="C3">
        <v>70.27</v>
      </c>
      <c r="D3">
        <v>6.16</v>
      </c>
      <c r="E3">
        <v>9135</v>
      </c>
      <c r="F3">
        <v>0.56775126670800002</v>
      </c>
      <c r="G3">
        <v>7.2163324639599999E-2</v>
      </c>
      <c r="H3">
        <v>2272.9909349300001</v>
      </c>
      <c r="I3">
        <v>69.395727604900003</v>
      </c>
      <c r="J3">
        <v>6.66</v>
      </c>
    </row>
    <row r="4" spans="1:18">
      <c r="A4">
        <v>2</v>
      </c>
      <c r="B4" t="s">
        <v>10</v>
      </c>
      <c r="C4">
        <v>65.2</v>
      </c>
      <c r="D4">
        <v>6.4</v>
      </c>
      <c r="E4">
        <v>9135</v>
      </c>
      <c r="F4">
        <v>-4.88598366032</v>
      </c>
      <c r="G4">
        <v>-0.25383569086300001</v>
      </c>
      <c r="H4">
        <v>2409.5406483800002</v>
      </c>
      <c r="I4">
        <v>73.385060798400005</v>
      </c>
      <c r="J4">
        <v>6.84</v>
      </c>
    </row>
    <row r="5" spans="1:18">
      <c r="A5">
        <v>3</v>
      </c>
      <c r="B5" t="s">
        <v>11</v>
      </c>
      <c r="C5">
        <v>83.2</v>
      </c>
      <c r="D5">
        <v>5.66</v>
      </c>
      <c r="E5">
        <v>18270</v>
      </c>
      <c r="F5">
        <v>14.4763888617</v>
      </c>
      <c r="G5">
        <v>0.72638315830099998</v>
      </c>
      <c r="H5">
        <v>4211.9549636000002</v>
      </c>
      <c r="I5">
        <v>131.02077701100001</v>
      </c>
      <c r="J5">
        <v>6.71</v>
      </c>
      <c r="L5">
        <v>10000</v>
      </c>
      <c r="M5">
        <f>AVERAGE(F5:F7)</f>
        <v>12.705090338369999</v>
      </c>
      <c r="N5">
        <f>_xlfn.STDEV.S(F5:F7)</f>
        <v>4.1652350031243861</v>
      </c>
      <c r="O5">
        <f>AVERAGE(H5:H7)</f>
        <v>4256.3044431833341</v>
      </c>
      <c r="P5">
        <f>STDEV(H5:H7)</f>
        <v>104.28846538096744</v>
      </c>
      <c r="Q5">
        <f>AVERAGE(J5:J7)</f>
        <v>6.7966666666666669</v>
      </c>
      <c r="R5">
        <f>_xlfn.STDEV.P(J5:J7)</f>
        <v>0.10208928554075718</v>
      </c>
    </row>
    <row r="6" spans="1:18">
      <c r="A6">
        <v>4</v>
      </c>
      <c r="B6" t="s">
        <v>12</v>
      </c>
      <c r="C6">
        <v>77.13</v>
      </c>
      <c r="D6">
        <v>5.88</v>
      </c>
      <c r="E6">
        <v>18270</v>
      </c>
      <c r="F6">
        <v>7.94696657231</v>
      </c>
      <c r="G6">
        <v>0.40236467947600002</v>
      </c>
      <c r="H6">
        <v>4375.4375593900004</v>
      </c>
      <c r="I6">
        <v>134.50870705599999</v>
      </c>
      <c r="J6">
        <v>6.94</v>
      </c>
    </row>
    <row r="7" spans="1:18">
      <c r="A7">
        <v>5</v>
      </c>
      <c r="B7" t="s">
        <v>13</v>
      </c>
      <c r="C7">
        <v>84.33</v>
      </c>
      <c r="D7">
        <v>5.62</v>
      </c>
      <c r="E7">
        <v>18270</v>
      </c>
      <c r="F7">
        <v>15.6919155811</v>
      </c>
      <c r="G7">
        <v>0.78692835791100002</v>
      </c>
      <c r="H7">
        <v>4181.52080656</v>
      </c>
      <c r="I7">
        <v>130.43901673900001</v>
      </c>
      <c r="J7">
        <v>6.74</v>
      </c>
    </row>
    <row r="8" spans="1:18">
      <c r="A8">
        <v>6</v>
      </c>
      <c r="B8" t="s">
        <v>14</v>
      </c>
      <c r="C8">
        <v>75.67</v>
      </c>
      <c r="D8">
        <v>5.94</v>
      </c>
      <c r="E8">
        <v>18270</v>
      </c>
      <c r="F8">
        <v>6.3764630233000004</v>
      </c>
      <c r="G8">
        <v>0.32517979250599999</v>
      </c>
      <c r="H8">
        <v>4414.7595676000001</v>
      </c>
      <c r="I8">
        <v>135.43559340300001</v>
      </c>
      <c r="J8">
        <v>6.83</v>
      </c>
      <c r="L8" t="s">
        <v>33</v>
      </c>
      <c r="M8">
        <f>AVERAGE(F8:F10)</f>
        <v>11.177614283846665</v>
      </c>
      <c r="N8">
        <f>_xlfn.STDEV.S(F8:F10)</f>
        <v>8.260006601657178</v>
      </c>
      <c r="O8">
        <f>AVERAGE(H8:H10)</f>
        <v>4294.5491361033337</v>
      </c>
      <c r="P8">
        <f>_xlfn.STDEV.S(H8:H10)</f>
        <v>206.81267968181785</v>
      </c>
      <c r="Q8">
        <f>AVERAGE(J8:J10)</f>
        <v>6.69</v>
      </c>
      <c r="R8">
        <f>_xlfn.STDEV.P(J8:J10)</f>
        <v>0.13366625103842297</v>
      </c>
    </row>
    <row r="9" spans="1:18">
      <c r="A9">
        <v>7</v>
      </c>
      <c r="B9" t="s">
        <v>15</v>
      </c>
      <c r="C9">
        <v>75.73</v>
      </c>
      <c r="D9">
        <v>5.93</v>
      </c>
      <c r="E9">
        <v>18270</v>
      </c>
      <c r="F9">
        <v>6.4410042650400001</v>
      </c>
      <c r="G9">
        <v>0.32832347016699998</v>
      </c>
      <c r="H9">
        <v>4413.1435946600004</v>
      </c>
      <c r="I9">
        <v>135.39682906799999</v>
      </c>
      <c r="J9">
        <v>6.73</v>
      </c>
    </row>
    <row r="10" spans="1:18">
      <c r="A10">
        <v>8</v>
      </c>
      <c r="B10" t="s">
        <v>16</v>
      </c>
      <c r="C10">
        <v>89</v>
      </c>
      <c r="D10">
        <v>5.47</v>
      </c>
      <c r="E10">
        <v>18270</v>
      </c>
      <c r="F10">
        <v>20.715375563199999</v>
      </c>
      <c r="G10">
        <v>1.0374440743</v>
      </c>
      <c r="H10">
        <v>4055.7442460500001</v>
      </c>
      <c r="I10">
        <v>128.27053465200001</v>
      </c>
      <c r="J10">
        <v>6.51</v>
      </c>
    </row>
    <row r="11" spans="1:18">
      <c r="A11">
        <v>9</v>
      </c>
      <c r="B11" t="s">
        <v>17</v>
      </c>
      <c r="C11">
        <v>154.07</v>
      </c>
      <c r="D11">
        <v>4.16</v>
      </c>
      <c r="E11">
        <v>45675</v>
      </c>
      <c r="F11">
        <v>90.710352230200002</v>
      </c>
      <c r="G11">
        <v>4.5357396343099996</v>
      </c>
      <c r="H11">
        <v>9164.8401842500007</v>
      </c>
      <c r="I11">
        <v>310.287295734</v>
      </c>
      <c r="J11">
        <v>6.67</v>
      </c>
      <c r="L11">
        <v>25000</v>
      </c>
      <c r="M11">
        <f>AVERAGE(F11:F13)</f>
        <v>85.71199161986668</v>
      </c>
      <c r="N11">
        <f>_xlfn.STDEV.S(F11:F13)</f>
        <v>4.4356465444623323</v>
      </c>
      <c r="O11">
        <f>AVERAGE(H11:H13)</f>
        <v>9289.9883108400008</v>
      </c>
      <c r="P11">
        <f>_xlfn.STDEV.S(H11:H13)</f>
        <v>111.0589848419078</v>
      </c>
      <c r="Q11">
        <f>AVERAGE(J11:J13)</f>
        <v>6.73</v>
      </c>
      <c r="R11">
        <f>_xlfn.STDEV.P(J11:J13)</f>
        <v>4.5460605656619656E-2</v>
      </c>
    </row>
    <row r="12" spans="1:18">
      <c r="A12">
        <v>10</v>
      </c>
      <c r="B12" t="s">
        <v>18</v>
      </c>
      <c r="C12">
        <v>146.19999999999999</v>
      </c>
      <c r="D12">
        <v>4.2699999999999996</v>
      </c>
      <c r="E12">
        <v>45675</v>
      </c>
      <c r="F12">
        <v>82.244692688599997</v>
      </c>
      <c r="G12">
        <v>4.1124925456400003</v>
      </c>
      <c r="H12">
        <v>9376.8019682400009</v>
      </c>
      <c r="I12">
        <v>311.68133150199998</v>
      </c>
      <c r="J12">
        <v>6.74</v>
      </c>
    </row>
    <row r="13" spans="1:18">
      <c r="A13">
        <v>11</v>
      </c>
      <c r="B13" t="s">
        <v>19</v>
      </c>
      <c r="C13">
        <v>148</v>
      </c>
      <c r="D13">
        <v>4.24</v>
      </c>
      <c r="E13">
        <v>45675</v>
      </c>
      <c r="F13">
        <v>84.180929940799999</v>
      </c>
      <c r="G13">
        <v>4.2092949694100001</v>
      </c>
      <c r="H13">
        <v>9328.3227800299992</v>
      </c>
      <c r="I13">
        <v>311.31924740199997</v>
      </c>
      <c r="J13">
        <v>6.78</v>
      </c>
    </row>
    <row r="14" spans="1:18">
      <c r="A14">
        <v>12</v>
      </c>
      <c r="B14" t="s">
        <v>20</v>
      </c>
      <c r="C14">
        <v>236.87</v>
      </c>
      <c r="D14">
        <v>3.36</v>
      </c>
      <c r="E14">
        <v>91350</v>
      </c>
      <c r="F14">
        <v>179.77726583099999</v>
      </c>
      <c r="G14">
        <v>8.9889366563799999</v>
      </c>
      <c r="H14">
        <v>18370.828513199998</v>
      </c>
      <c r="I14">
        <v>620.79869869599997</v>
      </c>
      <c r="J14">
        <v>6.85</v>
      </c>
      <c r="L14">
        <v>50000</v>
      </c>
      <c r="M14">
        <f>AVERAGE(F14:F16)</f>
        <v>181.32984125766666</v>
      </c>
      <c r="N14">
        <f>_xlfn.STDEV.S(F14:F16)</f>
        <v>22.806592288686328</v>
      </c>
      <c r="O14">
        <f>AVERAGE(H14:H16)</f>
        <v>18331.955386366666</v>
      </c>
      <c r="P14">
        <f>_xlfn.STDEV.S(H14:H16)</f>
        <v>571.02768714001354</v>
      </c>
      <c r="Q14">
        <f>AVERAGE(J14:J16)</f>
        <v>6.9066666666666663</v>
      </c>
      <c r="R14">
        <f>_xlfn.STDEV.P(J14:J16)</f>
        <v>4.1899350299921999E-2</v>
      </c>
    </row>
    <row r="15" spans="1:18">
      <c r="A15">
        <v>13</v>
      </c>
      <c r="B15" t="s">
        <v>21</v>
      </c>
      <c r="C15">
        <v>260.2</v>
      </c>
      <c r="D15">
        <v>3.2</v>
      </c>
      <c r="E15">
        <v>91350</v>
      </c>
      <c r="F15">
        <v>204.873051995</v>
      </c>
      <c r="G15">
        <v>10.2437110678</v>
      </c>
      <c r="H15">
        <v>17742.4843683</v>
      </c>
      <c r="I15">
        <v>618.34266416100002</v>
      </c>
      <c r="J15">
        <v>6.92</v>
      </c>
    </row>
    <row r="16" spans="1:18">
      <c r="A16">
        <v>14</v>
      </c>
      <c r="B16" t="s">
        <v>22</v>
      </c>
      <c r="C16">
        <v>217.87</v>
      </c>
      <c r="D16">
        <v>3.5</v>
      </c>
      <c r="E16">
        <v>91350</v>
      </c>
      <c r="F16">
        <v>159.33920594700001</v>
      </c>
      <c r="G16">
        <v>7.9670500294700002</v>
      </c>
      <c r="H16">
        <v>18882.5532776</v>
      </c>
      <c r="I16">
        <v>624.40110541800004</v>
      </c>
      <c r="J16">
        <v>6.95</v>
      </c>
    </row>
    <row r="17" spans="1:18">
      <c r="A17">
        <v>15</v>
      </c>
      <c r="B17" t="s">
        <v>23</v>
      </c>
      <c r="C17">
        <v>402.4</v>
      </c>
      <c r="D17">
        <v>2.57</v>
      </c>
      <c r="E17">
        <v>137025</v>
      </c>
      <c r="F17">
        <v>357.83579491799998</v>
      </c>
      <c r="G17">
        <v>17.8918115498</v>
      </c>
      <c r="H17">
        <v>25348.6594864</v>
      </c>
      <c r="I17">
        <v>927.73843431299997</v>
      </c>
      <c r="J17">
        <v>6.8</v>
      </c>
      <c r="L17">
        <v>75000</v>
      </c>
      <c r="M17">
        <f>AVERAGE(F17:F19)</f>
        <v>378.34556729333332</v>
      </c>
      <c r="N17">
        <f>_xlfn.STDEV.S(F17:F19)</f>
        <v>19.52170255759189</v>
      </c>
      <c r="O17">
        <f>AVERAGE(H17:H19)</f>
        <v>24835.139196533335</v>
      </c>
      <c r="P17">
        <f>_xlfn.STDEV.S(H17:H19)</f>
        <v>488.7811611367153</v>
      </c>
      <c r="Q17">
        <f>AVERAGE(J17:J19)</f>
        <v>6.6966666666666663</v>
      </c>
      <c r="R17">
        <f>_xlfn.STDEV.P(J17:J19)</f>
        <v>9.5335664307167056E-2</v>
      </c>
    </row>
    <row r="18" spans="1:18">
      <c r="A18">
        <v>16</v>
      </c>
      <c r="B18" t="s">
        <v>24</v>
      </c>
      <c r="C18">
        <v>438.53</v>
      </c>
      <c r="D18">
        <v>2.4700000000000002</v>
      </c>
      <c r="E18">
        <v>137025</v>
      </c>
      <c r="F18">
        <v>396.70037931899998</v>
      </c>
      <c r="G18">
        <v>19.835037187899999</v>
      </c>
      <c r="H18">
        <v>24375.5744476</v>
      </c>
      <c r="I18">
        <v>931.94035682399999</v>
      </c>
      <c r="J18">
        <v>6.72</v>
      </c>
    </row>
    <row r="19" spans="1:18">
      <c r="A19">
        <v>17</v>
      </c>
      <c r="B19" t="s">
        <v>25</v>
      </c>
      <c r="C19">
        <v>423.47</v>
      </c>
      <c r="D19">
        <v>2.5099999999999998</v>
      </c>
      <c r="E19">
        <v>137025</v>
      </c>
      <c r="F19">
        <v>380.500527643</v>
      </c>
      <c r="G19">
        <v>19.025045974899999</v>
      </c>
      <c r="H19">
        <v>24781.183655600002</v>
      </c>
      <c r="I19">
        <v>929.76541809900004</v>
      </c>
      <c r="J19">
        <v>6.57</v>
      </c>
    </row>
    <row r="20" spans="1:18">
      <c r="A20">
        <v>18</v>
      </c>
      <c r="B20" t="s">
        <v>26</v>
      </c>
      <c r="C20">
        <v>565.87</v>
      </c>
      <c r="D20">
        <v>2.17</v>
      </c>
      <c r="E20">
        <v>182700</v>
      </c>
      <c r="F20">
        <v>533.67840803900003</v>
      </c>
      <c r="G20">
        <v>26.6839310047</v>
      </c>
      <c r="H20">
        <v>32381.972197200001</v>
      </c>
      <c r="I20">
        <v>1243.33146472</v>
      </c>
      <c r="J20" s="1">
        <v>7.2</v>
      </c>
      <c r="L20">
        <v>100000</v>
      </c>
      <c r="M20">
        <f>AVERAGE(F20:F22)</f>
        <v>548.40098240466671</v>
      </c>
      <c r="N20">
        <f>_xlfn.STDEV.S(F20:F22)</f>
        <v>15.070934031376661</v>
      </c>
      <c r="O20">
        <f>AVERAGE(H20:H22)</f>
        <v>32013.350814299996</v>
      </c>
      <c r="P20">
        <f>_xlfn.STDEV.S(H20:H22)</f>
        <v>377.34355461847304</v>
      </c>
      <c r="Q20">
        <f>AVERAGE(J20:J22)</f>
        <v>7</v>
      </c>
      <c r="R20">
        <f>_xlfn.STDEV.P(J20:J22)</f>
        <v>0.16329931618554536</v>
      </c>
    </row>
    <row r="21" spans="1:18">
      <c r="A21">
        <v>19</v>
      </c>
      <c r="B21" t="s">
        <v>27</v>
      </c>
      <c r="C21">
        <v>593.87</v>
      </c>
      <c r="D21">
        <v>2.12</v>
      </c>
      <c r="E21">
        <v>182700</v>
      </c>
      <c r="F21">
        <v>563.79765418399995</v>
      </c>
      <c r="G21">
        <v>28.189892323599999</v>
      </c>
      <c r="H21">
        <v>31627.8514918</v>
      </c>
      <c r="I21">
        <v>1248.9543334099999</v>
      </c>
      <c r="J21" s="1">
        <v>7</v>
      </c>
    </row>
    <row r="22" spans="1:18">
      <c r="A22">
        <v>20</v>
      </c>
      <c r="B22" t="s">
        <v>28</v>
      </c>
      <c r="C22">
        <v>578.92999999999995</v>
      </c>
      <c r="D22">
        <v>2.15</v>
      </c>
      <c r="E22">
        <v>182700</v>
      </c>
      <c r="F22">
        <v>547.72688499100002</v>
      </c>
      <c r="G22">
        <v>27.386354406500001</v>
      </c>
      <c r="H22">
        <v>32030.228753899999</v>
      </c>
      <c r="I22">
        <v>1245.76186495</v>
      </c>
      <c r="J22">
        <v>6.8</v>
      </c>
    </row>
    <row r="26" spans="1:18">
      <c r="K26">
        <f>AVERAGE(J2:J22)</f>
        <v>6.7980952380952377</v>
      </c>
    </row>
    <row r="27" spans="1:18">
      <c r="K27">
        <f>_xlfn.STDEV.S(J2:J22)</f>
        <v>0.15197430860573272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2015-07-23T15:19:16Z</dcterms:created>
  <dcterms:modified xsi:type="dcterms:W3CDTF">2015-07-23T20:03:33Z</dcterms:modified>
</cp:coreProperties>
</file>