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date1904="1" showInkAnnotation="0" autoCompressPictures="0"/>
  <bookViews>
    <workbookView xWindow="0" yWindow="0" windowWidth="25600" windowHeight="16140" tabRatio="500"/>
  </bookViews>
  <sheets>
    <sheet name="FHY_07_27_2015 Calculation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3" i="1" l="1"/>
  <c r="S3" i="1"/>
  <c r="O4" i="1"/>
  <c r="S4" i="1"/>
  <c r="O5" i="1"/>
  <c r="S5" i="1"/>
  <c r="O6" i="1"/>
  <c r="S6" i="1"/>
  <c r="O2" i="1"/>
  <c r="S2" i="1"/>
  <c r="R6" i="1"/>
  <c r="R5" i="1"/>
  <c r="R4" i="1"/>
  <c r="R3" i="1"/>
  <c r="R2" i="1"/>
  <c r="Q6" i="1"/>
  <c r="Q5" i="1"/>
  <c r="Q4" i="1"/>
  <c r="Q3" i="1"/>
  <c r="Q2" i="1"/>
  <c r="P6" i="1"/>
  <c r="P5" i="1"/>
  <c r="P4" i="1"/>
  <c r="P3" i="1"/>
  <c r="P2" i="1"/>
  <c r="N6" i="1"/>
  <c r="N5" i="1"/>
  <c r="N4" i="1"/>
  <c r="N3" i="1"/>
  <c r="N2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<sst xmlns="http://schemas.openxmlformats.org/spreadsheetml/2006/main" count="34" uniqueCount="34">
  <si>
    <t>Sample ID</t>
  </si>
  <si>
    <t>Scintillation Counts (CPM)</t>
  </si>
  <si>
    <t>% Error</t>
  </si>
  <si>
    <t>Total Activity</t>
  </si>
  <si>
    <t>Cw (DPM/mL)</t>
  </si>
  <si>
    <t>dCw (DPM/mL)</t>
  </si>
  <si>
    <t>Cs (DPM/mg Fe)</t>
  </si>
  <si>
    <t>dCs (DPM/mg Fe)</t>
  </si>
  <si>
    <t>pH3_A</t>
  </si>
  <si>
    <t>pH3_B</t>
  </si>
  <si>
    <t>pH3_C</t>
  </si>
  <si>
    <t>pH5_A</t>
  </si>
  <si>
    <t>pH5_B</t>
  </si>
  <si>
    <t>pH5_C</t>
  </si>
  <si>
    <t>pH7_A</t>
  </si>
  <si>
    <t>pH7_B</t>
  </si>
  <si>
    <t>pH7_C</t>
  </si>
  <si>
    <t>pH9_A</t>
  </si>
  <si>
    <t>pH9_B</t>
  </si>
  <si>
    <t>pH9_C</t>
  </si>
  <si>
    <t>pH11_A</t>
  </si>
  <si>
    <t>pH11_B</t>
  </si>
  <si>
    <t>pH11_C</t>
  </si>
  <si>
    <t>Filtered_Stock</t>
  </si>
  <si>
    <t>Unfiltered_Stock</t>
  </si>
  <si>
    <t>Cw</t>
  </si>
  <si>
    <t>sCw</t>
  </si>
  <si>
    <t>Cs</t>
  </si>
  <si>
    <t>sCs</t>
  </si>
  <si>
    <t>pH</t>
  </si>
  <si>
    <t>average pH</t>
  </si>
  <si>
    <t>sPh</t>
  </si>
  <si>
    <t>Final pH</t>
  </si>
  <si>
    <t>Cs/Total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</si>
</sst>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'FHY_07_27_2015 Calculations.csv'!$S$1</c:f>
              <c:strCache>
                <c:ptCount val="1"/>
                <c:pt idx="0">
                  <c:v>Cs/Total</c:v>
                </c:pt>
              </c:strCache>
            </c:strRef>
          </c:tx>
          <c:spPr>
            <a:ln w="47625">
              <a:noFill/>
            </a:ln>
          </c:spPr>
          <c:xVal>
            <c:numRef>
              <c:f>'FHY_07_27_2015 Calculations.csv'!$L$2:$L$6</c:f>
              <c:numCache>
                <c:formatCode>General</c:formatCode>
                <c:ptCount val="5"/>
                <c:pt idx="0">
                  <c:v>3.0</c:v>
                </c:pt>
                <c:pt idx="1">
                  <c:v>5.0</c:v>
                </c:pt>
                <c:pt idx="2">
                  <c:v>7.0</c:v>
                </c:pt>
                <c:pt idx="3">
                  <c:v>9.0</c:v>
                </c:pt>
                <c:pt idx="4">
                  <c:v>11.0</c:v>
                </c:pt>
              </c:numCache>
            </c:numRef>
          </c:xVal>
          <c:yVal>
            <c:numRef>
              <c:f>'FHY_07_27_2015 Calculations.csv'!$S$2:$S$6</c:f>
              <c:numCache>
                <c:formatCode>General</c:formatCode>
                <c:ptCount val="5"/>
                <c:pt idx="0">
                  <c:v>0.0689859169532667</c:v>
                </c:pt>
                <c:pt idx="1">
                  <c:v>0.127730783115667</c:v>
                </c:pt>
                <c:pt idx="2">
                  <c:v>0.158039106944</c:v>
                </c:pt>
                <c:pt idx="3">
                  <c:v>0.23759430695</c:v>
                </c:pt>
                <c:pt idx="4">
                  <c:v>0.237135783295333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7024968"/>
        <c:axId val="2117774840"/>
      </c:scatterChart>
      <c:valAx>
        <c:axId val="-2117024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pH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7774840"/>
        <c:crosses val="autoZero"/>
        <c:crossBetween val="midCat"/>
      </c:valAx>
      <c:valAx>
        <c:axId val="21177748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Cs/Total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70249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741680</xdr:colOff>
      <xdr:row>10</xdr:row>
      <xdr:rowOff>20320</xdr:rowOff>
    </xdr:from>
    <xdr:to>
      <xdr:col>15</xdr:col>
      <xdr:colOff>548640</xdr:colOff>
      <xdr:row>30</xdr:row>
      <xdr:rowOff>132080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topLeftCell="G1" zoomScale="125" zoomScaleNormal="125" zoomScalePageLayoutView="125" workbookViewId="0">
      <selection activeCell="M2" sqref="M2:R6"/>
    </sheetView>
  </sheetViews>
  <sheetFormatPr baseColWidth="10" defaultRowHeight="15" x14ac:dyDescent="0"/>
  <cols>
    <col min="9" max="9" width="15.5" bestFit="1" customWidth="1"/>
  </cols>
  <sheetData>
    <row r="1" spans="1:1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32</v>
      </c>
      <c r="L1" t="s">
        <v>29</v>
      </c>
      <c r="M1" t="s">
        <v>25</v>
      </c>
      <c r="N1" t="s">
        <v>26</v>
      </c>
      <c r="O1" t="s">
        <v>27</v>
      </c>
      <c r="P1" t="s">
        <v>28</v>
      </c>
      <c r="Q1" t="s">
        <v>30</v>
      </c>
      <c r="R1" t="s">
        <v>31</v>
      </c>
      <c r="S1" t="s">
        <v>33</v>
      </c>
    </row>
    <row r="2" spans="1:19">
      <c r="A2">
        <v>0</v>
      </c>
      <c r="B2" t="s">
        <v>8</v>
      </c>
      <c r="C2">
        <v>759.67</v>
      </c>
      <c r="D2">
        <v>1.08</v>
      </c>
      <c r="E2">
        <v>100000</v>
      </c>
      <c r="F2">
        <v>742.146618859</v>
      </c>
      <c r="G2">
        <v>37.107333153900001</v>
      </c>
      <c r="H2">
        <v>6452.8097940999996</v>
      </c>
      <c r="I2">
        <v>983.75601275999998</v>
      </c>
      <c r="J2">
        <v>3.16</v>
      </c>
      <c r="L2">
        <v>3</v>
      </c>
      <c r="M2">
        <f>AVERAGE(F2:F4)</f>
        <v>724.33323613866662</v>
      </c>
      <c r="N2">
        <f>_xlfn.STDEV.S(F2:F4)</f>
        <v>15.739081666972071</v>
      </c>
      <c r="O2">
        <f>AVERAGE(H2:H4)</f>
        <v>6898.5916953266669</v>
      </c>
      <c r="P2">
        <f>_xlfn.STDEV.S(H2:H4)</f>
        <v>393.87228463272345</v>
      </c>
      <c r="Q2">
        <f>AVERAGE(J2:J4)</f>
        <v>3.1533333333333338</v>
      </c>
      <c r="R2">
        <f>_xlfn.STDEV.S(J2:J4)</f>
        <v>2.0816659994661382E-2</v>
      </c>
      <c r="S2">
        <f>O2/100000</f>
        <v>6.8985916953266668E-2</v>
      </c>
    </row>
    <row r="3" spans="1:19">
      <c r="A3">
        <v>1</v>
      </c>
      <c r="B3" t="s">
        <v>9</v>
      </c>
      <c r="C3">
        <v>737.73</v>
      </c>
      <c r="D3">
        <v>1.1000000000000001</v>
      </c>
      <c r="E3">
        <v>100000</v>
      </c>
      <c r="F3">
        <v>718.54603812899995</v>
      </c>
      <c r="G3">
        <v>35.9273042457</v>
      </c>
      <c r="H3">
        <v>7043.4169748300001</v>
      </c>
      <c r="I3">
        <v>955.16547609700001</v>
      </c>
      <c r="J3">
        <v>3.13</v>
      </c>
      <c r="L3">
        <v>5</v>
      </c>
      <c r="M3">
        <f>AVERAGE(F5:F7)</f>
        <v>489.589568681</v>
      </c>
      <c r="N3">
        <f>_xlfn.STDEV.S(F5:F7)</f>
        <v>48.650860394768713</v>
      </c>
      <c r="O3">
        <f>AVERAGE(H5:H7)</f>
        <v>12773.078311566665</v>
      </c>
      <c r="P3">
        <f>_xlfn.STDEV.S(H5:H7)</f>
        <v>1217.4932399794498</v>
      </c>
      <c r="Q3">
        <f>AVERAGE(J5:J7)</f>
        <v>5.03</v>
      </c>
      <c r="R3">
        <f>_xlfn.STDEV.S(J5:J7)</f>
        <v>5.5677643628299987E-2</v>
      </c>
      <c r="S3">
        <f t="shared" ref="S3:S6" si="0">O3/100000</f>
        <v>0.12773078311566666</v>
      </c>
    </row>
    <row r="4" spans="1:19">
      <c r="A4">
        <v>2</v>
      </c>
      <c r="B4" t="s">
        <v>10</v>
      </c>
      <c r="C4">
        <v>731.93</v>
      </c>
      <c r="D4">
        <v>1.1000000000000001</v>
      </c>
      <c r="E4">
        <v>100000</v>
      </c>
      <c r="F4">
        <v>712.30705142800002</v>
      </c>
      <c r="G4">
        <v>35.615354927299997</v>
      </c>
      <c r="H4">
        <v>7199.5483170500002</v>
      </c>
      <c r="I4">
        <v>947.63085796500002</v>
      </c>
      <c r="J4">
        <v>3.17</v>
      </c>
      <c r="L4">
        <v>7</v>
      </c>
      <c r="M4">
        <f>AVERAGE(F8:F10)</f>
        <v>368.47792855633332</v>
      </c>
      <c r="N4">
        <f>_xlfn.STDEV.S(F8:F10)</f>
        <v>11.626052367673223</v>
      </c>
      <c r="O4">
        <f>AVERAGE(H8:H10)</f>
        <v>15803.9106944</v>
      </c>
      <c r="P4">
        <f>_xlfn.STDEV.S(H8:H10)</f>
        <v>290.94326493018502</v>
      </c>
      <c r="Q4">
        <f>AVERAGE(J8:J10)</f>
        <v>6.7333333333333334</v>
      </c>
      <c r="R4">
        <f>_xlfn.STDEV.S(J8:J10)</f>
        <v>4.725815626252608E-2</v>
      </c>
      <c r="S4">
        <f t="shared" si="0"/>
        <v>0.158039106944</v>
      </c>
    </row>
    <row r="5" spans="1:19">
      <c r="A5">
        <v>3</v>
      </c>
      <c r="B5" t="s">
        <v>11</v>
      </c>
      <c r="C5">
        <v>497.6</v>
      </c>
      <c r="D5">
        <v>1.34</v>
      </c>
      <c r="E5">
        <v>100000</v>
      </c>
      <c r="F5">
        <v>460.24123181200002</v>
      </c>
      <c r="G5">
        <v>23.012066510899999</v>
      </c>
      <c r="H5">
        <v>13507.523734599999</v>
      </c>
      <c r="I5">
        <v>655.66855433199999</v>
      </c>
      <c r="J5">
        <v>5.0199999999999996</v>
      </c>
      <c r="L5">
        <v>9</v>
      </c>
      <c r="M5">
        <f>AVERAGE(F11:F13)</f>
        <v>50.576456741566666</v>
      </c>
      <c r="N5">
        <f>_xlfn.STDEV.S(F11:F13)</f>
        <v>1.4977570465647718</v>
      </c>
      <c r="O5">
        <f>AVERAGE(H11:H13)</f>
        <v>23759.430694999999</v>
      </c>
      <c r="P5">
        <f>_xlfn.STDEV.S(H11:H13)</f>
        <v>37.48153814951354</v>
      </c>
      <c r="Q5">
        <f>AVERAGE(J11:J13)</f>
        <v>9.2333333333333325</v>
      </c>
      <c r="R5">
        <f>_xlfn.STDEV.S(J11:J13)</f>
        <v>9.0737717258774386E-2</v>
      </c>
      <c r="S5">
        <f t="shared" si="0"/>
        <v>0.23759430695</v>
      </c>
    </row>
    <row r="6" spans="1:19">
      <c r="A6">
        <v>4</v>
      </c>
      <c r="B6" t="s">
        <v>12</v>
      </c>
      <c r="C6">
        <v>499.96</v>
      </c>
      <c r="D6">
        <v>1.33</v>
      </c>
      <c r="E6">
        <v>100000</v>
      </c>
      <c r="F6">
        <v>462.77985398700002</v>
      </c>
      <c r="G6">
        <v>23.138997527499999</v>
      </c>
      <c r="H6">
        <v>13443.994429799999</v>
      </c>
      <c r="I6">
        <v>658.43333231999998</v>
      </c>
      <c r="J6">
        <v>4.9800000000000004</v>
      </c>
      <c r="L6">
        <v>11</v>
      </c>
      <c r="M6">
        <f>AVERAGE(F14:F16)</f>
        <v>52.408710882066664</v>
      </c>
      <c r="N6">
        <f>_xlfn.STDEV.S(F14:F16)</f>
        <v>2.0283006799194214</v>
      </c>
      <c r="O6">
        <f>AVERAGE(H14:H16)</f>
        <v>23713.578329533328</v>
      </c>
      <c r="P6">
        <f>_xlfn.STDEV.S(H14:H16)</f>
        <v>50.758452066528001</v>
      </c>
      <c r="Q6" s="1">
        <f>AVERAGE(J14:J16)</f>
        <v>10.873333333333335</v>
      </c>
      <c r="R6">
        <f>_xlfn.STDEV.S(J14:J16)</f>
        <v>6.4291005073286014E-2</v>
      </c>
      <c r="S6">
        <f t="shared" si="0"/>
        <v>0.23713578329533327</v>
      </c>
    </row>
    <row r="7" spans="1:19">
      <c r="A7">
        <v>5</v>
      </c>
      <c r="B7" t="s">
        <v>13</v>
      </c>
      <c r="C7">
        <v>577.09</v>
      </c>
      <c r="D7">
        <v>1.24</v>
      </c>
      <c r="E7">
        <v>100000</v>
      </c>
      <c r="F7">
        <v>545.74762024400002</v>
      </c>
      <c r="G7">
        <v>27.287384664099999</v>
      </c>
      <c r="H7">
        <v>11367.7167703</v>
      </c>
      <c r="I7">
        <v>751.25499545299999</v>
      </c>
      <c r="J7">
        <v>5.09</v>
      </c>
    </row>
    <row r="8" spans="1:19">
      <c r="A8">
        <v>6</v>
      </c>
      <c r="B8" t="s">
        <v>14</v>
      </c>
      <c r="C8">
        <v>405.56</v>
      </c>
      <c r="D8">
        <v>1.48</v>
      </c>
      <c r="E8">
        <v>100000</v>
      </c>
      <c r="F8">
        <v>361.23496698299999</v>
      </c>
      <c r="G8">
        <v>18.061755809699999</v>
      </c>
      <c r="H8">
        <v>15985.166620399999</v>
      </c>
      <c r="I8">
        <v>552.59928786499995</v>
      </c>
      <c r="J8">
        <v>6.68</v>
      </c>
    </row>
    <row r="9" spans="1:19">
      <c r="A9">
        <v>7</v>
      </c>
      <c r="B9" t="s">
        <v>15</v>
      </c>
      <c r="C9">
        <v>424.76</v>
      </c>
      <c r="D9">
        <v>1.45</v>
      </c>
      <c r="E9">
        <v>100000</v>
      </c>
      <c r="F9">
        <v>381.88816434</v>
      </c>
      <c r="G9">
        <v>19.094415020900001</v>
      </c>
      <c r="H9">
        <v>15468.3180393</v>
      </c>
      <c r="I9">
        <v>573.22126276300003</v>
      </c>
      <c r="J9">
        <v>6.77</v>
      </c>
    </row>
    <row r="10" spans="1:19">
      <c r="A10">
        <v>8</v>
      </c>
      <c r="B10" t="s">
        <v>16</v>
      </c>
      <c r="C10">
        <v>406.56</v>
      </c>
      <c r="D10">
        <v>2.75</v>
      </c>
      <c r="E10">
        <v>100000</v>
      </c>
      <c r="F10">
        <v>362.31065434599998</v>
      </c>
      <c r="G10">
        <v>18.115557313099998</v>
      </c>
      <c r="H10">
        <v>15958.247423500001</v>
      </c>
      <c r="I10">
        <v>553.66020130499999</v>
      </c>
      <c r="J10">
        <v>6.75</v>
      </c>
    </row>
    <row r="11" spans="1:19">
      <c r="A11">
        <v>9</v>
      </c>
      <c r="B11" t="s">
        <v>17</v>
      </c>
      <c r="C11">
        <v>117.93</v>
      </c>
      <c r="D11">
        <v>2.75</v>
      </c>
      <c r="E11">
        <v>100000</v>
      </c>
      <c r="F11">
        <v>51.835010955500003</v>
      </c>
      <c r="G11">
        <v>2.5919215341399999</v>
      </c>
      <c r="H11">
        <v>23727.935234600001</v>
      </c>
      <c r="I11">
        <v>363.12660625699999</v>
      </c>
      <c r="J11">
        <v>9.1300000000000008</v>
      </c>
    </row>
    <row r="12" spans="1:19">
      <c r="A12">
        <v>10</v>
      </c>
      <c r="B12" t="s">
        <v>18</v>
      </c>
      <c r="C12">
        <v>117.13</v>
      </c>
      <c r="D12">
        <v>2.78</v>
      </c>
      <c r="E12">
        <v>100000</v>
      </c>
      <c r="F12">
        <v>50.974461065600003</v>
      </c>
      <c r="G12">
        <v>2.54890069049</v>
      </c>
      <c r="H12">
        <v>23749.470592099999</v>
      </c>
      <c r="I12">
        <v>363.089622824</v>
      </c>
      <c r="J12" s="1">
        <v>9.3000000000000007</v>
      </c>
    </row>
    <row r="13" spans="1:19">
      <c r="A13">
        <v>11</v>
      </c>
      <c r="B13" t="s">
        <v>19</v>
      </c>
      <c r="C13">
        <v>115.22</v>
      </c>
      <c r="D13">
        <v>2.75</v>
      </c>
      <c r="E13">
        <v>100000</v>
      </c>
      <c r="F13">
        <v>48.919898203599999</v>
      </c>
      <c r="G13">
        <v>2.4461760807199999</v>
      </c>
      <c r="H13">
        <v>23800.886258300001</v>
      </c>
      <c r="I13">
        <v>363.01533390999998</v>
      </c>
      <c r="J13">
        <v>9.27</v>
      </c>
    </row>
    <row r="14" spans="1:19">
      <c r="A14">
        <v>12</v>
      </c>
      <c r="B14" t="s">
        <v>20</v>
      </c>
      <c r="C14">
        <v>117.33</v>
      </c>
      <c r="D14">
        <v>2.71</v>
      </c>
      <c r="E14">
        <v>100000</v>
      </c>
      <c r="F14">
        <v>51.1895985381</v>
      </c>
      <c r="G14">
        <v>2.5596481316499999</v>
      </c>
      <c r="H14">
        <v>23744.086752700001</v>
      </c>
      <c r="I14">
        <v>363.09850847600001</v>
      </c>
      <c r="J14" s="1">
        <v>10.8</v>
      </c>
    </row>
    <row r="15" spans="1:19">
      <c r="A15">
        <v>13</v>
      </c>
      <c r="B15" t="s">
        <v>21</v>
      </c>
      <c r="C15">
        <v>120.64</v>
      </c>
      <c r="D15">
        <v>2.71</v>
      </c>
      <c r="E15">
        <v>100000</v>
      </c>
      <c r="F15">
        <v>54.7501237074</v>
      </c>
      <c r="G15">
        <v>2.73766345659</v>
      </c>
      <c r="H15">
        <v>23654.984210899998</v>
      </c>
      <c r="I15">
        <v>363.27775107899998</v>
      </c>
      <c r="J15" s="1">
        <v>10.9</v>
      </c>
    </row>
    <row r="16" spans="1:19">
      <c r="A16">
        <v>14</v>
      </c>
      <c r="B16" t="s">
        <v>22</v>
      </c>
      <c r="C16">
        <v>117.42</v>
      </c>
      <c r="D16">
        <v>2.75</v>
      </c>
      <c r="E16">
        <v>100000</v>
      </c>
      <c r="F16">
        <v>51.286410400699999</v>
      </c>
      <c r="G16">
        <v>2.5644933345499998</v>
      </c>
      <c r="H16">
        <v>23741.664024999998</v>
      </c>
      <c r="I16">
        <v>363.10261697800001</v>
      </c>
      <c r="J16">
        <v>10.92</v>
      </c>
    </row>
    <row r="17" spans="1:9">
      <c r="A17">
        <v>15</v>
      </c>
      <c r="B17" t="s">
        <v>23</v>
      </c>
      <c r="C17">
        <v>20507.400000000001</v>
      </c>
      <c r="D17">
        <v>0.21</v>
      </c>
      <c r="E17">
        <v>25000</v>
      </c>
      <c r="F17">
        <v>21984.530214599999</v>
      </c>
      <c r="G17">
        <v>1099.2265167999999</v>
      </c>
      <c r="H17">
        <v>-543909.057226</v>
      </c>
      <c r="I17">
        <v>-28708.0297245</v>
      </c>
    </row>
    <row r="18" spans="1:9">
      <c r="A18">
        <v>16</v>
      </c>
      <c r="B18" t="s">
        <v>24</v>
      </c>
      <c r="C18">
        <v>25034.82</v>
      </c>
      <c r="D18">
        <v>0.19</v>
      </c>
      <c r="E18">
        <v>25000</v>
      </c>
      <c r="F18">
        <v>26854.618692600001</v>
      </c>
      <c r="G18">
        <v>1342.7309420300001</v>
      </c>
      <c r="H18">
        <v>-665783.56780900003</v>
      </c>
      <c r="I18">
        <v>-35070.5305372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FHY_07_27_2015 Calculations.csv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Wang</dc:creator>
  <cp:lastModifiedBy>Tiffany Wang</cp:lastModifiedBy>
  <dcterms:created xsi:type="dcterms:W3CDTF">2015-07-29T15:38:15Z</dcterms:created>
  <dcterms:modified xsi:type="dcterms:W3CDTF">2015-07-29T17:38:19Z</dcterms:modified>
</cp:coreProperties>
</file>