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3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6" i="8" l="1"/>
  <c r="J6" i="8"/>
  <c r="I6" i="8"/>
  <c r="H6" i="8"/>
  <c r="G6" i="8"/>
  <c r="F6" i="8"/>
  <c r="E6" i="8"/>
  <c r="D6" i="8"/>
  <c r="C6" i="8"/>
  <c r="B6" i="8"/>
  <c r="M3" i="8"/>
  <c r="J3" i="8"/>
  <c r="I3" i="8"/>
  <c r="F3" i="8"/>
  <c r="B2" i="8" l="1"/>
  <c r="C2" i="8"/>
  <c r="M7" i="8" l="1"/>
  <c r="J7" i="8"/>
  <c r="I7" i="8"/>
  <c r="H7" i="8"/>
  <c r="G7" i="8"/>
  <c r="E7" i="8"/>
  <c r="D7" i="8"/>
  <c r="C7" i="8"/>
  <c r="B7" i="8"/>
  <c r="M5" i="8"/>
  <c r="M4" i="8"/>
  <c r="M2" i="8"/>
  <c r="J2" i="8"/>
  <c r="I2" i="8"/>
  <c r="H2" i="8"/>
  <c r="G2" i="8"/>
  <c r="F2" i="8"/>
  <c r="E2" i="8"/>
  <c r="D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D10" i="9"/>
  <c r="C10" i="9"/>
  <c r="E10" i="9" s="1"/>
  <c r="J9" i="9"/>
  <c r="H9" i="9"/>
  <c r="F9" i="9"/>
  <c r="G9" i="9" s="1"/>
  <c r="D9" i="9"/>
  <c r="C9" i="9"/>
  <c r="E9" i="9" s="1"/>
  <c r="J8" i="9"/>
  <c r="H8" i="9"/>
  <c r="E8" i="9"/>
  <c r="D8" i="9"/>
  <c r="J7" i="9"/>
  <c r="H7" i="9"/>
  <c r="F7" i="9"/>
  <c r="G8" i="9" s="1"/>
  <c r="E7" i="9"/>
  <c r="D7" i="9"/>
  <c r="J6" i="9"/>
  <c r="H6" i="9"/>
  <c r="E6" i="9"/>
  <c r="D6" i="9"/>
  <c r="H5" i="9"/>
  <c r="E5" i="9"/>
  <c r="D5" i="9"/>
  <c r="J5" i="9" s="1"/>
  <c r="E4" i="9"/>
  <c r="D4" i="9"/>
  <c r="H4" i="9" s="1"/>
  <c r="E3" i="9"/>
  <c r="D3" i="9"/>
  <c r="J3" i="9" s="1"/>
  <c r="G2" i="9"/>
  <c r="E2" i="9"/>
  <c r="D2" i="9"/>
  <c r="J2" i="9" s="1"/>
  <c r="K2" i="9" s="1"/>
  <c r="G4" i="9" l="1"/>
  <c r="G5" i="9"/>
  <c r="K5" i="9" s="1"/>
  <c r="G3" i="9"/>
  <c r="K3" i="9" s="1"/>
  <c r="I5" i="9"/>
  <c r="G7" i="9"/>
  <c r="K7" i="9" s="1"/>
  <c r="I4" i="9"/>
  <c r="G6" i="9"/>
  <c r="K6" i="9" s="1"/>
  <c r="I9" i="9"/>
  <c r="K9" i="9"/>
  <c r="I8" i="9"/>
  <c r="K8" i="9"/>
  <c r="H3" i="9"/>
  <c r="I3" i="9" s="1"/>
  <c r="H2" i="9"/>
  <c r="I2" i="9" s="1"/>
  <c r="J4" i="9"/>
  <c r="K4" i="9" s="1"/>
  <c r="I7" i="9" l="1"/>
  <c r="I6" i="9"/>
  <c r="K11" i="9"/>
  <c r="I11" i="9"/>
  <c r="J5" i="8"/>
  <c r="I5" i="8"/>
  <c r="J4" i="8"/>
  <c r="I4" i="8"/>
  <c r="I17" i="5" l="1"/>
  <c r="O3" i="5" l="1"/>
  <c r="O4" i="5"/>
  <c r="O5" i="5"/>
  <c r="O6" i="5"/>
  <c r="O7" i="5"/>
  <c r="O8" i="5"/>
  <c r="O9" i="5"/>
  <c r="F4" i="8" s="1"/>
  <c r="O10" i="5"/>
  <c r="O11" i="5"/>
  <c r="O12" i="5"/>
  <c r="F5" i="8" s="1"/>
  <c r="O13" i="5"/>
  <c r="O14" i="5"/>
  <c r="O15" i="5"/>
  <c r="O16" i="5"/>
  <c r="O18" i="5"/>
  <c r="F7" i="8" s="1"/>
  <c r="O19" i="5"/>
  <c r="O20" i="5"/>
  <c r="O17" i="5"/>
  <c r="O21" i="5"/>
  <c r="O22" i="5"/>
  <c r="O23" i="5"/>
  <c r="O24" i="5"/>
  <c r="O2" i="5"/>
  <c r="J21" i="5" l="1"/>
  <c r="I21" i="5"/>
  <c r="M21" i="5" s="1"/>
  <c r="J22" i="5"/>
  <c r="I22" i="5"/>
  <c r="M22" i="5" s="1"/>
  <c r="Q22" i="5" s="1"/>
  <c r="S22" i="5" s="1"/>
  <c r="J23" i="5"/>
  <c r="I23" i="5"/>
  <c r="M23" i="5" s="1"/>
  <c r="Q23" i="5" s="1"/>
  <c r="S23" i="5" s="1"/>
  <c r="J24" i="5"/>
  <c r="I24" i="5"/>
  <c r="M24" i="5" s="1"/>
  <c r="Q24" i="5" s="1"/>
  <c r="S24" i="5" s="1"/>
  <c r="J17" i="5" l="1"/>
  <c r="M17" i="5"/>
  <c r="Q17" i="5" s="1"/>
  <c r="S17" i="5" s="1"/>
  <c r="Q21" i="5"/>
  <c r="J19" i="5" l="1"/>
  <c r="I19" i="5"/>
  <c r="M19" i="5" s="1"/>
  <c r="Q19" i="5" s="1"/>
  <c r="S19" i="5" s="1"/>
  <c r="J9" i="5"/>
  <c r="I9" i="5"/>
  <c r="M9" i="5" s="1"/>
  <c r="J18" i="5"/>
  <c r="I18" i="5"/>
  <c r="M18" i="5" s="1"/>
  <c r="J16" i="5"/>
  <c r="I16" i="5"/>
  <c r="M16" i="5" s="1"/>
  <c r="Q16" i="5" s="1"/>
  <c r="S16" i="5" s="1"/>
  <c r="J8" i="5"/>
  <c r="I8" i="5"/>
  <c r="M8" i="5" s="1"/>
  <c r="J15" i="5"/>
  <c r="I15" i="5"/>
  <c r="M15" i="5" s="1"/>
  <c r="J7" i="5"/>
  <c r="I7" i="5"/>
  <c r="M7" i="5" s="1"/>
  <c r="J14" i="5"/>
  <c r="I14" i="5"/>
  <c r="M14" i="5" s="1"/>
  <c r="Q14" i="5" s="1"/>
  <c r="S14" i="5" s="1"/>
  <c r="J6" i="5"/>
  <c r="I6" i="5"/>
  <c r="M6" i="5" s="1"/>
  <c r="Q6" i="5" s="1"/>
  <c r="S6" i="5" s="1"/>
  <c r="J13" i="5"/>
  <c r="I13" i="5"/>
  <c r="M13" i="5" s="1"/>
  <c r="Q13" i="5" s="1"/>
  <c r="S13" i="5" s="1"/>
  <c r="J5" i="5"/>
  <c r="I5" i="5"/>
  <c r="M5" i="5" s="1"/>
  <c r="J2" i="5"/>
  <c r="I2" i="5"/>
  <c r="M2" i="5" s="1"/>
  <c r="J12" i="5"/>
  <c r="I12" i="5"/>
  <c r="M12" i="5" s="1"/>
  <c r="J4" i="5"/>
  <c r="I4" i="5"/>
  <c r="M4" i="5" s="1"/>
  <c r="Q4" i="5" s="1"/>
  <c r="S4" i="5" s="1"/>
  <c r="J10" i="5"/>
  <c r="I10" i="5"/>
  <c r="M10" i="5" s="1"/>
  <c r="Q10" i="5" s="1"/>
  <c r="S10" i="5" s="1"/>
  <c r="J20" i="5"/>
  <c r="I20" i="5"/>
  <c r="M20" i="5" s="1"/>
  <c r="Q20" i="5" s="1"/>
  <c r="S20" i="5" s="1"/>
  <c r="J11" i="5"/>
  <c r="I11" i="5"/>
  <c r="M11" i="5" s="1"/>
  <c r="J3" i="5"/>
  <c r="I3" i="5"/>
  <c r="M3" i="5" s="1"/>
  <c r="Q3" i="5" s="1"/>
  <c r="S3" i="5" s="1"/>
  <c r="S21" i="5"/>
  <c r="Q7" i="5" l="1"/>
  <c r="C3" i="8"/>
  <c r="B3" i="8"/>
  <c r="Q11" i="5"/>
  <c r="C5" i="8"/>
  <c r="B5" i="8"/>
  <c r="Q8" i="5"/>
  <c r="C4" i="8"/>
  <c r="B4" i="8"/>
  <c r="Q2" i="5"/>
  <c r="Q5" i="5"/>
  <c r="Q18" i="5"/>
  <c r="Q15" i="5"/>
  <c r="Q9" i="5"/>
  <c r="Q12" i="5"/>
  <c r="S12" i="5" s="1"/>
  <c r="S7" i="5" l="1"/>
  <c r="D3" i="8"/>
  <c r="E3" i="8"/>
  <c r="S8" i="5"/>
  <c r="D4" i="8"/>
  <c r="E4" i="8"/>
  <c r="S11" i="5"/>
  <c r="E5" i="8"/>
  <c r="D5" i="8"/>
  <c r="S9" i="5"/>
  <c r="S18" i="5"/>
  <c r="S5" i="5"/>
  <c r="S15" i="5"/>
  <c r="S2" i="5"/>
  <c r="G3" i="8" l="1"/>
  <c r="H3" i="8"/>
  <c r="G5" i="8"/>
  <c r="H5" i="8"/>
  <c r="H4" i="8"/>
  <c r="G4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<sst xmlns="http://schemas.openxmlformats.org/spreadsheetml/2006/main" count="598" uniqueCount="138">
  <si>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</si>
  <si>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</si>
  <si>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</si>
  <si>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</si>
  <si>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</si>
  <si>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</si>
  <si>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</si>
  <si>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</si>
  <si>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</si>
  <si>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</si>
  <si>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</si>
  <si>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</si>
  <si>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</si>
  <si>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</si>
  <si>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</si>
  <si>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</si>
  <si>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</si>
  <si>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</si>
  <si>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</si>
  <si>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</si>
  <si>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</si>
  <si>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</si>
  <si>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</si>
  <si>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</si>
  <si>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</si>
  <si>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</si>
  <si>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</si>
  <si>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</si>
  <si>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</si>
  <si>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</si>
  <si>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</si>
  <si>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</si>
  <si>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</si>
  <si>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</si>
  <si>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</si>
  <si>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</si>
  <si>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</si>
  <si>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</si>
  <si>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</si>
  <si>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</si>
  <si>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</si>
  <si>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</si>
  <si>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</si>
  <si>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</si>
  <si>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</si>
  <si>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</si>
  <si>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</si>
  <si>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</si>
  <si>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</si>
  <si>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</si>
  <si>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</si>
  <si>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</si>
  <si>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</si>
  <si>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</si>
  <si>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</si>
  <si>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</si>
  <si>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</si>
  <si>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</si>
  <si>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</si>
  <si>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</si>
  <si>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</si>
  <si>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</si>
  <si>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</si>
  <si>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</si>
  <si>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</si>
  <si>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</si>
  <si>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</si>
  <si>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</si>
  <si>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</si>
  <si>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</si>
  <si>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</si>
  <si>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</si>
  <si>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</si>
  <si>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</si>
  <si>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</si>
  <si>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</si>
  <si>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</si>
  <si>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</si>
  <si>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</si>
  <si>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</si>
  <si>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</si>
  <si>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</si>
  <si>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</si>
  <si>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</si>
  <si>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</si>
  <si>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</si>
  <si>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</si>
  <si>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</si>
  <si>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</si>
  <si>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</si>
  <si>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</si>
  <si>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</si>
  <si>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</si>
  <si>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</si>
  <si>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</si>
  <si>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</si>
  <si>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</si>
  <si>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</si>
  <si>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</si>
  <si>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</si>
  <si>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</si>
  <si>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</si>
  <si>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</si>
  <si>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</si>
  <si>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</si>
  <si>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</si>
  <si>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</si>
  <si>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100_D</t>
  </si>
  <si>
    <t>RaFHY500pH3_DW</t>
  </si>
  <si>
    <t>RaFHY500pH3_T1</t>
  </si>
  <si>
    <t>RaFHY500pH3_T2</t>
  </si>
  <si>
    <t>RaFHY500pH3_T3</t>
  </si>
  <si>
    <t>500_D</t>
  </si>
  <si>
    <t>500_T1</t>
  </si>
  <si>
    <t>500_T2</t>
  </si>
  <si>
    <t>500_T3</t>
  </si>
  <si>
    <t>sCw (Bq/mL)</t>
  </si>
  <si>
    <t>sCs (Bq/g)</t>
  </si>
  <si>
    <t>fSorb</t>
  </si>
  <si>
    <t>TotAct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</si>
  <si>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</si>
  <si>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</si>
  <si>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</si>
  <si>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</si>
  <si>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</si>
  <si>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</si>
  <si>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</si>
  <si>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</si>
  <si>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</si>
  <si>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</si>
  <si>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</si>
  <si>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</si>
  <si>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</si>
  <si>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</si>
  <si>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Nsamples</t>
  </si>
  <si>
    <t>MinMass (g)</t>
  </si>
  <si>
    <t>sMinMass (g)</t>
  </si>
  <si>
    <t>One sample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</si>
</sst>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8" fillId="0" borderId="0" xfId="0" applyNumberFormat="1" applyFont="1"/>
    <xf numFmtId="11" fontId="0" fillId="0" borderId="0" xfId="0" applyNumberFormat="1"/>
    <xf numFmtId="18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0" xfId="0" applyFont="1" applyFill="1" applyBorder="1"/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9680"/>
        <c:axId val="220041248"/>
      </c:scatterChart>
      <c:valAx>
        <c:axId val="2200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1248"/>
        <c:crosses val="autoZero"/>
        <c:crossBetween val="midCat"/>
      </c:valAx>
      <c:valAx>
        <c:axId val="22004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3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2968"/>
        <c:axId val="216071400"/>
      </c:scatterChart>
      <c:valAx>
        <c:axId val="21607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1400"/>
        <c:crosses val="autoZero"/>
        <c:crossBetween val="midCat"/>
      </c:valAx>
      <c:valAx>
        <c:axId val="21607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2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0" sqref="D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42438.435416666667</v>
      </c>
      <c r="B2" t="s">
        <v>108</v>
      </c>
      <c r="C2">
        <v>13548.5</v>
      </c>
      <c r="D2">
        <v>0.54</v>
      </c>
      <c r="E2">
        <v>0</v>
      </c>
      <c r="F2">
        <v>10.56</v>
      </c>
    </row>
    <row r="3" spans="1:6" x14ac:dyDescent="0.25">
      <c r="A3" s="15">
        <v>42438.435416666667</v>
      </c>
      <c r="B3" t="s">
        <v>109</v>
      </c>
      <c r="C3">
        <v>13118.9</v>
      </c>
      <c r="D3">
        <v>0.55000000000000004</v>
      </c>
      <c r="E3">
        <v>0</v>
      </c>
      <c r="F3">
        <v>53.2</v>
      </c>
    </row>
    <row r="4" spans="1:6" x14ac:dyDescent="0.25">
      <c r="A4" s="15">
        <v>42438.435416666667</v>
      </c>
      <c r="B4" t="s">
        <v>110</v>
      </c>
      <c r="C4">
        <v>13485.8</v>
      </c>
      <c r="D4">
        <v>0.54</v>
      </c>
      <c r="E4">
        <v>0</v>
      </c>
      <c r="F4">
        <v>95.87</v>
      </c>
    </row>
    <row r="5" spans="1:6" x14ac:dyDescent="0.25">
      <c r="A5" s="15">
        <v>42438.435416666667</v>
      </c>
      <c r="B5" t="s">
        <v>111</v>
      </c>
      <c r="C5">
        <v>13358.7</v>
      </c>
      <c r="D5">
        <v>0.55000000000000004</v>
      </c>
      <c r="E5">
        <v>0</v>
      </c>
      <c r="F5">
        <v>138.63</v>
      </c>
    </row>
    <row r="6" spans="1:6" x14ac:dyDescent="0.25">
      <c r="A6" s="15">
        <v>42439.461111111108</v>
      </c>
      <c r="B6" t="s">
        <v>108</v>
      </c>
      <c r="C6">
        <v>13628.4</v>
      </c>
      <c r="D6">
        <v>0.54</v>
      </c>
      <c r="E6">
        <v>0</v>
      </c>
      <c r="F6">
        <v>10.56</v>
      </c>
    </row>
    <row r="7" spans="1:6" x14ac:dyDescent="0.25">
      <c r="A7" s="15">
        <v>42439.461111111108</v>
      </c>
      <c r="B7" t="s">
        <v>109</v>
      </c>
      <c r="C7">
        <v>12862.2</v>
      </c>
      <c r="D7">
        <v>0.56000000000000005</v>
      </c>
      <c r="E7">
        <v>0</v>
      </c>
      <c r="F7">
        <v>53.18</v>
      </c>
    </row>
    <row r="8" spans="1:6" x14ac:dyDescent="0.25">
      <c r="A8" s="15">
        <v>42439.461111111108</v>
      </c>
      <c r="B8" t="s">
        <v>110</v>
      </c>
      <c r="C8">
        <v>13402.6</v>
      </c>
      <c r="D8">
        <v>0.55000000000000004</v>
      </c>
      <c r="E8">
        <v>0</v>
      </c>
      <c r="F8">
        <v>95.81</v>
      </c>
    </row>
    <row r="9" spans="1:6" x14ac:dyDescent="0.25">
      <c r="A9" s="15">
        <v>42439.461111111108</v>
      </c>
      <c r="B9" t="s">
        <v>111</v>
      </c>
      <c r="C9">
        <v>13276.9</v>
      </c>
      <c r="D9">
        <v>0.55000000000000004</v>
      </c>
      <c r="E9">
        <v>0</v>
      </c>
      <c r="F9">
        <v>138.54</v>
      </c>
    </row>
    <row r="10" spans="1:6" x14ac:dyDescent="0.25">
      <c r="A10" s="15">
        <v>42447.404861111114</v>
      </c>
      <c r="B10" t="s">
        <v>108</v>
      </c>
      <c r="C10">
        <v>13605.5</v>
      </c>
      <c r="D10">
        <v>0.54</v>
      </c>
      <c r="E10">
        <v>0</v>
      </c>
      <c r="F10">
        <v>10.56</v>
      </c>
    </row>
    <row r="11" spans="1:6" x14ac:dyDescent="0.25">
      <c r="A11" s="15">
        <v>42447.404861111114</v>
      </c>
      <c r="B11" t="s">
        <v>109</v>
      </c>
      <c r="C11">
        <v>12894.6</v>
      </c>
      <c r="D11">
        <v>0.56000000000000005</v>
      </c>
      <c r="E11">
        <v>0</v>
      </c>
      <c r="F11">
        <v>53.16</v>
      </c>
    </row>
    <row r="12" spans="1:6" x14ac:dyDescent="0.25">
      <c r="A12" s="15">
        <v>42447.404861111114</v>
      </c>
      <c r="B12" t="s">
        <v>110</v>
      </c>
      <c r="C12">
        <v>13662.9</v>
      </c>
      <c r="D12">
        <v>0.54</v>
      </c>
      <c r="E12">
        <v>0</v>
      </c>
      <c r="F12">
        <v>95.77</v>
      </c>
    </row>
    <row r="13" spans="1:6" x14ac:dyDescent="0.25">
      <c r="A13" s="15">
        <v>42447.404861111114</v>
      </c>
      <c r="B13" t="s">
        <v>111</v>
      </c>
      <c r="C13">
        <v>13393.7</v>
      </c>
      <c r="D13">
        <v>0.55000000000000004</v>
      </c>
      <c r="E13">
        <v>0</v>
      </c>
      <c r="F13">
        <v>138.52000000000001</v>
      </c>
    </row>
    <row r="14" spans="1:6" x14ac:dyDescent="0.25">
      <c r="A14" s="16">
        <v>42459.724305555559</v>
      </c>
      <c r="B14" t="s">
        <v>108</v>
      </c>
      <c r="C14">
        <v>13307.1</v>
      </c>
      <c r="D14">
        <v>0.55000000000000004</v>
      </c>
      <c r="E14">
        <v>0</v>
      </c>
      <c r="F14">
        <v>10.57</v>
      </c>
    </row>
    <row r="15" spans="1:6" x14ac:dyDescent="0.25">
      <c r="A15" s="16">
        <v>42459.724305555559</v>
      </c>
      <c r="B15" t="s">
        <v>109</v>
      </c>
      <c r="C15">
        <v>12977.2</v>
      </c>
      <c r="D15">
        <v>0.56000000000000005</v>
      </c>
      <c r="E15">
        <v>0</v>
      </c>
      <c r="F15">
        <v>53.16</v>
      </c>
    </row>
    <row r="16" spans="1:6" x14ac:dyDescent="0.25">
      <c r="A16" s="16">
        <v>42459.724305555559</v>
      </c>
      <c r="B16" t="s">
        <v>110</v>
      </c>
      <c r="C16">
        <v>13545.5</v>
      </c>
      <c r="D16">
        <v>0.54</v>
      </c>
      <c r="E16">
        <v>0</v>
      </c>
      <c r="F16">
        <v>95.77</v>
      </c>
    </row>
    <row r="17" spans="1:6" x14ac:dyDescent="0.25">
      <c r="A17" s="16">
        <v>42459.724305555559</v>
      </c>
      <c r="B17" t="s">
        <v>111</v>
      </c>
      <c r="C17">
        <v>13298.5</v>
      </c>
      <c r="D17">
        <v>0.55000000000000004</v>
      </c>
      <c r="E17">
        <v>0</v>
      </c>
      <c r="F17">
        <v>138.51</v>
      </c>
    </row>
    <row r="18" spans="1:6" x14ac:dyDescent="0.25">
      <c r="A18" s="15">
        <v>42319.838194444441</v>
      </c>
      <c r="B18" s="19" t="s">
        <v>82</v>
      </c>
      <c r="C18">
        <v>69.599999999999994</v>
      </c>
      <c r="D18">
        <v>7.58</v>
      </c>
      <c r="E18">
        <v>0.87</v>
      </c>
      <c r="F18">
        <v>223.27</v>
      </c>
    </row>
    <row r="19" spans="1:6" x14ac:dyDescent="0.25">
      <c r="A19" s="15">
        <v>42319.838194444441</v>
      </c>
      <c r="B19" t="s">
        <v>83</v>
      </c>
      <c r="C19">
        <v>95.7</v>
      </c>
      <c r="D19">
        <v>6.47</v>
      </c>
      <c r="E19">
        <v>0.33</v>
      </c>
      <c r="F19">
        <v>233.27</v>
      </c>
    </row>
    <row r="20" spans="1:6" x14ac:dyDescent="0.25">
      <c r="A20" s="15">
        <v>42319.838194444441</v>
      </c>
      <c r="B20" t="s">
        <v>84</v>
      </c>
      <c r="C20">
        <v>136.80000000000001</v>
      </c>
      <c r="D20">
        <v>5.41</v>
      </c>
      <c r="E20">
        <v>0.19</v>
      </c>
      <c r="F20">
        <v>244.55</v>
      </c>
    </row>
    <row r="21" spans="1:6" x14ac:dyDescent="0.25">
      <c r="A21" s="15">
        <v>42319.838194444441</v>
      </c>
      <c r="B21" t="s">
        <v>85</v>
      </c>
      <c r="C21">
        <v>96.5</v>
      </c>
      <c r="D21">
        <v>6.44</v>
      </c>
      <c r="E21">
        <v>0.25</v>
      </c>
      <c r="F21">
        <v>255.18</v>
      </c>
    </row>
    <row r="22" spans="1:6" x14ac:dyDescent="0.25">
      <c r="A22" s="15">
        <v>42319.838194444441</v>
      </c>
      <c r="B22" t="s">
        <v>86</v>
      </c>
      <c r="C22">
        <v>147.5</v>
      </c>
      <c r="D22">
        <v>5.21</v>
      </c>
      <c r="E22">
        <v>0.1</v>
      </c>
      <c r="F22">
        <v>265.93</v>
      </c>
    </row>
    <row r="23" spans="1:6" x14ac:dyDescent="0.25">
      <c r="A23" s="15">
        <v>42319.838194444441</v>
      </c>
      <c r="B23" t="s">
        <v>87</v>
      </c>
      <c r="C23">
        <v>77.8</v>
      </c>
      <c r="D23">
        <v>7.17</v>
      </c>
      <c r="E23">
        <v>0.26</v>
      </c>
      <c r="F23">
        <v>276.56</v>
      </c>
    </row>
    <row r="24" spans="1:6" x14ac:dyDescent="0.25">
      <c r="A24" s="15">
        <v>42319.838194444441</v>
      </c>
      <c r="B24" t="s">
        <v>88</v>
      </c>
      <c r="C24">
        <v>203.7</v>
      </c>
      <c r="D24">
        <v>4.43</v>
      </c>
      <c r="E24">
        <v>0.08</v>
      </c>
      <c r="F24">
        <v>287.19</v>
      </c>
    </row>
    <row r="25" spans="1:6" x14ac:dyDescent="0.25">
      <c r="A25" s="15">
        <v>42319.838194444441</v>
      </c>
      <c r="B25" t="s">
        <v>89</v>
      </c>
      <c r="C25">
        <v>143.80000000000001</v>
      </c>
      <c r="D25">
        <v>5.27</v>
      </c>
      <c r="E25">
        <v>0.13</v>
      </c>
      <c r="F25">
        <v>297.83</v>
      </c>
    </row>
    <row r="26" spans="1:6" x14ac:dyDescent="0.25">
      <c r="A26" s="15">
        <v>42319.838194444441</v>
      </c>
      <c r="B26" t="s">
        <v>90</v>
      </c>
      <c r="C26">
        <v>139.80000000000001</v>
      </c>
      <c r="D26">
        <v>5.35</v>
      </c>
      <c r="E26">
        <v>0.12</v>
      </c>
      <c r="F26">
        <v>308.45999999999998</v>
      </c>
    </row>
    <row r="27" spans="1:6" x14ac:dyDescent="0.25">
      <c r="A27" s="15">
        <v>42319.838194444441</v>
      </c>
      <c r="B27" t="s">
        <v>91</v>
      </c>
      <c r="C27">
        <v>382.1</v>
      </c>
      <c r="D27">
        <v>3.24</v>
      </c>
      <c r="E27">
        <v>0.05</v>
      </c>
      <c r="F27">
        <v>319.08999999999997</v>
      </c>
    </row>
    <row r="28" spans="1:6" x14ac:dyDescent="0.25">
      <c r="A28" s="15">
        <v>42319.838194444441</v>
      </c>
      <c r="B28" t="s">
        <v>92</v>
      </c>
      <c r="C28">
        <v>419.1</v>
      </c>
      <c r="D28">
        <v>3.09</v>
      </c>
      <c r="E28">
        <v>0.04</v>
      </c>
      <c r="F28">
        <v>329.73</v>
      </c>
    </row>
    <row r="29" spans="1:6" x14ac:dyDescent="0.25">
      <c r="A29" s="15">
        <v>42319.838194444441</v>
      </c>
      <c r="B29" t="s">
        <v>93</v>
      </c>
      <c r="C29">
        <v>402.2</v>
      </c>
      <c r="D29">
        <v>3.15</v>
      </c>
      <c r="E29">
        <v>0.04</v>
      </c>
      <c r="F29">
        <v>340.36</v>
      </c>
    </row>
    <row r="30" spans="1:6" x14ac:dyDescent="0.25">
      <c r="A30" s="15">
        <v>42319.838194444441</v>
      </c>
      <c r="B30" t="s">
        <v>94</v>
      </c>
      <c r="C30">
        <v>699.1</v>
      </c>
      <c r="D30">
        <v>2.39</v>
      </c>
      <c r="E30">
        <v>0.02</v>
      </c>
      <c r="F30">
        <v>351</v>
      </c>
    </row>
    <row r="31" spans="1:6" x14ac:dyDescent="0.25">
      <c r="A31" s="15">
        <v>42319.838194444441</v>
      </c>
      <c r="B31" t="s">
        <v>95</v>
      </c>
      <c r="C31">
        <v>698</v>
      </c>
      <c r="D31">
        <v>2.39</v>
      </c>
      <c r="E31">
        <v>0.02</v>
      </c>
      <c r="F31">
        <v>361.63</v>
      </c>
    </row>
    <row r="32" spans="1:6" x14ac:dyDescent="0.25">
      <c r="A32" s="15">
        <v>42319.838194444441</v>
      </c>
      <c r="B32" t="s">
        <v>96</v>
      </c>
      <c r="C32">
        <v>721.6</v>
      </c>
      <c r="D32">
        <v>2.35</v>
      </c>
      <c r="E32">
        <v>0.02</v>
      </c>
      <c r="F32">
        <v>372.26</v>
      </c>
    </row>
    <row r="33" spans="1:6" x14ac:dyDescent="0.25">
      <c r="A33" s="15">
        <v>42319.838194444441</v>
      </c>
      <c r="B33" t="s">
        <v>97</v>
      </c>
      <c r="C33">
        <v>3105</v>
      </c>
      <c r="D33">
        <v>1.1399999999999999</v>
      </c>
      <c r="E33">
        <v>0</v>
      </c>
      <c r="F33">
        <v>382.9</v>
      </c>
    </row>
    <row r="34" spans="1:6" x14ac:dyDescent="0.25">
      <c r="A34" s="15">
        <v>42319.838194444441</v>
      </c>
      <c r="B34" t="s">
        <v>98</v>
      </c>
      <c r="C34">
        <v>3356.1</v>
      </c>
      <c r="D34">
        <v>1.0900000000000001</v>
      </c>
      <c r="E34">
        <v>0</v>
      </c>
      <c r="F34">
        <v>393.64</v>
      </c>
    </row>
    <row r="35" spans="1:6" x14ac:dyDescent="0.25">
      <c r="A35" s="15">
        <v>42319.838194444441</v>
      </c>
      <c r="B35" t="s">
        <v>99</v>
      </c>
      <c r="C35">
        <v>3288.9</v>
      </c>
      <c r="D35">
        <v>1.1000000000000001</v>
      </c>
      <c r="E35">
        <v>0</v>
      </c>
      <c r="F35">
        <v>404.29</v>
      </c>
    </row>
    <row r="36" spans="1:6" x14ac:dyDescent="0.25">
      <c r="A36" s="15">
        <v>42320.71875</v>
      </c>
      <c r="B36" s="19" t="s">
        <v>82</v>
      </c>
      <c r="C36">
        <v>73.599999999999994</v>
      </c>
      <c r="D36">
        <v>7.37</v>
      </c>
      <c r="E36">
        <v>0.2</v>
      </c>
      <c r="F36">
        <v>223.23</v>
      </c>
    </row>
    <row r="37" spans="1:6" x14ac:dyDescent="0.25">
      <c r="A37" s="15">
        <v>42320.71875</v>
      </c>
      <c r="B37" t="s">
        <v>83</v>
      </c>
      <c r="C37">
        <v>105.6</v>
      </c>
      <c r="D37">
        <v>6.15</v>
      </c>
      <c r="E37">
        <v>0.11</v>
      </c>
      <c r="F37">
        <v>233.86</v>
      </c>
    </row>
    <row r="38" spans="1:6" x14ac:dyDescent="0.25">
      <c r="A38" s="15">
        <v>42320.71875</v>
      </c>
      <c r="B38" t="s">
        <v>84</v>
      </c>
      <c r="C38">
        <v>167.6</v>
      </c>
      <c r="D38">
        <v>4.8899999999999997</v>
      </c>
      <c r="E38">
        <v>0.06</v>
      </c>
      <c r="F38">
        <v>244.47</v>
      </c>
    </row>
    <row r="39" spans="1:6" x14ac:dyDescent="0.25">
      <c r="A39" s="15">
        <v>42320.71875</v>
      </c>
      <c r="B39" t="s">
        <v>85</v>
      </c>
      <c r="C39">
        <v>119.6</v>
      </c>
      <c r="D39">
        <v>5.78</v>
      </c>
      <c r="E39">
        <v>0.09</v>
      </c>
      <c r="F39">
        <v>255.1</v>
      </c>
    </row>
    <row r="40" spans="1:6" x14ac:dyDescent="0.25">
      <c r="A40" s="15">
        <v>42320.71875</v>
      </c>
      <c r="B40" t="s">
        <v>86</v>
      </c>
      <c r="C40">
        <v>183.4</v>
      </c>
      <c r="D40">
        <v>4.67</v>
      </c>
      <c r="E40">
        <v>0.05</v>
      </c>
      <c r="F40">
        <v>265.83999999999997</v>
      </c>
    </row>
    <row r="41" spans="1:6" x14ac:dyDescent="0.25">
      <c r="A41" s="15">
        <v>42320.71875</v>
      </c>
      <c r="B41" t="s">
        <v>87</v>
      </c>
      <c r="C41">
        <v>90.9</v>
      </c>
      <c r="D41">
        <v>6.63</v>
      </c>
      <c r="E41">
        <v>0.12</v>
      </c>
      <c r="F41">
        <v>276.47000000000003</v>
      </c>
    </row>
    <row r="42" spans="1:6" x14ac:dyDescent="0.25">
      <c r="A42" s="15">
        <v>42320.71875</v>
      </c>
      <c r="B42" t="s">
        <v>88</v>
      </c>
      <c r="C42">
        <v>238.3</v>
      </c>
      <c r="D42">
        <v>4.0999999999999996</v>
      </c>
      <c r="E42">
        <v>0.04</v>
      </c>
      <c r="F42">
        <v>287.08999999999997</v>
      </c>
    </row>
    <row r="43" spans="1:6" x14ac:dyDescent="0.25">
      <c r="A43" s="15">
        <v>42320.71875</v>
      </c>
      <c r="B43" t="s">
        <v>89</v>
      </c>
      <c r="C43">
        <v>181.2</v>
      </c>
      <c r="D43">
        <v>4.7</v>
      </c>
      <c r="E43">
        <v>0.05</v>
      </c>
      <c r="F43">
        <v>297.72000000000003</v>
      </c>
    </row>
    <row r="44" spans="1:6" x14ac:dyDescent="0.25">
      <c r="A44" s="15">
        <v>42320.71875</v>
      </c>
      <c r="B44" t="s">
        <v>90</v>
      </c>
      <c r="C44">
        <v>179.4</v>
      </c>
      <c r="D44">
        <v>4.72</v>
      </c>
      <c r="E44">
        <v>0.05</v>
      </c>
      <c r="F44">
        <v>308.33999999999997</v>
      </c>
    </row>
    <row r="45" spans="1:6" x14ac:dyDescent="0.25">
      <c r="A45" s="15">
        <v>42320.71875</v>
      </c>
      <c r="B45" t="s">
        <v>91</v>
      </c>
      <c r="C45">
        <v>544.5</v>
      </c>
      <c r="D45">
        <v>2.71</v>
      </c>
      <c r="E45">
        <v>0.02</v>
      </c>
      <c r="F45">
        <v>318.95999999999998</v>
      </c>
    </row>
    <row r="46" spans="1:6" x14ac:dyDescent="0.25">
      <c r="A46" s="15">
        <v>42320.71875</v>
      </c>
      <c r="B46" t="s">
        <v>92</v>
      </c>
      <c r="C46">
        <v>597.79999999999995</v>
      </c>
      <c r="D46">
        <v>2.59</v>
      </c>
      <c r="E46">
        <v>0.01</v>
      </c>
      <c r="F46">
        <v>329.59</v>
      </c>
    </row>
    <row r="47" spans="1:6" x14ac:dyDescent="0.25">
      <c r="A47" s="15">
        <v>42320.71875</v>
      </c>
      <c r="B47" t="s">
        <v>93</v>
      </c>
      <c r="C47">
        <v>571.79999999999995</v>
      </c>
      <c r="D47">
        <v>2.64</v>
      </c>
      <c r="E47">
        <v>0.01</v>
      </c>
      <c r="F47">
        <v>340.22</v>
      </c>
    </row>
    <row r="48" spans="1:6" x14ac:dyDescent="0.25">
      <c r="A48" s="15">
        <v>42320.71875</v>
      </c>
      <c r="B48" t="s">
        <v>94</v>
      </c>
      <c r="C48">
        <v>1024.0999999999999</v>
      </c>
      <c r="D48">
        <v>1.98</v>
      </c>
      <c r="E48">
        <v>0.01</v>
      </c>
      <c r="F48">
        <v>350.84</v>
      </c>
    </row>
    <row r="49" spans="1:6" x14ac:dyDescent="0.25">
      <c r="A49" s="15">
        <v>42320.71875</v>
      </c>
      <c r="B49" t="s">
        <v>95</v>
      </c>
      <c r="C49">
        <v>1057.3</v>
      </c>
      <c r="D49">
        <v>1.95</v>
      </c>
      <c r="E49">
        <v>0.01</v>
      </c>
      <c r="F49">
        <v>361.47</v>
      </c>
    </row>
    <row r="50" spans="1:6" x14ac:dyDescent="0.25">
      <c r="A50" s="15">
        <v>42320.71875</v>
      </c>
      <c r="B50" t="s">
        <v>96</v>
      </c>
      <c r="C50">
        <v>1049.4000000000001</v>
      </c>
      <c r="D50">
        <v>1.95</v>
      </c>
      <c r="E50">
        <v>0.01</v>
      </c>
      <c r="F50">
        <v>372.11</v>
      </c>
    </row>
    <row r="51" spans="1:6" x14ac:dyDescent="0.25">
      <c r="A51" s="15">
        <v>42320.71875</v>
      </c>
      <c r="B51" t="s">
        <v>97</v>
      </c>
      <c r="C51">
        <v>4692.8999999999996</v>
      </c>
      <c r="D51">
        <v>0.92</v>
      </c>
      <c r="E51">
        <v>0</v>
      </c>
      <c r="F51">
        <v>382.75</v>
      </c>
    </row>
    <row r="52" spans="1:6" x14ac:dyDescent="0.25">
      <c r="A52" s="15">
        <v>42320.71875</v>
      </c>
      <c r="B52" t="s">
        <v>98</v>
      </c>
      <c r="C52">
        <v>4946.2</v>
      </c>
      <c r="D52">
        <v>0.9</v>
      </c>
      <c r="E52">
        <v>0</v>
      </c>
      <c r="F52">
        <v>393.49</v>
      </c>
    </row>
    <row r="53" spans="1:6" x14ac:dyDescent="0.25">
      <c r="A53" s="15">
        <v>42320.71875</v>
      </c>
      <c r="B53" t="s">
        <v>99</v>
      </c>
      <c r="C53">
        <v>4958.2</v>
      </c>
      <c r="D53">
        <v>0.9</v>
      </c>
      <c r="E53">
        <v>0</v>
      </c>
      <c r="F53">
        <v>404.14</v>
      </c>
    </row>
    <row r="54" spans="1:6" x14ac:dyDescent="0.25">
      <c r="A54" s="15">
        <v>42325.717361111114</v>
      </c>
      <c r="B54" s="19" t="s">
        <v>82</v>
      </c>
      <c r="C54">
        <v>75.099999999999994</v>
      </c>
      <c r="D54">
        <v>7.3</v>
      </c>
      <c r="E54">
        <v>0.11</v>
      </c>
      <c r="F54">
        <v>223.3</v>
      </c>
    </row>
    <row r="55" spans="1:6" x14ac:dyDescent="0.25">
      <c r="A55" s="15">
        <v>42325.717361111114</v>
      </c>
      <c r="B55" t="s">
        <v>83</v>
      </c>
      <c r="C55">
        <v>129.6</v>
      </c>
      <c r="D55">
        <v>5.56</v>
      </c>
      <c r="E55">
        <v>0.05</v>
      </c>
      <c r="F55">
        <v>233.94</v>
      </c>
    </row>
    <row r="56" spans="1:6" x14ac:dyDescent="0.25">
      <c r="A56" s="15">
        <v>42325.717361111114</v>
      </c>
      <c r="B56" t="s">
        <v>84</v>
      </c>
      <c r="C56">
        <v>266.10000000000002</v>
      </c>
      <c r="D56">
        <v>3.88</v>
      </c>
      <c r="E56">
        <v>0.02</v>
      </c>
      <c r="F56">
        <v>244.56</v>
      </c>
    </row>
    <row r="57" spans="1:6" x14ac:dyDescent="0.25">
      <c r="A57" s="15">
        <v>42325.717361111114</v>
      </c>
      <c r="B57" t="s">
        <v>85</v>
      </c>
      <c r="C57">
        <v>162.19999999999999</v>
      </c>
      <c r="D57">
        <v>4.97</v>
      </c>
      <c r="E57">
        <v>0.05</v>
      </c>
      <c r="F57">
        <v>255.17</v>
      </c>
    </row>
    <row r="58" spans="1:6" x14ac:dyDescent="0.25">
      <c r="A58" s="15">
        <v>42325.717361111114</v>
      </c>
      <c r="B58" t="s">
        <v>86</v>
      </c>
      <c r="C58">
        <v>301.5</v>
      </c>
      <c r="D58">
        <v>3.64</v>
      </c>
      <c r="E58">
        <v>0.03</v>
      </c>
      <c r="F58">
        <v>265.91000000000003</v>
      </c>
    </row>
    <row r="59" spans="1:6" x14ac:dyDescent="0.25">
      <c r="A59" s="15">
        <v>42325.717361111114</v>
      </c>
      <c r="B59" t="s">
        <v>87</v>
      </c>
      <c r="C59">
        <v>115.9</v>
      </c>
      <c r="D59">
        <v>5.87</v>
      </c>
      <c r="E59">
        <v>0.08</v>
      </c>
      <c r="F59">
        <v>276.54000000000002</v>
      </c>
    </row>
    <row r="60" spans="1:6" x14ac:dyDescent="0.25">
      <c r="A60" s="15">
        <v>42325.717361111114</v>
      </c>
      <c r="B60" t="s">
        <v>88</v>
      </c>
      <c r="C60">
        <v>423.1</v>
      </c>
      <c r="D60">
        <v>3.07</v>
      </c>
      <c r="E60">
        <v>0.02</v>
      </c>
      <c r="F60">
        <v>287.17</v>
      </c>
    </row>
    <row r="61" spans="1:6" x14ac:dyDescent="0.25">
      <c r="A61" s="15">
        <v>42325.717361111114</v>
      </c>
      <c r="B61" t="s">
        <v>89</v>
      </c>
      <c r="C61">
        <v>296</v>
      </c>
      <c r="D61">
        <v>3.68</v>
      </c>
      <c r="E61">
        <v>0.03</v>
      </c>
      <c r="F61">
        <v>297.8</v>
      </c>
    </row>
    <row r="62" spans="1:6" x14ac:dyDescent="0.25">
      <c r="A62" s="15">
        <v>42325.717361111114</v>
      </c>
      <c r="B62" t="s">
        <v>90</v>
      </c>
      <c r="C62">
        <v>287</v>
      </c>
      <c r="D62">
        <v>3.73</v>
      </c>
      <c r="E62">
        <v>0.03</v>
      </c>
      <c r="F62">
        <v>308.42</v>
      </c>
    </row>
    <row r="63" spans="1:6" x14ac:dyDescent="0.25">
      <c r="A63" s="15">
        <v>42325.717361111114</v>
      </c>
      <c r="B63" t="s">
        <v>91</v>
      </c>
      <c r="C63">
        <v>1046</v>
      </c>
      <c r="D63">
        <v>1.96</v>
      </c>
      <c r="E63">
        <v>0.01</v>
      </c>
      <c r="F63">
        <v>319.06</v>
      </c>
    </row>
    <row r="64" spans="1:6" x14ac:dyDescent="0.25">
      <c r="A64" s="15">
        <v>42325.717361111114</v>
      </c>
      <c r="B64" t="s">
        <v>92</v>
      </c>
      <c r="C64">
        <v>1139.4000000000001</v>
      </c>
      <c r="D64">
        <v>1.87</v>
      </c>
      <c r="E64">
        <v>0.01</v>
      </c>
      <c r="F64">
        <v>329.69</v>
      </c>
    </row>
    <row r="65" spans="1:6" x14ac:dyDescent="0.25">
      <c r="A65" s="15">
        <v>42325.717361111114</v>
      </c>
      <c r="B65" t="s">
        <v>93</v>
      </c>
      <c r="C65">
        <v>1144.0999999999999</v>
      </c>
      <c r="D65">
        <v>1.87</v>
      </c>
      <c r="E65">
        <v>0.01</v>
      </c>
      <c r="F65">
        <v>340.32</v>
      </c>
    </row>
    <row r="66" spans="1:6" x14ac:dyDescent="0.25">
      <c r="A66" s="15">
        <v>42325.717361111114</v>
      </c>
      <c r="B66" t="s">
        <v>94</v>
      </c>
      <c r="C66">
        <v>2013.9</v>
      </c>
      <c r="D66">
        <v>1.41</v>
      </c>
      <c r="E66">
        <v>0</v>
      </c>
      <c r="F66">
        <v>350.96</v>
      </c>
    </row>
    <row r="67" spans="1:6" x14ac:dyDescent="0.25">
      <c r="A67" s="15">
        <v>42325.717361111114</v>
      </c>
      <c r="B67" t="s">
        <v>95</v>
      </c>
      <c r="C67">
        <v>2105.8000000000002</v>
      </c>
      <c r="D67">
        <v>1.38</v>
      </c>
      <c r="E67">
        <v>0</v>
      </c>
      <c r="F67">
        <v>361.6</v>
      </c>
    </row>
    <row r="68" spans="1:6" x14ac:dyDescent="0.25">
      <c r="A68" s="15">
        <v>42325.717361111114</v>
      </c>
      <c r="B68" t="s">
        <v>96</v>
      </c>
      <c r="C68">
        <v>2134.4</v>
      </c>
      <c r="D68">
        <v>1.37</v>
      </c>
      <c r="E68">
        <v>0</v>
      </c>
      <c r="F68">
        <v>372.23</v>
      </c>
    </row>
    <row r="69" spans="1:6" x14ac:dyDescent="0.25">
      <c r="A69" s="15">
        <v>42325.717361111114</v>
      </c>
      <c r="B69" t="s">
        <v>97</v>
      </c>
      <c r="C69">
        <v>9529.6</v>
      </c>
      <c r="D69">
        <v>0.65</v>
      </c>
      <c r="E69">
        <v>0</v>
      </c>
      <c r="F69">
        <v>382.89</v>
      </c>
    </row>
    <row r="70" spans="1:6" x14ac:dyDescent="0.25">
      <c r="A70" s="15">
        <v>42325.717361111114</v>
      </c>
      <c r="B70" t="s">
        <v>98</v>
      </c>
      <c r="C70">
        <v>10446.200000000001</v>
      </c>
      <c r="D70">
        <v>0.62</v>
      </c>
      <c r="E70">
        <v>0</v>
      </c>
      <c r="F70">
        <v>393.66</v>
      </c>
    </row>
    <row r="71" spans="1:6" x14ac:dyDescent="0.25">
      <c r="A71" s="15">
        <v>42325.717361111114</v>
      </c>
      <c r="B71" t="s">
        <v>99</v>
      </c>
      <c r="C71">
        <v>10212.799999999999</v>
      </c>
      <c r="D71">
        <v>0.63</v>
      </c>
      <c r="E71">
        <v>0</v>
      </c>
      <c r="F71">
        <v>404.33</v>
      </c>
    </row>
    <row r="72" spans="1:6" x14ac:dyDescent="0.25">
      <c r="A72" s="15">
        <v>42326.488194444442</v>
      </c>
      <c r="B72" s="19" t="s">
        <v>82</v>
      </c>
      <c r="C72">
        <v>78.8</v>
      </c>
      <c r="D72">
        <v>7.12</v>
      </c>
      <c r="E72">
        <v>0.11</v>
      </c>
      <c r="F72">
        <v>74.37</v>
      </c>
    </row>
    <row r="73" spans="1:6" x14ac:dyDescent="0.25">
      <c r="A73" s="15">
        <v>42326.488194444442</v>
      </c>
      <c r="B73" t="s">
        <v>83</v>
      </c>
      <c r="C73">
        <v>132.69999999999999</v>
      </c>
      <c r="D73">
        <v>5.49</v>
      </c>
      <c r="E73">
        <v>0.05</v>
      </c>
      <c r="F73">
        <v>85</v>
      </c>
    </row>
    <row r="74" spans="1:6" x14ac:dyDescent="0.25">
      <c r="A74" s="15">
        <v>42326.488194444442</v>
      </c>
      <c r="B74" t="s">
        <v>84</v>
      </c>
      <c r="C74">
        <v>267.10000000000002</v>
      </c>
      <c r="D74">
        <v>3.87</v>
      </c>
      <c r="E74">
        <v>0.02</v>
      </c>
      <c r="F74">
        <v>95.62</v>
      </c>
    </row>
    <row r="75" spans="1:6" x14ac:dyDescent="0.25">
      <c r="A75" s="15">
        <v>42326.488194444442</v>
      </c>
      <c r="B75" t="s">
        <v>85</v>
      </c>
      <c r="C75">
        <v>162.9</v>
      </c>
      <c r="D75">
        <v>4.96</v>
      </c>
      <c r="E75">
        <v>0.04</v>
      </c>
      <c r="F75">
        <v>106.24</v>
      </c>
    </row>
    <row r="76" spans="1:6" x14ac:dyDescent="0.25">
      <c r="A76" s="15">
        <v>42326.488194444442</v>
      </c>
      <c r="B76" t="s">
        <v>86</v>
      </c>
      <c r="C76">
        <v>296.5</v>
      </c>
      <c r="D76">
        <v>3.67</v>
      </c>
      <c r="E76">
        <v>0.03</v>
      </c>
      <c r="F76">
        <v>116.86</v>
      </c>
    </row>
    <row r="77" spans="1:6" x14ac:dyDescent="0.25">
      <c r="A77" s="15">
        <v>42326.488194444442</v>
      </c>
      <c r="B77" t="s">
        <v>87</v>
      </c>
      <c r="C77">
        <v>115.5</v>
      </c>
      <c r="D77">
        <v>5.88</v>
      </c>
      <c r="E77">
        <v>0.08</v>
      </c>
      <c r="F77">
        <v>127.49</v>
      </c>
    </row>
    <row r="78" spans="1:6" x14ac:dyDescent="0.25">
      <c r="A78" s="15">
        <v>42326.488194444442</v>
      </c>
      <c r="B78" t="s">
        <v>88</v>
      </c>
      <c r="C78">
        <v>443</v>
      </c>
      <c r="D78">
        <v>3</v>
      </c>
      <c r="E78">
        <v>0.01</v>
      </c>
      <c r="F78">
        <v>138.22</v>
      </c>
    </row>
    <row r="79" spans="1:6" x14ac:dyDescent="0.25">
      <c r="A79" s="15">
        <v>42326.488194444442</v>
      </c>
      <c r="B79" t="s">
        <v>89</v>
      </c>
      <c r="C79">
        <v>302.10000000000002</v>
      </c>
      <c r="D79">
        <v>3.64</v>
      </c>
      <c r="E79">
        <v>0.02</v>
      </c>
      <c r="F79">
        <v>148.85</v>
      </c>
    </row>
    <row r="80" spans="1:6" x14ac:dyDescent="0.25">
      <c r="A80" s="15">
        <v>42326.488194444442</v>
      </c>
      <c r="B80" t="s">
        <v>90</v>
      </c>
      <c r="C80">
        <v>296.39999999999998</v>
      </c>
      <c r="D80">
        <v>3.67</v>
      </c>
      <c r="E80">
        <v>0.02</v>
      </c>
      <c r="F80">
        <v>159.47</v>
      </c>
    </row>
    <row r="81" spans="1:6" x14ac:dyDescent="0.25">
      <c r="A81" s="15">
        <v>42326.488194444442</v>
      </c>
      <c r="B81" t="s">
        <v>91</v>
      </c>
      <c r="C81">
        <v>1083.0999999999999</v>
      </c>
      <c r="D81">
        <v>1.92</v>
      </c>
      <c r="E81">
        <v>0.01</v>
      </c>
      <c r="F81">
        <v>170.11</v>
      </c>
    </row>
    <row r="82" spans="1:6" x14ac:dyDescent="0.25">
      <c r="A82" s="15">
        <v>42326.488194444442</v>
      </c>
      <c r="B82" t="s">
        <v>92</v>
      </c>
      <c r="C82">
        <v>1179</v>
      </c>
      <c r="D82">
        <v>1.84</v>
      </c>
      <c r="E82">
        <v>0.01</v>
      </c>
      <c r="F82">
        <v>180.74</v>
      </c>
    </row>
    <row r="83" spans="1:6" x14ac:dyDescent="0.25">
      <c r="A83" s="15">
        <v>42326.488194444442</v>
      </c>
      <c r="B83" t="s">
        <v>93</v>
      </c>
      <c r="C83">
        <v>1191.9000000000001</v>
      </c>
      <c r="D83">
        <v>1.83</v>
      </c>
      <c r="E83">
        <v>0.01</v>
      </c>
      <c r="F83">
        <v>191.37</v>
      </c>
    </row>
    <row r="84" spans="1:6" x14ac:dyDescent="0.25">
      <c r="A84" s="15">
        <v>42326.488194444442</v>
      </c>
      <c r="B84" t="s">
        <v>94</v>
      </c>
      <c r="C84">
        <v>2105.6999999999998</v>
      </c>
      <c r="D84">
        <v>1.38</v>
      </c>
      <c r="E84">
        <v>0</v>
      </c>
      <c r="F84">
        <v>201.99</v>
      </c>
    </row>
    <row r="85" spans="1:6" x14ac:dyDescent="0.25">
      <c r="A85" s="15">
        <v>42326.488194444442</v>
      </c>
      <c r="B85" t="s">
        <v>95</v>
      </c>
      <c r="C85">
        <v>2175.1</v>
      </c>
      <c r="D85">
        <v>1.36</v>
      </c>
      <c r="E85">
        <v>0</v>
      </c>
      <c r="F85">
        <v>212.62</v>
      </c>
    </row>
    <row r="86" spans="1:6" x14ac:dyDescent="0.25">
      <c r="A86" s="15">
        <v>42326.488194444442</v>
      </c>
      <c r="B86" t="s">
        <v>96</v>
      </c>
      <c r="C86">
        <v>2221.9</v>
      </c>
      <c r="D86">
        <v>1.34</v>
      </c>
      <c r="E86">
        <v>0</v>
      </c>
      <c r="F86">
        <v>223.26</v>
      </c>
    </row>
    <row r="87" spans="1:6" x14ac:dyDescent="0.25">
      <c r="A87" s="15">
        <v>42326.488194444442</v>
      </c>
      <c r="B87" t="s">
        <v>97</v>
      </c>
      <c r="C87">
        <v>9809.6</v>
      </c>
      <c r="D87">
        <v>0.64</v>
      </c>
      <c r="E87">
        <v>0</v>
      </c>
      <c r="F87">
        <v>233.9</v>
      </c>
    </row>
    <row r="88" spans="1:6" x14ac:dyDescent="0.25">
      <c r="A88" s="15">
        <v>42326.488194444442</v>
      </c>
      <c r="B88" t="s">
        <v>98</v>
      </c>
      <c r="C88">
        <v>10827</v>
      </c>
      <c r="D88">
        <v>0.61</v>
      </c>
      <c r="E88">
        <v>0</v>
      </c>
      <c r="F88">
        <v>244.58</v>
      </c>
    </row>
    <row r="89" spans="1:6" x14ac:dyDescent="0.25">
      <c r="A89" s="15">
        <v>42326.488194444442</v>
      </c>
      <c r="B89" t="s">
        <v>99</v>
      </c>
      <c r="C89">
        <v>10681.7</v>
      </c>
      <c r="D89">
        <v>0.61</v>
      </c>
      <c r="E89">
        <v>0</v>
      </c>
      <c r="F89">
        <v>255.25</v>
      </c>
    </row>
    <row r="90" spans="1:6" x14ac:dyDescent="0.25">
      <c r="A90" s="15">
        <v>42327.456250000003</v>
      </c>
      <c r="B90" s="19" t="s">
        <v>82</v>
      </c>
      <c r="C90">
        <v>77.900000000000006</v>
      </c>
      <c r="D90">
        <v>7.17</v>
      </c>
      <c r="E90">
        <v>0.12</v>
      </c>
      <c r="F90">
        <v>74.39</v>
      </c>
    </row>
    <row r="91" spans="1:6" x14ac:dyDescent="0.25">
      <c r="A91" s="15">
        <v>42327.456250000003</v>
      </c>
      <c r="B91" t="s">
        <v>83</v>
      </c>
      <c r="C91">
        <v>142.9</v>
      </c>
      <c r="D91">
        <v>5.29</v>
      </c>
      <c r="E91">
        <v>0.06</v>
      </c>
      <c r="F91">
        <v>85.01</v>
      </c>
    </row>
    <row r="92" spans="1:6" x14ac:dyDescent="0.25">
      <c r="A92" s="15">
        <v>42327.456250000003</v>
      </c>
      <c r="B92" t="s">
        <v>84</v>
      </c>
      <c r="C92">
        <v>275</v>
      </c>
      <c r="D92">
        <v>3.81</v>
      </c>
      <c r="E92">
        <v>0.02</v>
      </c>
      <c r="F92">
        <v>95.64</v>
      </c>
    </row>
    <row r="93" spans="1:6" x14ac:dyDescent="0.25">
      <c r="A93" s="15">
        <v>42327.456250000003</v>
      </c>
      <c r="B93" t="s">
        <v>85</v>
      </c>
      <c r="C93">
        <v>167</v>
      </c>
      <c r="D93">
        <v>4.8899999999999997</v>
      </c>
      <c r="E93">
        <v>0.05</v>
      </c>
      <c r="F93">
        <v>106.26</v>
      </c>
    </row>
    <row r="94" spans="1:6" x14ac:dyDescent="0.25">
      <c r="A94" s="15">
        <v>42327.456250000003</v>
      </c>
      <c r="B94" t="s">
        <v>86</v>
      </c>
      <c r="C94">
        <v>321.2</v>
      </c>
      <c r="D94">
        <v>3.53</v>
      </c>
      <c r="E94">
        <v>0.02</v>
      </c>
      <c r="F94">
        <v>116.87</v>
      </c>
    </row>
    <row r="95" spans="1:6" x14ac:dyDescent="0.25">
      <c r="A95" s="15">
        <v>42327.456250000003</v>
      </c>
      <c r="B95" t="s">
        <v>87</v>
      </c>
      <c r="C95">
        <v>120.6</v>
      </c>
      <c r="D95">
        <v>5.76</v>
      </c>
      <c r="E95">
        <v>0.08</v>
      </c>
      <c r="F95">
        <v>127.51</v>
      </c>
    </row>
    <row r="96" spans="1:6" x14ac:dyDescent="0.25">
      <c r="A96" s="15">
        <v>42327.456250000003</v>
      </c>
      <c r="B96" t="s">
        <v>88</v>
      </c>
      <c r="C96">
        <v>449.3</v>
      </c>
      <c r="D96">
        <v>2.98</v>
      </c>
      <c r="E96">
        <v>0.02</v>
      </c>
      <c r="F96">
        <v>138.37</v>
      </c>
    </row>
    <row r="97" spans="1:6" x14ac:dyDescent="0.25">
      <c r="A97" s="15">
        <v>42327.456250000003</v>
      </c>
      <c r="B97" t="s">
        <v>89</v>
      </c>
      <c r="C97">
        <v>316.89999999999998</v>
      </c>
      <c r="D97">
        <v>3.55</v>
      </c>
      <c r="E97">
        <v>0.02</v>
      </c>
      <c r="F97">
        <v>148.99</v>
      </c>
    </row>
    <row r="98" spans="1:6" x14ac:dyDescent="0.25">
      <c r="A98" s="15">
        <v>42327.456250000003</v>
      </c>
      <c r="B98" t="s">
        <v>90</v>
      </c>
      <c r="C98">
        <v>302.7</v>
      </c>
      <c r="D98">
        <v>3.64</v>
      </c>
      <c r="E98">
        <v>0.02</v>
      </c>
      <c r="F98">
        <v>159.62</v>
      </c>
    </row>
    <row r="99" spans="1:6" x14ac:dyDescent="0.25">
      <c r="A99" s="15">
        <v>42327.456250000003</v>
      </c>
      <c r="B99" t="s">
        <v>91</v>
      </c>
      <c r="C99">
        <v>1118.3</v>
      </c>
      <c r="D99">
        <v>1.89</v>
      </c>
      <c r="E99">
        <v>0.01</v>
      </c>
      <c r="F99">
        <v>170.26</v>
      </c>
    </row>
    <row r="100" spans="1:6" x14ac:dyDescent="0.25">
      <c r="A100" s="15">
        <v>42327.456250000003</v>
      </c>
      <c r="B100" t="s">
        <v>92</v>
      </c>
      <c r="C100">
        <v>1233.4000000000001</v>
      </c>
      <c r="D100">
        <v>1.8</v>
      </c>
      <c r="E100">
        <v>0.01</v>
      </c>
      <c r="F100">
        <v>180.89</v>
      </c>
    </row>
    <row r="101" spans="1:6" x14ac:dyDescent="0.25">
      <c r="A101" s="15">
        <v>42327.456250000003</v>
      </c>
      <c r="B101" t="s">
        <v>93</v>
      </c>
      <c r="C101">
        <v>1228.2</v>
      </c>
      <c r="D101">
        <v>1.8</v>
      </c>
      <c r="E101">
        <v>0.01</v>
      </c>
      <c r="F101">
        <v>191.52</v>
      </c>
    </row>
    <row r="102" spans="1:6" x14ac:dyDescent="0.25">
      <c r="A102" s="15">
        <v>42327.456250000003</v>
      </c>
      <c r="B102" t="s">
        <v>94</v>
      </c>
      <c r="C102">
        <v>2195.1999999999998</v>
      </c>
      <c r="D102">
        <v>1.35</v>
      </c>
      <c r="E102">
        <v>0</v>
      </c>
      <c r="F102">
        <v>202.16</v>
      </c>
    </row>
    <row r="103" spans="1:6" x14ac:dyDescent="0.25">
      <c r="A103" s="15">
        <v>42327.456250000003</v>
      </c>
      <c r="B103" t="s">
        <v>95</v>
      </c>
      <c r="C103">
        <v>2309.9</v>
      </c>
      <c r="D103">
        <v>1.32</v>
      </c>
      <c r="E103">
        <v>0</v>
      </c>
      <c r="F103">
        <v>212.8</v>
      </c>
    </row>
    <row r="104" spans="1:6" x14ac:dyDescent="0.25">
      <c r="A104" s="15">
        <v>42327.456250000003</v>
      </c>
      <c r="B104" t="s">
        <v>96</v>
      </c>
      <c r="C104">
        <v>2348.1999999999998</v>
      </c>
      <c r="D104">
        <v>1.31</v>
      </c>
      <c r="E104">
        <v>0</v>
      </c>
      <c r="F104">
        <v>223.43</v>
      </c>
    </row>
    <row r="105" spans="1:6" x14ac:dyDescent="0.25">
      <c r="A105" s="15">
        <v>42327.456250000003</v>
      </c>
      <c r="B105" t="s">
        <v>97</v>
      </c>
      <c r="C105">
        <v>10306.299999999999</v>
      </c>
      <c r="D105">
        <v>0.62</v>
      </c>
      <c r="E105">
        <v>0</v>
      </c>
      <c r="F105">
        <v>234.09</v>
      </c>
    </row>
    <row r="106" spans="1:6" x14ac:dyDescent="0.25">
      <c r="A106" s="15">
        <v>42327.456250000003</v>
      </c>
      <c r="B106" t="s">
        <v>98</v>
      </c>
      <c r="C106">
        <v>11366.1</v>
      </c>
      <c r="D106">
        <v>0.59</v>
      </c>
      <c r="E106">
        <v>0</v>
      </c>
      <c r="F106">
        <v>244.76</v>
      </c>
    </row>
    <row r="107" spans="1:6" x14ac:dyDescent="0.25">
      <c r="A107" s="15">
        <v>42327.456250000003</v>
      </c>
      <c r="B107" t="s">
        <v>99</v>
      </c>
      <c r="C107">
        <v>11125.1</v>
      </c>
      <c r="D107">
        <v>0.6</v>
      </c>
      <c r="E107">
        <v>0</v>
      </c>
      <c r="F107">
        <v>255.43</v>
      </c>
    </row>
    <row r="108" spans="1:6" x14ac:dyDescent="0.25">
      <c r="A108" s="15">
        <v>42328.440972222219</v>
      </c>
      <c r="B108" s="19" t="s">
        <v>82</v>
      </c>
      <c r="C108">
        <v>81.2</v>
      </c>
      <c r="D108">
        <v>7.02</v>
      </c>
      <c r="E108">
        <v>0.11</v>
      </c>
      <c r="F108">
        <v>74.39</v>
      </c>
    </row>
    <row r="109" spans="1:6" x14ac:dyDescent="0.25">
      <c r="A109" s="15">
        <v>42328.440972222219</v>
      </c>
      <c r="B109" t="s">
        <v>83</v>
      </c>
      <c r="C109">
        <v>143</v>
      </c>
      <c r="D109">
        <v>5.29</v>
      </c>
      <c r="E109">
        <v>0.06</v>
      </c>
      <c r="F109">
        <v>85</v>
      </c>
    </row>
    <row r="110" spans="1:6" x14ac:dyDescent="0.25">
      <c r="A110" s="15">
        <v>42328.440972222219</v>
      </c>
      <c r="B110" t="s">
        <v>84</v>
      </c>
      <c r="C110">
        <v>289.2</v>
      </c>
      <c r="D110">
        <v>3.72</v>
      </c>
      <c r="E110">
        <v>0.02</v>
      </c>
      <c r="F110">
        <v>95.62</v>
      </c>
    </row>
    <row r="111" spans="1:6" x14ac:dyDescent="0.25">
      <c r="A111" s="15">
        <v>42328.440972222219</v>
      </c>
      <c r="B111" t="s">
        <v>85</v>
      </c>
      <c r="C111">
        <v>180.3</v>
      </c>
      <c r="D111">
        <v>4.71</v>
      </c>
      <c r="E111">
        <v>0.04</v>
      </c>
      <c r="F111">
        <v>106.23</v>
      </c>
    </row>
    <row r="112" spans="1:6" x14ac:dyDescent="0.25">
      <c r="A112" s="15">
        <v>42328.440972222219</v>
      </c>
      <c r="B112" t="s">
        <v>86</v>
      </c>
      <c r="C112">
        <v>332.8</v>
      </c>
      <c r="D112">
        <v>3.47</v>
      </c>
      <c r="E112">
        <v>0.02</v>
      </c>
      <c r="F112">
        <v>116.85</v>
      </c>
    </row>
    <row r="113" spans="1:6" x14ac:dyDescent="0.25">
      <c r="A113" s="15">
        <v>42328.440972222219</v>
      </c>
      <c r="B113" t="s">
        <v>87</v>
      </c>
      <c r="C113">
        <v>127</v>
      </c>
      <c r="D113">
        <v>5.61</v>
      </c>
      <c r="E113">
        <v>0.08</v>
      </c>
      <c r="F113">
        <v>127.47</v>
      </c>
    </row>
    <row r="114" spans="1:6" x14ac:dyDescent="0.25">
      <c r="A114" s="15">
        <v>42328.440972222219</v>
      </c>
      <c r="B114" t="s">
        <v>88</v>
      </c>
      <c r="C114">
        <v>457.3</v>
      </c>
      <c r="D114">
        <v>2.96</v>
      </c>
      <c r="E114">
        <v>0.02</v>
      </c>
      <c r="F114">
        <v>138.19999999999999</v>
      </c>
    </row>
    <row r="115" spans="1:6" x14ac:dyDescent="0.25">
      <c r="A115" s="15">
        <v>42328.440972222219</v>
      </c>
      <c r="B115" t="s">
        <v>89</v>
      </c>
      <c r="C115">
        <v>335</v>
      </c>
      <c r="D115">
        <v>3.46</v>
      </c>
      <c r="E115">
        <v>0.02</v>
      </c>
      <c r="F115">
        <v>148.84</v>
      </c>
    </row>
    <row r="116" spans="1:6" x14ac:dyDescent="0.25">
      <c r="A116" s="15">
        <v>42328.440972222219</v>
      </c>
      <c r="B116" t="s">
        <v>90</v>
      </c>
      <c r="C116">
        <v>328.7</v>
      </c>
      <c r="D116">
        <v>3.49</v>
      </c>
      <c r="E116">
        <v>0.02</v>
      </c>
      <c r="F116">
        <v>159.46</v>
      </c>
    </row>
    <row r="117" spans="1:6" x14ac:dyDescent="0.25">
      <c r="A117" s="15">
        <v>42328.440972222219</v>
      </c>
      <c r="B117" t="s">
        <v>91</v>
      </c>
      <c r="C117">
        <v>1160</v>
      </c>
      <c r="D117">
        <v>1.86</v>
      </c>
      <c r="E117">
        <v>0.01</v>
      </c>
      <c r="F117">
        <v>170.09</v>
      </c>
    </row>
    <row r="118" spans="1:6" x14ac:dyDescent="0.25">
      <c r="A118" s="15">
        <v>42328.440972222219</v>
      </c>
      <c r="B118" t="s">
        <v>92</v>
      </c>
      <c r="C118">
        <v>1299.2</v>
      </c>
      <c r="D118">
        <v>1.75</v>
      </c>
      <c r="E118">
        <v>0.01</v>
      </c>
      <c r="F118">
        <v>180.72</v>
      </c>
    </row>
    <row r="119" spans="1:6" x14ac:dyDescent="0.25">
      <c r="A119" s="15">
        <v>42328.440972222219</v>
      </c>
      <c r="B119" t="s">
        <v>93</v>
      </c>
      <c r="C119">
        <v>1285.2</v>
      </c>
      <c r="D119">
        <v>1.76</v>
      </c>
      <c r="E119">
        <v>0.01</v>
      </c>
      <c r="F119">
        <v>191.35</v>
      </c>
    </row>
    <row r="120" spans="1:6" x14ac:dyDescent="0.25">
      <c r="A120" s="15">
        <v>42328.440972222219</v>
      </c>
      <c r="B120" t="s">
        <v>94</v>
      </c>
      <c r="C120">
        <v>2229.1999999999998</v>
      </c>
      <c r="D120">
        <v>1.34</v>
      </c>
      <c r="E120">
        <v>0</v>
      </c>
      <c r="F120">
        <v>201.98</v>
      </c>
    </row>
    <row r="121" spans="1:6" x14ac:dyDescent="0.25">
      <c r="A121" s="15">
        <v>42328.440972222219</v>
      </c>
      <c r="B121" t="s">
        <v>95</v>
      </c>
      <c r="C121">
        <v>2366.4</v>
      </c>
      <c r="D121">
        <v>1.3</v>
      </c>
      <c r="E121">
        <v>0</v>
      </c>
      <c r="F121">
        <v>212.61</v>
      </c>
    </row>
    <row r="122" spans="1:6" x14ac:dyDescent="0.25">
      <c r="A122" s="15">
        <v>42328.440972222219</v>
      </c>
      <c r="B122" t="s">
        <v>96</v>
      </c>
      <c r="C122">
        <v>2405.8000000000002</v>
      </c>
      <c r="D122">
        <v>1.29</v>
      </c>
      <c r="E122">
        <v>0</v>
      </c>
      <c r="F122">
        <v>223.25</v>
      </c>
    </row>
    <row r="123" spans="1:6" x14ac:dyDescent="0.25">
      <c r="A123" s="15">
        <v>42328.440972222219</v>
      </c>
      <c r="B123" t="s">
        <v>97</v>
      </c>
      <c r="C123">
        <v>10544.5</v>
      </c>
      <c r="D123">
        <v>0.62</v>
      </c>
      <c r="E123">
        <v>0</v>
      </c>
      <c r="F123">
        <v>233.91</v>
      </c>
    </row>
    <row r="124" spans="1:6" x14ac:dyDescent="0.25">
      <c r="A124" s="15">
        <v>42328.440972222219</v>
      </c>
      <c r="B124" t="s">
        <v>98</v>
      </c>
      <c r="C124">
        <v>11702.6</v>
      </c>
      <c r="D124">
        <v>0.57999999999999996</v>
      </c>
      <c r="E124">
        <v>0</v>
      </c>
      <c r="F124">
        <v>244.58</v>
      </c>
    </row>
    <row r="125" spans="1:6" x14ac:dyDescent="0.25">
      <c r="A125" s="15">
        <v>42328.440972222219</v>
      </c>
      <c r="B125" t="s">
        <v>99</v>
      </c>
      <c r="C125">
        <v>11446.7</v>
      </c>
      <c r="D125">
        <v>0.59</v>
      </c>
      <c r="E125">
        <v>0</v>
      </c>
      <c r="F125">
        <v>255.24</v>
      </c>
    </row>
    <row r="126" spans="1:6" x14ac:dyDescent="0.25">
      <c r="A126" s="15">
        <v>42331.444444444445</v>
      </c>
      <c r="B126" s="19" t="s">
        <v>82</v>
      </c>
      <c r="C126">
        <v>80.2</v>
      </c>
      <c r="D126">
        <v>7.06</v>
      </c>
      <c r="E126">
        <v>0.1</v>
      </c>
      <c r="F126">
        <v>74.39</v>
      </c>
    </row>
    <row r="127" spans="1:6" x14ac:dyDescent="0.25">
      <c r="A127" s="15">
        <v>42331.444444444445</v>
      </c>
      <c r="B127" t="s">
        <v>83</v>
      </c>
      <c r="C127">
        <v>144.30000000000001</v>
      </c>
      <c r="D127">
        <v>5.26</v>
      </c>
      <c r="E127">
        <v>0.05</v>
      </c>
      <c r="F127">
        <v>85</v>
      </c>
    </row>
    <row r="128" spans="1:6" x14ac:dyDescent="0.25">
      <c r="A128" s="15">
        <v>42331.444444444445</v>
      </c>
      <c r="B128" t="s">
        <v>84</v>
      </c>
      <c r="C128">
        <v>306.8</v>
      </c>
      <c r="D128">
        <v>3.61</v>
      </c>
      <c r="E128">
        <v>0.02</v>
      </c>
      <c r="F128">
        <v>95.62</v>
      </c>
    </row>
    <row r="129" spans="1:6" x14ac:dyDescent="0.25">
      <c r="A129" s="15">
        <v>42331.444444444445</v>
      </c>
      <c r="B129" t="s">
        <v>85</v>
      </c>
      <c r="C129">
        <v>182.9</v>
      </c>
      <c r="D129">
        <v>4.68</v>
      </c>
      <c r="E129">
        <v>0.04</v>
      </c>
      <c r="F129">
        <v>106.26</v>
      </c>
    </row>
    <row r="130" spans="1:6" x14ac:dyDescent="0.25">
      <c r="A130" s="15">
        <v>42331.444444444445</v>
      </c>
      <c r="B130" t="s">
        <v>86</v>
      </c>
      <c r="C130">
        <v>358.6</v>
      </c>
      <c r="D130">
        <v>3.34</v>
      </c>
      <c r="E130">
        <v>0.02</v>
      </c>
      <c r="F130">
        <v>116.87</v>
      </c>
    </row>
    <row r="131" spans="1:6" x14ac:dyDescent="0.25">
      <c r="A131" s="15">
        <v>42331.444444444445</v>
      </c>
      <c r="B131" t="s">
        <v>87</v>
      </c>
      <c r="C131">
        <v>121.5</v>
      </c>
      <c r="D131">
        <v>5.74</v>
      </c>
      <c r="E131">
        <v>7.0000000000000007E-2</v>
      </c>
      <c r="F131">
        <v>127.5</v>
      </c>
    </row>
    <row r="132" spans="1:6" x14ac:dyDescent="0.25">
      <c r="A132" s="15">
        <v>42331.444444444445</v>
      </c>
      <c r="B132" t="s">
        <v>88</v>
      </c>
      <c r="C132">
        <v>500.5</v>
      </c>
      <c r="D132">
        <v>2.83</v>
      </c>
      <c r="E132">
        <v>0.02</v>
      </c>
      <c r="F132">
        <v>138.24</v>
      </c>
    </row>
    <row r="133" spans="1:6" x14ac:dyDescent="0.25">
      <c r="A133" s="15">
        <v>42331.444444444445</v>
      </c>
      <c r="B133" t="s">
        <v>89</v>
      </c>
      <c r="C133">
        <v>346</v>
      </c>
      <c r="D133">
        <v>3.4</v>
      </c>
      <c r="E133">
        <v>0.02</v>
      </c>
      <c r="F133">
        <v>148.87</v>
      </c>
    </row>
    <row r="134" spans="1:6" x14ac:dyDescent="0.25">
      <c r="A134" s="15">
        <v>42331.444444444445</v>
      </c>
      <c r="B134" t="s">
        <v>90</v>
      </c>
      <c r="C134">
        <v>342</v>
      </c>
      <c r="D134">
        <v>3.42</v>
      </c>
      <c r="E134">
        <v>0.02</v>
      </c>
      <c r="F134">
        <v>159.51</v>
      </c>
    </row>
    <row r="135" spans="1:6" x14ac:dyDescent="0.25">
      <c r="A135" s="15">
        <v>42331.444444444445</v>
      </c>
      <c r="B135" t="s">
        <v>91</v>
      </c>
      <c r="C135">
        <v>1246.4000000000001</v>
      </c>
      <c r="D135">
        <v>1.79</v>
      </c>
      <c r="E135">
        <v>0.01</v>
      </c>
      <c r="F135">
        <v>170.14</v>
      </c>
    </row>
    <row r="136" spans="1:6" x14ac:dyDescent="0.25">
      <c r="A136" s="15">
        <v>42331.444444444445</v>
      </c>
      <c r="B136" t="s">
        <v>92</v>
      </c>
      <c r="C136">
        <v>1406.6</v>
      </c>
      <c r="D136">
        <v>1.69</v>
      </c>
      <c r="E136">
        <v>0.01</v>
      </c>
      <c r="F136">
        <v>180.78</v>
      </c>
    </row>
    <row r="137" spans="1:6" x14ac:dyDescent="0.25">
      <c r="A137" s="15">
        <v>42331.444444444445</v>
      </c>
      <c r="B137" t="s">
        <v>93</v>
      </c>
      <c r="C137">
        <v>1384.5</v>
      </c>
      <c r="D137">
        <v>1.7</v>
      </c>
      <c r="E137">
        <v>0.01</v>
      </c>
      <c r="F137">
        <v>191.41</v>
      </c>
    </row>
    <row r="138" spans="1:6" x14ac:dyDescent="0.25">
      <c r="A138" s="15">
        <v>42331.444444444445</v>
      </c>
      <c r="B138" t="s">
        <v>94</v>
      </c>
      <c r="C138">
        <v>23979.200000000001</v>
      </c>
      <c r="D138">
        <v>1.29</v>
      </c>
      <c r="E138">
        <v>0</v>
      </c>
      <c r="F138">
        <v>202.05</v>
      </c>
    </row>
    <row r="139" spans="1:6" x14ac:dyDescent="0.25">
      <c r="A139" s="15">
        <v>42331.444444444445</v>
      </c>
      <c r="B139" t="s">
        <v>95</v>
      </c>
      <c r="C139">
        <v>2531</v>
      </c>
      <c r="D139">
        <v>1.26</v>
      </c>
      <c r="E139">
        <v>0</v>
      </c>
      <c r="F139">
        <v>212.68</v>
      </c>
    </row>
    <row r="140" spans="1:6" x14ac:dyDescent="0.25">
      <c r="A140" s="15">
        <v>42331.444444444445</v>
      </c>
      <c r="B140" t="s">
        <v>96</v>
      </c>
      <c r="C140">
        <v>2541.3000000000002</v>
      </c>
      <c r="D140">
        <v>1.25</v>
      </c>
      <c r="E140">
        <v>0</v>
      </c>
      <c r="F140">
        <v>223.31</v>
      </c>
    </row>
    <row r="141" spans="1:6" x14ac:dyDescent="0.25">
      <c r="A141" s="15">
        <v>42331.444444444445</v>
      </c>
      <c r="B141" t="s">
        <v>97</v>
      </c>
      <c r="C141">
        <v>11228.6</v>
      </c>
      <c r="D141">
        <v>0.6</v>
      </c>
      <c r="E141">
        <v>0</v>
      </c>
      <c r="F141">
        <v>233.98</v>
      </c>
    </row>
    <row r="142" spans="1:6" x14ac:dyDescent="0.25">
      <c r="A142" s="15">
        <v>42331.444444444445</v>
      </c>
      <c r="B142" t="s">
        <v>98</v>
      </c>
      <c r="C142">
        <v>12544.8</v>
      </c>
      <c r="D142">
        <v>0.56000000000000005</v>
      </c>
      <c r="E142">
        <v>0</v>
      </c>
      <c r="F142">
        <v>244.65</v>
      </c>
    </row>
    <row r="143" spans="1:6" x14ac:dyDescent="0.25">
      <c r="A143" s="15">
        <v>42331.444444444445</v>
      </c>
      <c r="B143" t="s">
        <v>99</v>
      </c>
      <c r="C143">
        <v>12223.3</v>
      </c>
      <c r="D143">
        <v>0.56999999999999995</v>
      </c>
      <c r="E143">
        <v>0</v>
      </c>
      <c r="F143">
        <v>266.13</v>
      </c>
    </row>
    <row r="144" spans="1:6" x14ac:dyDescent="0.25">
      <c r="A144" s="15">
        <v>42337.804166666669</v>
      </c>
      <c r="B144" s="19" t="s">
        <v>82</v>
      </c>
      <c r="C144">
        <v>75.8</v>
      </c>
      <c r="D144">
        <v>7.26</v>
      </c>
      <c r="E144">
        <v>0.09</v>
      </c>
      <c r="F144">
        <v>74.47</v>
      </c>
    </row>
    <row r="145" spans="1:6" x14ac:dyDescent="0.25">
      <c r="A145" s="15">
        <v>42337.804166666669</v>
      </c>
      <c r="B145" t="s">
        <v>83</v>
      </c>
      <c r="C145">
        <v>148.19999999999999</v>
      </c>
      <c r="D145">
        <v>5.2</v>
      </c>
      <c r="E145">
        <v>0.05</v>
      </c>
      <c r="F145">
        <v>85.09</v>
      </c>
    </row>
    <row r="146" spans="1:6" x14ac:dyDescent="0.25">
      <c r="A146" s="15">
        <v>42337.804166666669</v>
      </c>
      <c r="B146" t="s">
        <v>84</v>
      </c>
      <c r="C146">
        <v>327.5</v>
      </c>
      <c r="D146">
        <v>3.49</v>
      </c>
      <c r="E146">
        <v>0.01</v>
      </c>
      <c r="F146">
        <v>95.7</v>
      </c>
    </row>
    <row r="147" spans="1:6" x14ac:dyDescent="0.25">
      <c r="A147" s="15">
        <v>42337.804166666669</v>
      </c>
      <c r="B147" t="s">
        <v>85</v>
      </c>
      <c r="C147">
        <v>188.6</v>
      </c>
      <c r="D147">
        <v>4.6100000000000003</v>
      </c>
      <c r="E147">
        <v>0.04</v>
      </c>
      <c r="F147">
        <v>106.32</v>
      </c>
    </row>
    <row r="148" spans="1:6" x14ac:dyDescent="0.25">
      <c r="A148" s="15">
        <v>42337.804166666669</v>
      </c>
      <c r="B148" t="s">
        <v>86</v>
      </c>
      <c r="C148">
        <v>374.1</v>
      </c>
      <c r="D148">
        <v>3.27</v>
      </c>
      <c r="E148">
        <v>0.01</v>
      </c>
      <c r="F148">
        <v>116.94</v>
      </c>
    </row>
    <row r="149" spans="1:6" x14ac:dyDescent="0.25">
      <c r="A149" s="15">
        <v>42337.804166666669</v>
      </c>
      <c r="B149" t="s">
        <v>87</v>
      </c>
      <c r="C149">
        <v>134</v>
      </c>
      <c r="D149">
        <v>5.46</v>
      </c>
      <c r="E149">
        <v>0.04</v>
      </c>
      <c r="F149">
        <v>127.57</v>
      </c>
    </row>
    <row r="150" spans="1:6" x14ac:dyDescent="0.25">
      <c r="A150" s="15">
        <v>42337.804166666669</v>
      </c>
      <c r="B150" t="s">
        <v>88</v>
      </c>
      <c r="C150">
        <v>532.1</v>
      </c>
      <c r="D150">
        <v>2.74</v>
      </c>
      <c r="E150">
        <v>0.01</v>
      </c>
      <c r="F150">
        <v>138.31</v>
      </c>
    </row>
    <row r="151" spans="1:6" x14ac:dyDescent="0.25">
      <c r="A151" s="15">
        <v>42337.804166666669</v>
      </c>
      <c r="B151" t="s">
        <v>89</v>
      </c>
      <c r="C151">
        <v>349.2</v>
      </c>
      <c r="D151">
        <v>3.38</v>
      </c>
      <c r="E151">
        <v>0.02</v>
      </c>
      <c r="F151">
        <v>148.94</v>
      </c>
    </row>
    <row r="152" spans="1:6" x14ac:dyDescent="0.25">
      <c r="A152" s="15">
        <v>42337.804166666669</v>
      </c>
      <c r="B152" t="s">
        <v>90</v>
      </c>
      <c r="C152">
        <v>354.7</v>
      </c>
      <c r="D152">
        <v>3.36</v>
      </c>
      <c r="E152">
        <v>0.02</v>
      </c>
      <c r="F152">
        <v>159.58000000000001</v>
      </c>
    </row>
    <row r="153" spans="1:6" x14ac:dyDescent="0.25">
      <c r="A153" s="15">
        <v>42337.804166666669</v>
      </c>
      <c r="B153" t="s">
        <v>91</v>
      </c>
      <c r="C153">
        <v>1296.7</v>
      </c>
      <c r="D153">
        <v>1.76</v>
      </c>
      <c r="E153">
        <v>0.01</v>
      </c>
      <c r="F153">
        <v>170.21</v>
      </c>
    </row>
    <row r="154" spans="1:6" x14ac:dyDescent="0.25">
      <c r="A154" s="15">
        <v>42337.804166666669</v>
      </c>
      <c r="B154" t="s">
        <v>92</v>
      </c>
      <c r="C154">
        <v>1475.5</v>
      </c>
      <c r="D154">
        <v>1.65</v>
      </c>
      <c r="E154">
        <v>0</v>
      </c>
      <c r="F154">
        <v>180.84</v>
      </c>
    </row>
    <row r="155" spans="1:6" x14ac:dyDescent="0.25">
      <c r="A155" s="15">
        <v>42337.804166666669</v>
      </c>
      <c r="B155" t="s">
        <v>93</v>
      </c>
      <c r="C155">
        <v>1443.7</v>
      </c>
      <c r="D155">
        <v>1.66</v>
      </c>
      <c r="E155">
        <v>0.01</v>
      </c>
      <c r="F155">
        <v>191.48</v>
      </c>
    </row>
    <row r="156" spans="1:6" x14ac:dyDescent="0.25">
      <c r="A156" s="15">
        <v>42337.804166666669</v>
      </c>
      <c r="B156" t="s">
        <v>94</v>
      </c>
      <c r="C156">
        <v>2512.9</v>
      </c>
      <c r="D156">
        <v>1.26</v>
      </c>
      <c r="E156">
        <v>0</v>
      </c>
      <c r="F156">
        <v>202.12</v>
      </c>
    </row>
    <row r="157" spans="1:6" x14ac:dyDescent="0.25">
      <c r="A157" s="15">
        <v>42337.804166666669</v>
      </c>
      <c r="B157" t="s">
        <v>95</v>
      </c>
      <c r="C157">
        <v>2714.6</v>
      </c>
      <c r="D157">
        <v>1.21</v>
      </c>
      <c r="E157">
        <v>0</v>
      </c>
      <c r="F157">
        <v>212.75</v>
      </c>
    </row>
    <row r="158" spans="1:6" x14ac:dyDescent="0.25">
      <c r="A158" s="15">
        <v>42337.804166666669</v>
      </c>
      <c r="B158" t="s">
        <v>96</v>
      </c>
      <c r="C158">
        <v>2710.9</v>
      </c>
      <c r="D158">
        <v>1.21</v>
      </c>
      <c r="E158">
        <v>0</v>
      </c>
      <c r="F158">
        <v>223.39</v>
      </c>
    </row>
    <row r="159" spans="1:6" x14ac:dyDescent="0.25">
      <c r="A159" s="15">
        <v>42337.804166666669</v>
      </c>
      <c r="B159" t="s">
        <v>97</v>
      </c>
      <c r="C159">
        <v>11921.5</v>
      </c>
      <c r="D159">
        <v>0.57999999999999996</v>
      </c>
      <c r="E159">
        <v>0</v>
      </c>
      <c r="F159">
        <v>234.07</v>
      </c>
    </row>
    <row r="160" spans="1:6" x14ac:dyDescent="0.25">
      <c r="A160" s="15">
        <v>42337.804166666669</v>
      </c>
      <c r="B160" t="s">
        <v>98</v>
      </c>
      <c r="C160">
        <v>13187.6</v>
      </c>
      <c r="D160">
        <v>0.55000000000000004</v>
      </c>
      <c r="E160">
        <v>0</v>
      </c>
      <c r="F160">
        <v>244.74</v>
      </c>
    </row>
    <row r="161" spans="1:6" x14ac:dyDescent="0.25">
      <c r="A161" s="15">
        <v>42337.804166666669</v>
      </c>
      <c r="B161" t="s">
        <v>99</v>
      </c>
      <c r="C161">
        <v>12916.8</v>
      </c>
      <c r="D161">
        <v>0.56000000000000005</v>
      </c>
      <c r="E161">
        <v>0</v>
      </c>
      <c r="F161">
        <v>255.41</v>
      </c>
    </row>
    <row r="162" spans="1:6" x14ac:dyDescent="0.25">
      <c r="A162" s="15">
        <v>42338.520833333336</v>
      </c>
      <c r="B162" s="19" t="s">
        <v>82</v>
      </c>
      <c r="C162">
        <v>82.2</v>
      </c>
      <c r="D162">
        <v>6.98</v>
      </c>
      <c r="E162">
        <v>7.0000000000000007E-2</v>
      </c>
      <c r="F162">
        <v>74.38</v>
      </c>
    </row>
    <row r="163" spans="1:6" x14ac:dyDescent="0.25">
      <c r="A163" s="15">
        <v>42338.520833333336</v>
      </c>
      <c r="B163" t="s">
        <v>83</v>
      </c>
      <c r="C163">
        <v>150.6</v>
      </c>
      <c r="D163">
        <v>5.15</v>
      </c>
      <c r="E163">
        <v>0.04</v>
      </c>
      <c r="F163">
        <v>85</v>
      </c>
    </row>
    <row r="164" spans="1:6" x14ac:dyDescent="0.25">
      <c r="A164" s="15">
        <v>42338.520833333336</v>
      </c>
      <c r="B164" t="s">
        <v>84</v>
      </c>
      <c r="C164">
        <v>311.89999999999998</v>
      </c>
      <c r="D164">
        <v>3.58</v>
      </c>
      <c r="E164">
        <v>0.01</v>
      </c>
      <c r="F164">
        <v>95.62</v>
      </c>
    </row>
    <row r="165" spans="1:6" x14ac:dyDescent="0.25">
      <c r="A165" s="15">
        <v>42338.520833333336</v>
      </c>
      <c r="B165" t="s">
        <v>85</v>
      </c>
      <c r="C165">
        <v>184.7</v>
      </c>
      <c r="D165">
        <v>4.6500000000000004</v>
      </c>
      <c r="E165">
        <v>0.02</v>
      </c>
      <c r="F165">
        <v>106.23</v>
      </c>
    </row>
    <row r="166" spans="1:6" x14ac:dyDescent="0.25">
      <c r="A166" s="15">
        <v>42338.520833333336</v>
      </c>
      <c r="B166" t="s">
        <v>86</v>
      </c>
      <c r="C166">
        <v>373.5</v>
      </c>
      <c r="D166">
        <v>3.27</v>
      </c>
      <c r="E166">
        <v>0.02</v>
      </c>
      <c r="F166">
        <v>116.86</v>
      </c>
    </row>
    <row r="167" spans="1:6" x14ac:dyDescent="0.25">
      <c r="A167" s="15">
        <v>42338.520833333336</v>
      </c>
      <c r="B167" t="s">
        <v>87</v>
      </c>
      <c r="C167">
        <v>130.5</v>
      </c>
      <c r="D167">
        <v>5.54</v>
      </c>
      <c r="E167">
        <v>0.05</v>
      </c>
      <c r="F167">
        <v>127.48</v>
      </c>
    </row>
    <row r="168" spans="1:6" x14ac:dyDescent="0.25">
      <c r="A168" s="15">
        <v>42338.520833333336</v>
      </c>
      <c r="B168" t="s">
        <v>88</v>
      </c>
      <c r="C168">
        <v>525.9</v>
      </c>
      <c r="D168">
        <v>2.76</v>
      </c>
      <c r="E168">
        <v>0.01</v>
      </c>
      <c r="F168">
        <v>138.21</v>
      </c>
    </row>
    <row r="169" spans="1:6" x14ac:dyDescent="0.25">
      <c r="A169" s="15">
        <v>42338.520833333336</v>
      </c>
      <c r="B169" t="s">
        <v>89</v>
      </c>
      <c r="C169">
        <v>377.3</v>
      </c>
      <c r="D169">
        <v>3.26</v>
      </c>
      <c r="E169">
        <v>0.02</v>
      </c>
      <c r="F169">
        <v>148.84</v>
      </c>
    </row>
    <row r="170" spans="1:6" x14ac:dyDescent="0.25">
      <c r="A170" s="15">
        <v>42338.520833333336</v>
      </c>
      <c r="B170" t="s">
        <v>90</v>
      </c>
      <c r="C170">
        <v>354.8</v>
      </c>
      <c r="D170">
        <v>3.36</v>
      </c>
      <c r="E170">
        <v>0.02</v>
      </c>
      <c r="F170">
        <v>159.47999999999999</v>
      </c>
    </row>
    <row r="171" spans="1:6" x14ac:dyDescent="0.25">
      <c r="A171" s="15">
        <v>42338.520833333336</v>
      </c>
      <c r="B171" t="s">
        <v>91</v>
      </c>
      <c r="C171">
        <v>1300.2</v>
      </c>
      <c r="D171">
        <v>1.75</v>
      </c>
      <c r="E171">
        <v>0.01</v>
      </c>
      <c r="F171">
        <v>170.11</v>
      </c>
    </row>
    <row r="172" spans="1:6" x14ac:dyDescent="0.25">
      <c r="A172" s="15">
        <v>42338.520833333336</v>
      </c>
      <c r="B172" t="s">
        <v>92</v>
      </c>
      <c r="C172">
        <v>1441.7</v>
      </c>
      <c r="D172">
        <v>1.67</v>
      </c>
      <c r="E172">
        <v>0</v>
      </c>
      <c r="F172">
        <v>180.75</v>
      </c>
    </row>
    <row r="173" spans="1:6" x14ac:dyDescent="0.25">
      <c r="A173" s="15">
        <v>42338.520833333336</v>
      </c>
      <c r="B173" t="s">
        <v>93</v>
      </c>
      <c r="C173">
        <v>1418.7</v>
      </c>
      <c r="D173">
        <v>1.68</v>
      </c>
      <c r="E173">
        <v>0.01</v>
      </c>
      <c r="F173">
        <v>191.38</v>
      </c>
    </row>
    <row r="174" spans="1:6" x14ac:dyDescent="0.25">
      <c r="A174" s="15">
        <v>42338.520833333336</v>
      </c>
      <c r="B174" t="s">
        <v>94</v>
      </c>
      <c r="C174">
        <v>2529.1999999999998</v>
      </c>
      <c r="D174">
        <v>1.26</v>
      </c>
      <c r="E174">
        <v>0</v>
      </c>
      <c r="F174">
        <v>202.02</v>
      </c>
    </row>
    <row r="175" spans="1:6" x14ac:dyDescent="0.25">
      <c r="A175" s="15">
        <v>42338.520833333336</v>
      </c>
      <c r="B175" t="s">
        <v>95</v>
      </c>
      <c r="C175">
        <v>2699.1</v>
      </c>
      <c r="D175">
        <v>1.22</v>
      </c>
      <c r="E175">
        <v>0</v>
      </c>
      <c r="F175">
        <v>212.66</v>
      </c>
    </row>
    <row r="176" spans="1:6" x14ac:dyDescent="0.25">
      <c r="A176" s="15">
        <v>42338.520833333336</v>
      </c>
      <c r="B176" t="s">
        <v>96</v>
      </c>
      <c r="C176">
        <v>2691.3</v>
      </c>
      <c r="D176">
        <v>1.22</v>
      </c>
      <c r="E176">
        <v>0</v>
      </c>
      <c r="F176">
        <v>223.3</v>
      </c>
    </row>
    <row r="177" spans="1:6" x14ac:dyDescent="0.25">
      <c r="A177" s="15">
        <v>42338.520833333336</v>
      </c>
      <c r="B177" t="s">
        <v>97</v>
      </c>
      <c r="C177">
        <v>11877.5</v>
      </c>
      <c r="D177">
        <v>0.57999999999999996</v>
      </c>
      <c r="E177">
        <v>0</v>
      </c>
      <c r="F177">
        <v>233.97</v>
      </c>
    </row>
    <row r="178" spans="1:6" x14ac:dyDescent="0.25">
      <c r="A178" s="15">
        <v>42338.520833333336</v>
      </c>
      <c r="B178" t="s">
        <v>98</v>
      </c>
      <c r="C178">
        <v>13324.9</v>
      </c>
      <c r="D178">
        <v>0.55000000000000004</v>
      </c>
      <c r="E178">
        <v>0</v>
      </c>
      <c r="F178">
        <v>244.64</v>
      </c>
    </row>
    <row r="179" spans="1:6" x14ac:dyDescent="0.25">
      <c r="A179" s="15">
        <v>42338.520833333336</v>
      </c>
      <c r="B179" t="s">
        <v>99</v>
      </c>
      <c r="C179">
        <v>12971.2</v>
      </c>
      <c r="D179">
        <v>0.56000000000000005</v>
      </c>
      <c r="E179">
        <v>0</v>
      </c>
      <c r="F179">
        <v>255.32</v>
      </c>
    </row>
    <row r="180" spans="1:6" x14ac:dyDescent="0.25">
      <c r="A180" s="15">
        <v>42339.61041666667</v>
      </c>
      <c r="B180" s="19" t="s">
        <v>82</v>
      </c>
      <c r="C180">
        <v>75.900000000000006</v>
      </c>
      <c r="D180">
        <v>7.26</v>
      </c>
      <c r="E180">
        <v>0.09</v>
      </c>
      <c r="F180">
        <v>74.39</v>
      </c>
    </row>
    <row r="181" spans="1:6" x14ac:dyDescent="0.25">
      <c r="A181" s="15">
        <v>42339.61041666667</v>
      </c>
      <c r="B181" t="s">
        <v>83</v>
      </c>
      <c r="C181">
        <v>152.6</v>
      </c>
      <c r="D181">
        <v>5.12</v>
      </c>
      <c r="E181">
        <v>0.05</v>
      </c>
      <c r="F181">
        <v>85</v>
      </c>
    </row>
    <row r="182" spans="1:6" x14ac:dyDescent="0.25">
      <c r="A182" s="15">
        <v>42339.61041666667</v>
      </c>
      <c r="B182" t="s">
        <v>84</v>
      </c>
      <c r="C182">
        <v>318.7</v>
      </c>
      <c r="D182">
        <v>3.54</v>
      </c>
      <c r="E182">
        <v>0.02</v>
      </c>
      <c r="F182">
        <v>95.62</v>
      </c>
    </row>
    <row r="183" spans="1:6" x14ac:dyDescent="0.25">
      <c r="A183" s="15">
        <v>42339.61041666667</v>
      </c>
      <c r="B183" t="s">
        <v>85</v>
      </c>
      <c r="C183">
        <v>189.1</v>
      </c>
      <c r="D183">
        <v>4.5999999999999996</v>
      </c>
      <c r="E183">
        <v>0.04</v>
      </c>
      <c r="F183">
        <v>106.25</v>
      </c>
    </row>
    <row r="184" spans="1:6" x14ac:dyDescent="0.25">
      <c r="A184" s="15">
        <v>42339.61041666667</v>
      </c>
      <c r="B184" t="s">
        <v>86</v>
      </c>
      <c r="C184">
        <v>372.6</v>
      </c>
      <c r="D184">
        <v>3.28</v>
      </c>
      <c r="E184">
        <v>0.02</v>
      </c>
      <c r="F184">
        <v>116.86</v>
      </c>
    </row>
    <row r="185" spans="1:6" x14ac:dyDescent="0.25">
      <c r="A185" s="15">
        <v>42339.61041666667</v>
      </c>
      <c r="B185" t="s">
        <v>87</v>
      </c>
      <c r="C185">
        <v>138.30000000000001</v>
      </c>
      <c r="D185">
        <v>5.38</v>
      </c>
      <c r="E185">
        <v>0.05</v>
      </c>
      <c r="F185">
        <v>127.49</v>
      </c>
    </row>
    <row r="186" spans="1:6" x14ac:dyDescent="0.25">
      <c r="A186" s="15">
        <v>42339.61041666667</v>
      </c>
      <c r="B186" t="s">
        <v>88</v>
      </c>
      <c r="C186">
        <v>529.6</v>
      </c>
      <c r="D186">
        <v>2.75</v>
      </c>
      <c r="E186">
        <v>0.01</v>
      </c>
      <c r="F186">
        <v>138.22</v>
      </c>
    </row>
    <row r="187" spans="1:6" x14ac:dyDescent="0.25">
      <c r="A187" s="15">
        <v>42339.61041666667</v>
      </c>
      <c r="B187" t="s">
        <v>89</v>
      </c>
      <c r="C187">
        <v>367.1</v>
      </c>
      <c r="D187">
        <v>3.3</v>
      </c>
      <c r="E187">
        <v>0.02</v>
      </c>
      <c r="F187">
        <v>148.84</v>
      </c>
    </row>
    <row r="188" spans="1:6" x14ac:dyDescent="0.25">
      <c r="A188" s="15">
        <v>42339.61041666667</v>
      </c>
      <c r="B188" t="s">
        <v>90</v>
      </c>
      <c r="C188">
        <v>368.9</v>
      </c>
      <c r="D188">
        <v>3.29</v>
      </c>
      <c r="E188">
        <v>0.02</v>
      </c>
      <c r="F188">
        <v>159.47</v>
      </c>
    </row>
    <row r="189" spans="1:6" x14ac:dyDescent="0.25">
      <c r="A189" s="15">
        <v>42339.61041666667</v>
      </c>
      <c r="B189" t="s">
        <v>91</v>
      </c>
      <c r="C189">
        <v>1295.0999999999999</v>
      </c>
      <c r="D189">
        <v>1.76</v>
      </c>
      <c r="E189">
        <v>0.01</v>
      </c>
      <c r="F189">
        <v>170.09</v>
      </c>
    </row>
    <row r="190" spans="1:6" x14ac:dyDescent="0.25">
      <c r="A190" s="15">
        <v>42339.61041666667</v>
      </c>
      <c r="B190" t="s">
        <v>92</v>
      </c>
      <c r="C190">
        <v>1458.7</v>
      </c>
      <c r="D190">
        <v>1.66</v>
      </c>
      <c r="E190">
        <v>0</v>
      </c>
      <c r="F190">
        <v>180.73</v>
      </c>
    </row>
    <row r="191" spans="1:6" x14ac:dyDescent="0.25">
      <c r="A191" s="15">
        <v>42339.61041666667</v>
      </c>
      <c r="B191" t="s">
        <v>93</v>
      </c>
      <c r="C191">
        <v>1449.3</v>
      </c>
      <c r="D191">
        <v>1.66</v>
      </c>
      <c r="E191">
        <v>0.01</v>
      </c>
      <c r="F191">
        <v>191.36</v>
      </c>
    </row>
    <row r="192" spans="1:6" x14ac:dyDescent="0.25">
      <c r="A192" s="15">
        <v>42339.61041666667</v>
      </c>
      <c r="B192" t="s">
        <v>94</v>
      </c>
      <c r="C192">
        <v>2552.4</v>
      </c>
      <c r="D192">
        <v>1.25</v>
      </c>
      <c r="E192">
        <v>0</v>
      </c>
      <c r="F192">
        <v>201.99</v>
      </c>
    </row>
    <row r="193" spans="1:6" x14ac:dyDescent="0.25">
      <c r="A193" s="15">
        <v>42339.61041666667</v>
      </c>
      <c r="B193" t="s">
        <v>95</v>
      </c>
      <c r="C193">
        <v>2728.6</v>
      </c>
      <c r="D193">
        <v>1.21</v>
      </c>
      <c r="E193">
        <v>0</v>
      </c>
      <c r="F193">
        <v>212.63</v>
      </c>
    </row>
    <row r="194" spans="1:6" x14ac:dyDescent="0.25">
      <c r="A194" s="15">
        <v>42339.61041666667</v>
      </c>
      <c r="B194" t="s">
        <v>96</v>
      </c>
      <c r="C194">
        <v>2665.8</v>
      </c>
      <c r="D194">
        <v>1.22</v>
      </c>
      <c r="E194">
        <v>0</v>
      </c>
      <c r="F194">
        <v>223.26</v>
      </c>
    </row>
    <row r="195" spans="1:6" x14ac:dyDescent="0.25">
      <c r="A195" s="15">
        <v>42339.61041666667</v>
      </c>
      <c r="B195" t="s">
        <v>97</v>
      </c>
      <c r="C195">
        <v>11890.6</v>
      </c>
      <c r="D195">
        <v>0.57999999999999996</v>
      </c>
      <c r="E195">
        <v>0</v>
      </c>
      <c r="F195">
        <v>233.93</v>
      </c>
    </row>
    <row r="196" spans="1:6" x14ac:dyDescent="0.25">
      <c r="A196" s="15">
        <v>42339.61041666667</v>
      </c>
      <c r="B196" t="s">
        <v>98</v>
      </c>
      <c r="C196">
        <v>13332.5</v>
      </c>
      <c r="D196">
        <v>0.55000000000000004</v>
      </c>
      <c r="E196">
        <v>0</v>
      </c>
      <c r="F196">
        <v>244.6</v>
      </c>
    </row>
    <row r="197" spans="1:6" x14ac:dyDescent="0.25">
      <c r="A197" s="15">
        <v>42339.61041666667</v>
      </c>
      <c r="B197" t="s">
        <v>99</v>
      </c>
      <c r="C197">
        <v>12891.2</v>
      </c>
      <c r="D197">
        <v>0.56000000000000005</v>
      </c>
      <c r="E197">
        <v>0</v>
      </c>
      <c r="F197">
        <v>255.28</v>
      </c>
    </row>
    <row r="198" spans="1:6" x14ac:dyDescent="0.25">
      <c r="A198" s="15">
        <v>42342.499305555553</v>
      </c>
      <c r="B198" s="19" t="s">
        <v>82</v>
      </c>
      <c r="C198">
        <v>78.099999999999994</v>
      </c>
      <c r="D198">
        <v>7.16</v>
      </c>
      <c r="E198">
        <v>7.0000000000000007E-2</v>
      </c>
      <c r="F198">
        <v>74.38</v>
      </c>
    </row>
    <row r="199" spans="1:6" x14ac:dyDescent="0.25">
      <c r="A199" s="15">
        <v>42342.499305555553</v>
      </c>
      <c r="B199" t="s">
        <v>83</v>
      </c>
      <c r="C199">
        <v>148.9</v>
      </c>
      <c r="D199">
        <v>5.18</v>
      </c>
      <c r="E199">
        <v>0.04</v>
      </c>
      <c r="F199">
        <v>85</v>
      </c>
    </row>
    <row r="200" spans="1:6" x14ac:dyDescent="0.25">
      <c r="A200" s="15">
        <v>42342.499305555553</v>
      </c>
      <c r="B200" t="s">
        <v>84</v>
      </c>
      <c r="C200">
        <v>313.7</v>
      </c>
      <c r="D200">
        <v>3.57</v>
      </c>
      <c r="E200">
        <v>0.02</v>
      </c>
      <c r="F200">
        <v>95.62</v>
      </c>
    </row>
    <row r="201" spans="1:6" x14ac:dyDescent="0.25">
      <c r="A201" s="15">
        <v>42342.499305555553</v>
      </c>
      <c r="B201" t="s">
        <v>85</v>
      </c>
      <c r="C201">
        <v>195.2</v>
      </c>
      <c r="D201">
        <v>4.53</v>
      </c>
      <c r="E201">
        <v>0.03</v>
      </c>
      <c r="F201">
        <v>106.25</v>
      </c>
    </row>
    <row r="202" spans="1:6" x14ac:dyDescent="0.25">
      <c r="A202" s="15">
        <v>42342.499305555553</v>
      </c>
      <c r="B202" t="s">
        <v>86</v>
      </c>
      <c r="C202">
        <v>383.2</v>
      </c>
      <c r="D202">
        <v>3.23</v>
      </c>
      <c r="E202">
        <v>0.02</v>
      </c>
      <c r="F202">
        <v>116.88</v>
      </c>
    </row>
    <row r="203" spans="1:6" x14ac:dyDescent="0.25">
      <c r="A203" s="15">
        <v>42342.499305555553</v>
      </c>
      <c r="B203" t="s">
        <v>87</v>
      </c>
      <c r="C203">
        <v>124.9</v>
      </c>
      <c r="D203">
        <v>5.66</v>
      </c>
      <c r="E203">
        <v>0.05</v>
      </c>
      <c r="F203">
        <v>127.5</v>
      </c>
    </row>
    <row r="204" spans="1:6" x14ac:dyDescent="0.25">
      <c r="A204" s="15">
        <v>42342.499305555553</v>
      </c>
      <c r="B204" t="s">
        <v>88</v>
      </c>
      <c r="C204">
        <v>504.6</v>
      </c>
      <c r="D204">
        <v>2.82</v>
      </c>
      <c r="E204">
        <v>0.01</v>
      </c>
      <c r="F204">
        <v>138.22</v>
      </c>
    </row>
    <row r="205" spans="1:6" x14ac:dyDescent="0.25">
      <c r="A205" s="15">
        <v>42342.499305555553</v>
      </c>
      <c r="B205" t="s">
        <v>89</v>
      </c>
      <c r="C205">
        <v>367.7</v>
      </c>
      <c r="D205">
        <v>3.3</v>
      </c>
      <c r="E205">
        <v>0.01</v>
      </c>
      <c r="F205">
        <v>148.85</v>
      </c>
    </row>
    <row r="206" spans="1:6" x14ac:dyDescent="0.25">
      <c r="A206" s="15">
        <v>42342.499305555553</v>
      </c>
      <c r="B206" t="s">
        <v>90</v>
      </c>
      <c r="C206">
        <v>365.4</v>
      </c>
      <c r="D206">
        <v>3.31</v>
      </c>
      <c r="E206">
        <v>0.02</v>
      </c>
      <c r="F206">
        <v>159.47</v>
      </c>
    </row>
    <row r="207" spans="1:6" x14ac:dyDescent="0.25">
      <c r="A207" s="15">
        <v>42342.499305555553</v>
      </c>
      <c r="B207" t="s">
        <v>91</v>
      </c>
      <c r="C207">
        <v>1313.5</v>
      </c>
      <c r="D207">
        <v>1.75</v>
      </c>
      <c r="E207">
        <v>0</v>
      </c>
      <c r="F207">
        <v>170.11</v>
      </c>
    </row>
    <row r="208" spans="1:6" x14ac:dyDescent="0.25">
      <c r="A208" s="15">
        <v>42342.499305555553</v>
      </c>
      <c r="B208" t="s">
        <v>92</v>
      </c>
      <c r="C208">
        <v>1496.5</v>
      </c>
      <c r="D208">
        <v>1.63</v>
      </c>
      <c r="E208">
        <v>0</v>
      </c>
      <c r="F208">
        <v>180.74</v>
      </c>
    </row>
    <row r="209" spans="1:6" x14ac:dyDescent="0.25">
      <c r="A209" s="15">
        <v>42342.499305555553</v>
      </c>
      <c r="B209" t="s">
        <v>93</v>
      </c>
      <c r="C209">
        <v>1431.5</v>
      </c>
      <c r="D209">
        <v>1.67</v>
      </c>
      <c r="E209">
        <v>0</v>
      </c>
      <c r="F209">
        <v>191.38</v>
      </c>
    </row>
    <row r="210" spans="1:6" x14ac:dyDescent="0.25">
      <c r="A210" s="15">
        <v>42342.499305555553</v>
      </c>
      <c r="B210" t="s">
        <v>94</v>
      </c>
      <c r="C210">
        <v>2564.8000000000002</v>
      </c>
      <c r="D210">
        <v>1.25</v>
      </c>
      <c r="E210">
        <v>0</v>
      </c>
      <c r="F210">
        <v>202.02</v>
      </c>
    </row>
    <row r="211" spans="1:6" x14ac:dyDescent="0.25">
      <c r="A211" s="15">
        <v>42342.499305555553</v>
      </c>
      <c r="B211" t="s">
        <v>95</v>
      </c>
      <c r="C211">
        <v>2796.9</v>
      </c>
      <c r="D211">
        <v>1.2</v>
      </c>
      <c r="E211">
        <v>0</v>
      </c>
      <c r="F211">
        <v>212.66</v>
      </c>
    </row>
    <row r="212" spans="1:6" x14ac:dyDescent="0.25">
      <c r="A212" s="15">
        <v>42342.499305555553</v>
      </c>
      <c r="B212" t="s">
        <v>96</v>
      </c>
      <c r="C212">
        <v>2718</v>
      </c>
      <c r="D212">
        <v>1.21</v>
      </c>
      <c r="E212">
        <v>0</v>
      </c>
      <c r="F212">
        <v>223.3</v>
      </c>
    </row>
    <row r="213" spans="1:6" x14ac:dyDescent="0.25">
      <c r="A213" s="15">
        <v>42342.499305555553</v>
      </c>
      <c r="B213" t="s">
        <v>97</v>
      </c>
      <c r="C213">
        <v>12106.3</v>
      </c>
      <c r="D213">
        <v>0.56999999999999995</v>
      </c>
      <c r="E213">
        <v>0</v>
      </c>
      <c r="F213">
        <v>233.97</v>
      </c>
    </row>
    <row r="214" spans="1:6" x14ac:dyDescent="0.25">
      <c r="A214" s="15">
        <v>42342.499305555553</v>
      </c>
      <c r="B214" t="s">
        <v>98</v>
      </c>
      <c r="C214">
        <v>13410.4</v>
      </c>
      <c r="D214">
        <v>0.55000000000000004</v>
      </c>
      <c r="E214">
        <v>0</v>
      </c>
      <c r="F214">
        <v>244.66</v>
      </c>
    </row>
    <row r="215" spans="1:6" x14ac:dyDescent="0.25">
      <c r="A215" s="15">
        <v>42342.499305555553</v>
      </c>
      <c r="B215" t="s">
        <v>99</v>
      </c>
      <c r="C215">
        <v>13097.9</v>
      </c>
      <c r="D215">
        <v>0.55000000000000004</v>
      </c>
      <c r="E215">
        <v>0</v>
      </c>
      <c r="F215">
        <v>255.34</v>
      </c>
    </row>
    <row r="216" spans="1:6" x14ac:dyDescent="0.25">
      <c r="A216" s="15">
        <v>42343.603472222225</v>
      </c>
      <c r="B216" s="19" t="s">
        <v>82</v>
      </c>
      <c r="C216">
        <v>77.8</v>
      </c>
      <c r="D216">
        <v>7.17</v>
      </c>
      <c r="E216">
        <v>7.0000000000000007E-2</v>
      </c>
      <c r="F216">
        <v>74.37</v>
      </c>
    </row>
    <row r="217" spans="1:6" x14ac:dyDescent="0.25">
      <c r="A217" s="15">
        <v>42343.603472222225</v>
      </c>
      <c r="B217" t="s">
        <v>83</v>
      </c>
      <c r="C217">
        <v>156.30000000000001</v>
      </c>
      <c r="D217">
        <v>5.0599999999999996</v>
      </c>
      <c r="E217">
        <v>0.04</v>
      </c>
      <c r="F217">
        <v>84.99</v>
      </c>
    </row>
    <row r="218" spans="1:6" x14ac:dyDescent="0.25">
      <c r="A218" s="15">
        <v>42343.603472222225</v>
      </c>
      <c r="B218" t="s">
        <v>84</v>
      </c>
      <c r="C218">
        <v>319</v>
      </c>
      <c r="D218">
        <v>3.54</v>
      </c>
      <c r="E218">
        <v>0.01</v>
      </c>
      <c r="F218">
        <v>95.6</v>
      </c>
    </row>
    <row r="219" spans="1:6" x14ac:dyDescent="0.25">
      <c r="A219" s="15">
        <v>42343.603472222225</v>
      </c>
      <c r="B219" t="s">
        <v>85</v>
      </c>
      <c r="C219">
        <v>196.9</v>
      </c>
      <c r="D219">
        <v>4.51</v>
      </c>
      <c r="E219">
        <v>0.02</v>
      </c>
      <c r="F219">
        <v>106.22</v>
      </c>
    </row>
    <row r="220" spans="1:6" x14ac:dyDescent="0.25">
      <c r="A220" s="15">
        <v>42343.603472222225</v>
      </c>
      <c r="B220" t="s">
        <v>86</v>
      </c>
      <c r="C220">
        <v>374.4</v>
      </c>
      <c r="D220">
        <v>3.27</v>
      </c>
      <c r="E220">
        <v>0.02</v>
      </c>
      <c r="F220">
        <v>116.84</v>
      </c>
    </row>
    <row r="221" spans="1:6" x14ac:dyDescent="0.25">
      <c r="A221" s="15">
        <v>42343.603472222225</v>
      </c>
      <c r="B221" t="s">
        <v>87</v>
      </c>
      <c r="C221">
        <v>129.69999999999999</v>
      </c>
      <c r="D221">
        <v>5.55</v>
      </c>
      <c r="E221">
        <v>0.05</v>
      </c>
      <c r="F221">
        <v>127.45</v>
      </c>
    </row>
    <row r="222" spans="1:6" x14ac:dyDescent="0.25">
      <c r="A222" s="15">
        <v>42343.603472222225</v>
      </c>
      <c r="B222" t="s">
        <v>88</v>
      </c>
      <c r="C222">
        <v>526.79999999999995</v>
      </c>
      <c r="D222">
        <v>2.76</v>
      </c>
      <c r="E222">
        <v>0.01</v>
      </c>
      <c r="F222">
        <v>138.19</v>
      </c>
    </row>
    <row r="223" spans="1:6" x14ac:dyDescent="0.25">
      <c r="A223" s="15">
        <v>42343.603472222225</v>
      </c>
      <c r="B223" t="s">
        <v>89</v>
      </c>
      <c r="C223">
        <v>377.1</v>
      </c>
      <c r="D223">
        <v>3.26</v>
      </c>
      <c r="E223">
        <v>0.01</v>
      </c>
      <c r="F223">
        <v>148.82</v>
      </c>
    </row>
    <row r="224" spans="1:6" x14ac:dyDescent="0.25">
      <c r="A224" s="15">
        <v>42343.603472222225</v>
      </c>
      <c r="B224" t="s">
        <v>90</v>
      </c>
      <c r="C224">
        <v>363.4</v>
      </c>
      <c r="D224">
        <v>3.32</v>
      </c>
      <c r="E224">
        <v>0.01</v>
      </c>
      <c r="F224">
        <v>159.44</v>
      </c>
    </row>
    <row r="225" spans="1:6" x14ac:dyDescent="0.25">
      <c r="A225" s="15">
        <v>42343.603472222225</v>
      </c>
      <c r="B225" t="s">
        <v>91</v>
      </c>
      <c r="C225">
        <v>1325.8</v>
      </c>
      <c r="D225">
        <v>1.74</v>
      </c>
      <c r="E225">
        <v>0</v>
      </c>
      <c r="F225">
        <v>170.07</v>
      </c>
    </row>
    <row r="226" spans="1:6" x14ac:dyDescent="0.25">
      <c r="A226" s="15">
        <v>42343.603472222225</v>
      </c>
      <c r="B226" t="s">
        <v>92</v>
      </c>
      <c r="C226">
        <v>1466.5</v>
      </c>
      <c r="D226">
        <v>1.65</v>
      </c>
      <c r="E226">
        <v>0</v>
      </c>
      <c r="F226">
        <v>180.71</v>
      </c>
    </row>
    <row r="227" spans="1:6" x14ac:dyDescent="0.25">
      <c r="A227" s="15">
        <v>42343.603472222225</v>
      </c>
      <c r="B227" t="s">
        <v>93</v>
      </c>
      <c r="C227">
        <v>1444</v>
      </c>
      <c r="D227">
        <v>1.66</v>
      </c>
      <c r="E227">
        <v>0</v>
      </c>
      <c r="F227">
        <v>191.34</v>
      </c>
    </row>
    <row r="228" spans="1:6" x14ac:dyDescent="0.25">
      <c r="A228" s="15">
        <v>42343.603472222225</v>
      </c>
      <c r="B228" t="s">
        <v>94</v>
      </c>
      <c r="C228">
        <v>2612.5</v>
      </c>
      <c r="D228">
        <v>1.24</v>
      </c>
      <c r="E228">
        <v>0</v>
      </c>
      <c r="F228">
        <v>201.98</v>
      </c>
    </row>
    <row r="229" spans="1:6" x14ac:dyDescent="0.25">
      <c r="A229" s="15">
        <v>42343.603472222225</v>
      </c>
      <c r="B229" t="s">
        <v>95</v>
      </c>
      <c r="C229">
        <v>2768.2</v>
      </c>
      <c r="D229">
        <v>1.2</v>
      </c>
      <c r="E229">
        <v>0</v>
      </c>
      <c r="F229">
        <v>212.61</v>
      </c>
    </row>
    <row r="230" spans="1:6" x14ac:dyDescent="0.25">
      <c r="A230" s="15">
        <v>42343.603472222225</v>
      </c>
      <c r="B230" t="s">
        <v>96</v>
      </c>
      <c r="C230">
        <v>2734.2</v>
      </c>
      <c r="D230">
        <v>1.21</v>
      </c>
      <c r="E230">
        <v>0</v>
      </c>
      <c r="F230">
        <v>223.25</v>
      </c>
    </row>
    <row r="231" spans="1:6" x14ac:dyDescent="0.25">
      <c r="A231" s="15">
        <v>42343.603472222225</v>
      </c>
      <c r="B231" t="s">
        <v>97</v>
      </c>
      <c r="C231">
        <v>12043.9</v>
      </c>
      <c r="D231">
        <v>0.57999999999999996</v>
      </c>
      <c r="E231">
        <v>0</v>
      </c>
      <c r="F231">
        <v>233.92</v>
      </c>
    </row>
    <row r="232" spans="1:6" x14ac:dyDescent="0.25">
      <c r="A232" s="15">
        <v>42343.603472222225</v>
      </c>
      <c r="B232" t="s">
        <v>98</v>
      </c>
      <c r="C232">
        <v>13444.9</v>
      </c>
      <c r="D232">
        <v>0.55000000000000004</v>
      </c>
      <c r="E232">
        <v>0</v>
      </c>
      <c r="F232">
        <v>244.59</v>
      </c>
    </row>
    <row r="233" spans="1:6" x14ac:dyDescent="0.25">
      <c r="A233" s="15">
        <v>42343.603472222225</v>
      </c>
      <c r="B233" t="s">
        <v>99</v>
      </c>
      <c r="C233">
        <v>13146.5</v>
      </c>
      <c r="D233">
        <v>0.55000000000000004</v>
      </c>
      <c r="E233">
        <v>0</v>
      </c>
      <c r="F233">
        <v>255.27</v>
      </c>
    </row>
    <row r="234" spans="1:6" x14ac:dyDescent="0.25">
      <c r="A234" s="15">
        <v>42345.57916666667</v>
      </c>
      <c r="B234" s="19" t="s">
        <v>82</v>
      </c>
      <c r="C234">
        <v>82.7</v>
      </c>
      <c r="D234">
        <v>6.95</v>
      </c>
      <c r="E234">
        <v>0.08</v>
      </c>
      <c r="F234">
        <v>74.39</v>
      </c>
    </row>
    <row r="235" spans="1:6" x14ac:dyDescent="0.25">
      <c r="A235" s="15">
        <v>42345.57916666667</v>
      </c>
      <c r="B235" t="s">
        <v>83</v>
      </c>
      <c r="C235">
        <v>149</v>
      </c>
      <c r="D235">
        <v>5.18</v>
      </c>
      <c r="E235">
        <v>0.04</v>
      </c>
      <c r="F235">
        <v>85.01</v>
      </c>
    </row>
    <row r="236" spans="1:6" x14ac:dyDescent="0.25">
      <c r="A236" s="15">
        <v>42345.57916666667</v>
      </c>
      <c r="B236" t="s">
        <v>84</v>
      </c>
      <c r="C236">
        <v>315.60000000000002</v>
      </c>
      <c r="D236">
        <v>3.56</v>
      </c>
      <c r="E236">
        <v>0.02</v>
      </c>
      <c r="F236">
        <v>95.62</v>
      </c>
    </row>
    <row r="237" spans="1:6" x14ac:dyDescent="0.25">
      <c r="A237" s="15">
        <v>42345.57916666667</v>
      </c>
      <c r="B237" t="s">
        <v>85</v>
      </c>
      <c r="C237">
        <v>199.9</v>
      </c>
      <c r="D237">
        <v>4.47</v>
      </c>
      <c r="E237">
        <v>0.03</v>
      </c>
      <c r="F237">
        <v>106.26</v>
      </c>
    </row>
    <row r="238" spans="1:6" x14ac:dyDescent="0.25">
      <c r="A238" s="15">
        <v>42345.57916666667</v>
      </c>
      <c r="B238" t="s">
        <v>86</v>
      </c>
      <c r="C238">
        <v>399.6</v>
      </c>
      <c r="D238">
        <v>3.16</v>
      </c>
      <c r="E238">
        <v>0.02</v>
      </c>
      <c r="F238">
        <v>116.87</v>
      </c>
    </row>
    <row r="239" spans="1:6" x14ac:dyDescent="0.25">
      <c r="A239" s="15">
        <v>42345.57916666667</v>
      </c>
      <c r="B239" t="s">
        <v>87</v>
      </c>
      <c r="C239">
        <v>127.6</v>
      </c>
      <c r="D239">
        <v>5.6</v>
      </c>
      <c r="E239">
        <v>0.05</v>
      </c>
      <c r="F239">
        <v>127.5</v>
      </c>
    </row>
    <row r="240" spans="1:6" x14ac:dyDescent="0.25">
      <c r="A240" s="15">
        <v>42345.57916666667</v>
      </c>
      <c r="B240" t="s">
        <v>88</v>
      </c>
      <c r="C240">
        <v>536.5</v>
      </c>
      <c r="D240">
        <v>2.73</v>
      </c>
      <c r="E240">
        <v>0.01</v>
      </c>
      <c r="F240">
        <v>138.24</v>
      </c>
    </row>
    <row r="241" spans="1:6" x14ac:dyDescent="0.25">
      <c r="A241" s="15">
        <v>42345.57916666667</v>
      </c>
      <c r="B241" t="s">
        <v>89</v>
      </c>
      <c r="C241">
        <v>362</v>
      </c>
      <c r="D241">
        <v>3.32</v>
      </c>
      <c r="E241">
        <v>0.02</v>
      </c>
      <c r="F241">
        <v>148.87</v>
      </c>
    </row>
    <row r="242" spans="1:6" x14ac:dyDescent="0.25">
      <c r="A242" s="15">
        <v>42345.57916666667</v>
      </c>
      <c r="B242" t="s">
        <v>90</v>
      </c>
      <c r="C242">
        <v>352.4</v>
      </c>
      <c r="D242">
        <v>3.37</v>
      </c>
      <c r="E242">
        <v>0.02</v>
      </c>
      <c r="F242">
        <v>159.49</v>
      </c>
    </row>
    <row r="243" spans="1:6" x14ac:dyDescent="0.25">
      <c r="A243" s="15">
        <v>42345.57916666667</v>
      </c>
      <c r="B243" t="s">
        <v>91</v>
      </c>
      <c r="C243">
        <v>1333.5</v>
      </c>
      <c r="D243">
        <v>1.73</v>
      </c>
      <c r="E243">
        <v>0.01</v>
      </c>
      <c r="F243">
        <v>170.13</v>
      </c>
    </row>
    <row r="244" spans="1:6" x14ac:dyDescent="0.25">
      <c r="A244" s="15">
        <v>42345.57916666667</v>
      </c>
      <c r="B244" t="s">
        <v>92</v>
      </c>
      <c r="C244">
        <v>1463.8</v>
      </c>
      <c r="D244">
        <v>1.65</v>
      </c>
      <c r="E244">
        <v>0</v>
      </c>
      <c r="F244">
        <v>180.76</v>
      </c>
    </row>
    <row r="245" spans="1:6" x14ac:dyDescent="0.25">
      <c r="A245" s="15">
        <v>42345.57916666667</v>
      </c>
      <c r="B245" t="s">
        <v>93</v>
      </c>
      <c r="C245">
        <v>1438.3</v>
      </c>
      <c r="D245">
        <v>1.67</v>
      </c>
      <c r="E245">
        <v>0.01</v>
      </c>
      <c r="F245">
        <v>191.39</v>
      </c>
    </row>
    <row r="246" spans="1:6" x14ac:dyDescent="0.25">
      <c r="A246" s="15">
        <v>42345.57916666667</v>
      </c>
      <c r="B246" t="s">
        <v>94</v>
      </c>
      <c r="C246">
        <v>2574.8000000000002</v>
      </c>
      <c r="D246">
        <v>1.25</v>
      </c>
      <c r="E246">
        <v>0</v>
      </c>
      <c r="F246">
        <v>202.03</v>
      </c>
    </row>
    <row r="247" spans="1:6" x14ac:dyDescent="0.25">
      <c r="A247" s="15">
        <v>42345.57916666667</v>
      </c>
      <c r="B247" t="s">
        <v>95</v>
      </c>
      <c r="C247">
        <v>2736</v>
      </c>
      <c r="D247">
        <v>1.21</v>
      </c>
      <c r="E247">
        <v>0</v>
      </c>
      <c r="F247">
        <v>212.67</v>
      </c>
    </row>
    <row r="248" spans="1:6" x14ac:dyDescent="0.25">
      <c r="A248" s="15">
        <v>42345.57916666667</v>
      </c>
      <c r="B248" t="s">
        <v>96</v>
      </c>
      <c r="C248">
        <v>2741.5</v>
      </c>
      <c r="D248">
        <v>1.21</v>
      </c>
      <c r="E248">
        <v>0</v>
      </c>
      <c r="F248">
        <v>223.3</v>
      </c>
    </row>
    <row r="249" spans="1:6" x14ac:dyDescent="0.25">
      <c r="A249" s="15">
        <v>42345.57916666667</v>
      </c>
      <c r="B249" t="s">
        <v>97</v>
      </c>
      <c r="C249">
        <v>12102.1</v>
      </c>
      <c r="D249">
        <v>0.56999999999999995</v>
      </c>
      <c r="E249">
        <v>0</v>
      </c>
      <c r="F249">
        <v>233.99</v>
      </c>
    </row>
    <row r="250" spans="1:6" x14ac:dyDescent="0.25">
      <c r="A250" s="15">
        <v>42345.57916666667</v>
      </c>
      <c r="B250" t="s">
        <v>98</v>
      </c>
      <c r="C250">
        <v>13560.9</v>
      </c>
      <c r="D250">
        <v>0.54</v>
      </c>
      <c r="E250">
        <v>0</v>
      </c>
      <c r="F250">
        <v>244.66</v>
      </c>
    </row>
    <row r="251" spans="1:6" x14ac:dyDescent="0.25">
      <c r="A251" s="15">
        <v>42345.57916666667</v>
      </c>
      <c r="B251" t="s">
        <v>99</v>
      </c>
      <c r="C251">
        <v>13207.2</v>
      </c>
      <c r="D251">
        <v>0.55000000000000004</v>
      </c>
      <c r="E251">
        <v>0</v>
      </c>
      <c r="F251">
        <v>255.34</v>
      </c>
    </row>
    <row r="252" spans="1:6" x14ac:dyDescent="0.25">
      <c r="A252" s="15">
        <v>42346.744444444441</v>
      </c>
      <c r="B252" s="19" t="s">
        <v>82</v>
      </c>
      <c r="C252">
        <v>80</v>
      </c>
      <c r="D252">
        <v>7.07</v>
      </c>
      <c r="E252">
        <v>0.06</v>
      </c>
      <c r="F252">
        <v>74.37</v>
      </c>
    </row>
    <row r="253" spans="1:6" x14ac:dyDescent="0.25">
      <c r="A253" s="15">
        <v>42346.744444444441</v>
      </c>
      <c r="B253" t="s">
        <v>83</v>
      </c>
      <c r="C253">
        <v>158.4</v>
      </c>
      <c r="D253">
        <v>5.03</v>
      </c>
      <c r="E253">
        <v>0.04</v>
      </c>
      <c r="F253">
        <v>84.99</v>
      </c>
    </row>
    <row r="254" spans="1:6" x14ac:dyDescent="0.25">
      <c r="A254" s="15">
        <v>42346.744444444441</v>
      </c>
      <c r="B254" t="s">
        <v>84</v>
      </c>
      <c r="C254">
        <v>317.3</v>
      </c>
      <c r="D254">
        <v>3.55</v>
      </c>
      <c r="E254">
        <v>0.02</v>
      </c>
      <c r="F254">
        <v>95.6</v>
      </c>
    </row>
    <row r="255" spans="1:6" x14ac:dyDescent="0.25">
      <c r="A255" s="15">
        <v>42346.744444444441</v>
      </c>
      <c r="B255" t="s">
        <v>85</v>
      </c>
      <c r="C255">
        <v>192.1</v>
      </c>
      <c r="D255">
        <v>4.5599999999999996</v>
      </c>
      <c r="E255">
        <v>0.03</v>
      </c>
      <c r="F255">
        <v>106.22</v>
      </c>
    </row>
    <row r="256" spans="1:6" x14ac:dyDescent="0.25">
      <c r="A256" s="15">
        <v>42346.744444444441</v>
      </c>
      <c r="B256" t="s">
        <v>86</v>
      </c>
      <c r="C256">
        <v>372.6</v>
      </c>
      <c r="D256">
        <v>3.28</v>
      </c>
      <c r="E256">
        <v>0.02</v>
      </c>
      <c r="F256">
        <v>116.84</v>
      </c>
    </row>
    <row r="257" spans="1:6" x14ac:dyDescent="0.25">
      <c r="A257" s="15">
        <v>42346.744444444441</v>
      </c>
      <c r="B257" t="s">
        <v>87</v>
      </c>
      <c r="C257">
        <v>136.1</v>
      </c>
      <c r="D257">
        <v>5.42</v>
      </c>
      <c r="E257">
        <v>0.05</v>
      </c>
      <c r="F257">
        <v>127.45</v>
      </c>
    </row>
    <row r="258" spans="1:6" x14ac:dyDescent="0.25">
      <c r="A258" s="15">
        <v>42346.744444444441</v>
      </c>
      <c r="B258" t="s">
        <v>88</v>
      </c>
      <c r="C258">
        <v>545.9</v>
      </c>
      <c r="D258">
        <v>2.71</v>
      </c>
      <c r="E258">
        <v>0.01</v>
      </c>
      <c r="F258">
        <v>138.19</v>
      </c>
    </row>
    <row r="259" spans="1:6" x14ac:dyDescent="0.25">
      <c r="A259" s="15">
        <v>42346.744444444441</v>
      </c>
      <c r="B259" t="s">
        <v>89</v>
      </c>
      <c r="C259">
        <v>363.6</v>
      </c>
      <c r="D259">
        <v>3.32</v>
      </c>
      <c r="E259">
        <v>0.02</v>
      </c>
      <c r="F259">
        <v>148.81</v>
      </c>
    </row>
    <row r="260" spans="1:6" x14ac:dyDescent="0.25">
      <c r="A260" s="15">
        <v>42346.744444444441</v>
      </c>
      <c r="B260" t="s">
        <v>90</v>
      </c>
      <c r="C260">
        <v>365.5</v>
      </c>
      <c r="D260">
        <v>3.31</v>
      </c>
      <c r="E260">
        <v>0.02</v>
      </c>
      <c r="F260">
        <v>159.44</v>
      </c>
    </row>
    <row r="261" spans="1:6" x14ac:dyDescent="0.25">
      <c r="A261" s="15">
        <v>42346.744444444441</v>
      </c>
      <c r="B261" t="s">
        <v>91</v>
      </c>
      <c r="C261">
        <v>1336.5</v>
      </c>
      <c r="D261">
        <v>1.73</v>
      </c>
      <c r="E261">
        <v>0.01</v>
      </c>
      <c r="F261">
        <v>170.08</v>
      </c>
    </row>
    <row r="262" spans="1:6" x14ac:dyDescent="0.25">
      <c r="A262" s="15">
        <v>42346.744444444441</v>
      </c>
      <c r="B262" t="s">
        <v>92</v>
      </c>
      <c r="C262">
        <v>1465.2</v>
      </c>
      <c r="D262">
        <v>1.65</v>
      </c>
      <c r="E262">
        <v>0</v>
      </c>
      <c r="F262">
        <v>180.71</v>
      </c>
    </row>
    <row r="263" spans="1:6" x14ac:dyDescent="0.25">
      <c r="A263" s="15">
        <v>42346.744444444441</v>
      </c>
      <c r="B263" t="s">
        <v>93</v>
      </c>
      <c r="C263">
        <v>1431</v>
      </c>
      <c r="D263">
        <v>1.67</v>
      </c>
      <c r="E263">
        <v>0</v>
      </c>
      <c r="F263">
        <v>191.34</v>
      </c>
    </row>
    <row r="264" spans="1:6" x14ac:dyDescent="0.25">
      <c r="A264" s="15">
        <v>42346.744444444441</v>
      </c>
      <c r="B264" t="s">
        <v>94</v>
      </c>
      <c r="C264">
        <v>2576.9</v>
      </c>
      <c r="D264">
        <v>1.25</v>
      </c>
      <c r="E264">
        <v>0</v>
      </c>
      <c r="F264">
        <v>201.98</v>
      </c>
    </row>
    <row r="265" spans="1:6" x14ac:dyDescent="0.25">
      <c r="A265" s="15">
        <v>42346.744444444441</v>
      </c>
      <c r="B265" t="s">
        <v>95</v>
      </c>
      <c r="C265">
        <v>2764.2</v>
      </c>
      <c r="D265">
        <v>1.2</v>
      </c>
      <c r="E265">
        <v>0</v>
      </c>
      <c r="F265">
        <v>212.61</v>
      </c>
    </row>
    <row r="266" spans="1:6" x14ac:dyDescent="0.25">
      <c r="A266" s="15">
        <v>42346.744444444441</v>
      </c>
      <c r="B266" t="s">
        <v>96</v>
      </c>
      <c r="C266">
        <v>2749.5</v>
      </c>
      <c r="D266">
        <v>1.21</v>
      </c>
      <c r="E266">
        <v>0</v>
      </c>
      <c r="F266">
        <v>223.25</v>
      </c>
    </row>
    <row r="267" spans="1:6" x14ac:dyDescent="0.25">
      <c r="A267" s="15">
        <v>42346.744444444441</v>
      </c>
      <c r="B267" t="s">
        <v>97</v>
      </c>
      <c r="C267">
        <v>12118.7</v>
      </c>
      <c r="D267">
        <v>0.56999999999999995</v>
      </c>
      <c r="E267">
        <v>0</v>
      </c>
      <c r="F267">
        <v>233.92</v>
      </c>
    </row>
    <row r="268" spans="1:6" x14ac:dyDescent="0.25">
      <c r="A268" s="15">
        <v>42346.744444444441</v>
      </c>
      <c r="B268" t="s">
        <v>98</v>
      </c>
      <c r="C268">
        <v>13426.2</v>
      </c>
      <c r="D268">
        <v>0.55000000000000004</v>
      </c>
      <c r="E268">
        <v>0</v>
      </c>
      <c r="F268">
        <v>244.59</v>
      </c>
    </row>
    <row r="269" spans="1:6" x14ac:dyDescent="0.25">
      <c r="A269" s="15">
        <v>42346.744444444441</v>
      </c>
      <c r="B269" t="s">
        <v>99</v>
      </c>
      <c r="C269">
        <v>13313.3</v>
      </c>
      <c r="D269">
        <v>0.55000000000000004</v>
      </c>
      <c r="E269">
        <v>0</v>
      </c>
      <c r="F269">
        <v>255.27</v>
      </c>
    </row>
    <row r="270" spans="1:6" x14ac:dyDescent="0.25">
      <c r="A270" s="15">
        <v>42373.570833333331</v>
      </c>
      <c r="B270" s="19" t="s">
        <v>82</v>
      </c>
      <c r="C270">
        <v>87.6</v>
      </c>
      <c r="D270">
        <v>6.76</v>
      </c>
      <c r="E270">
        <v>0.06</v>
      </c>
      <c r="F270">
        <v>85.05</v>
      </c>
    </row>
    <row r="271" spans="1:6" x14ac:dyDescent="0.25">
      <c r="A271" s="15">
        <v>42373.570833333331</v>
      </c>
      <c r="B271" t="s">
        <v>83</v>
      </c>
      <c r="C271">
        <v>153.4</v>
      </c>
      <c r="D271">
        <v>5.1100000000000003</v>
      </c>
      <c r="E271">
        <v>0.03</v>
      </c>
      <c r="F271">
        <v>95.67</v>
      </c>
    </row>
    <row r="272" spans="1:6" x14ac:dyDescent="0.25">
      <c r="A272" s="15">
        <v>42373.570833333331</v>
      </c>
      <c r="B272" t="s">
        <v>84</v>
      </c>
      <c r="C272">
        <v>330</v>
      </c>
      <c r="D272">
        <v>3.48</v>
      </c>
      <c r="E272">
        <v>0.01</v>
      </c>
      <c r="F272">
        <v>106.29</v>
      </c>
    </row>
    <row r="273" spans="1:6" x14ac:dyDescent="0.25">
      <c r="A273" s="15">
        <v>42373.570833333331</v>
      </c>
      <c r="B273" t="s">
        <v>85</v>
      </c>
      <c r="C273">
        <v>197.1</v>
      </c>
      <c r="D273">
        <v>4.5</v>
      </c>
      <c r="E273">
        <v>0.03</v>
      </c>
      <c r="F273">
        <v>116.92</v>
      </c>
    </row>
    <row r="274" spans="1:6" x14ac:dyDescent="0.25">
      <c r="A274" s="15">
        <v>42373.570833333331</v>
      </c>
      <c r="B274" t="s">
        <v>86</v>
      </c>
      <c r="C274">
        <v>386.2</v>
      </c>
      <c r="D274">
        <v>3.22</v>
      </c>
      <c r="E274">
        <v>0.02</v>
      </c>
      <c r="F274">
        <v>127.54</v>
      </c>
    </row>
    <row r="275" spans="1:6" x14ac:dyDescent="0.25">
      <c r="A275" s="15">
        <v>42373.570833333331</v>
      </c>
      <c r="B275" t="s">
        <v>87</v>
      </c>
      <c r="C275">
        <v>141.30000000000001</v>
      </c>
      <c r="D275">
        <v>5.32</v>
      </c>
      <c r="E275">
        <v>0.05</v>
      </c>
      <c r="F275">
        <v>138.27000000000001</v>
      </c>
    </row>
    <row r="276" spans="1:6" x14ac:dyDescent="0.25">
      <c r="A276" s="15">
        <v>42373.570833333331</v>
      </c>
      <c r="B276" t="s">
        <v>88</v>
      </c>
      <c r="C276">
        <v>524.4</v>
      </c>
      <c r="D276">
        <v>2.76</v>
      </c>
      <c r="E276">
        <v>0.01</v>
      </c>
      <c r="F276">
        <v>148.91</v>
      </c>
    </row>
    <row r="277" spans="1:6" x14ac:dyDescent="0.25">
      <c r="A277" s="15">
        <v>42373.570833333331</v>
      </c>
      <c r="B277" t="s">
        <v>89</v>
      </c>
      <c r="C277">
        <v>357.4</v>
      </c>
      <c r="D277">
        <v>3.35</v>
      </c>
      <c r="E277">
        <v>0.01</v>
      </c>
      <c r="F277">
        <v>159.54</v>
      </c>
    </row>
    <row r="278" spans="1:6" x14ac:dyDescent="0.25">
      <c r="A278" s="15">
        <v>42373.570833333331</v>
      </c>
      <c r="B278" t="s">
        <v>90</v>
      </c>
      <c r="C278">
        <v>356.8</v>
      </c>
      <c r="D278">
        <v>3.35</v>
      </c>
      <c r="E278">
        <v>0.02</v>
      </c>
      <c r="F278">
        <v>170.16</v>
      </c>
    </row>
    <row r="279" spans="1:6" x14ac:dyDescent="0.25">
      <c r="A279" s="15">
        <v>42373.570833333331</v>
      </c>
      <c r="B279" t="s">
        <v>91</v>
      </c>
      <c r="C279">
        <v>1326.2</v>
      </c>
      <c r="D279">
        <v>1.74</v>
      </c>
      <c r="E279">
        <v>0</v>
      </c>
      <c r="F279">
        <v>180.79</v>
      </c>
    </row>
    <row r="280" spans="1:6" x14ac:dyDescent="0.25">
      <c r="A280" s="15">
        <v>42373.570833333331</v>
      </c>
      <c r="B280" t="s">
        <v>92</v>
      </c>
      <c r="C280">
        <v>1456.1</v>
      </c>
      <c r="D280">
        <v>1.66</v>
      </c>
      <c r="E280">
        <v>0</v>
      </c>
      <c r="F280">
        <v>191.42</v>
      </c>
    </row>
    <row r="281" spans="1:6" x14ac:dyDescent="0.25">
      <c r="A281" s="15">
        <v>42373.570833333331</v>
      </c>
      <c r="B281" t="s">
        <v>93</v>
      </c>
      <c r="C281">
        <v>1480.2</v>
      </c>
      <c r="D281">
        <v>1.64</v>
      </c>
      <c r="E281">
        <v>0</v>
      </c>
      <c r="F281">
        <v>202.04</v>
      </c>
    </row>
    <row r="282" spans="1:6" x14ac:dyDescent="0.25">
      <c r="A282" s="15">
        <v>42373.570833333331</v>
      </c>
      <c r="B282" t="s">
        <v>94</v>
      </c>
      <c r="C282">
        <v>2602.5</v>
      </c>
      <c r="D282">
        <v>1.24</v>
      </c>
      <c r="E282">
        <v>0</v>
      </c>
      <c r="F282">
        <v>212.68</v>
      </c>
    </row>
    <row r="283" spans="1:6" x14ac:dyDescent="0.25">
      <c r="A283" s="15">
        <v>42373.570833333331</v>
      </c>
      <c r="B283" t="s">
        <v>95</v>
      </c>
      <c r="C283">
        <v>2807.4</v>
      </c>
      <c r="D283">
        <v>1.19</v>
      </c>
      <c r="E283">
        <v>0</v>
      </c>
      <c r="F283">
        <v>223.31</v>
      </c>
    </row>
    <row r="284" spans="1:6" x14ac:dyDescent="0.25">
      <c r="A284" s="15">
        <v>42373.570833333331</v>
      </c>
      <c r="B284" t="s">
        <v>96</v>
      </c>
      <c r="C284">
        <v>2804.1</v>
      </c>
      <c r="D284">
        <v>1.19</v>
      </c>
      <c r="E284">
        <v>0</v>
      </c>
      <c r="F284">
        <v>233.95</v>
      </c>
    </row>
    <row r="285" spans="1:6" x14ac:dyDescent="0.25">
      <c r="A285" s="15">
        <v>42373.570833333331</v>
      </c>
      <c r="B285" t="s">
        <v>97</v>
      </c>
      <c r="C285">
        <v>12251.9</v>
      </c>
      <c r="D285">
        <v>0.56999999999999995</v>
      </c>
      <c r="E285">
        <v>0</v>
      </c>
      <c r="F285">
        <v>244.63</v>
      </c>
    </row>
    <row r="286" spans="1:6" x14ac:dyDescent="0.25">
      <c r="A286" s="15">
        <v>42373.570833333331</v>
      </c>
      <c r="B286" t="s">
        <v>98</v>
      </c>
      <c r="C286">
        <v>13532.1</v>
      </c>
      <c r="D286">
        <v>0.54</v>
      </c>
      <c r="E286">
        <v>0</v>
      </c>
      <c r="F286">
        <v>255.31</v>
      </c>
    </row>
    <row r="287" spans="1:6" x14ac:dyDescent="0.25">
      <c r="A287" s="15">
        <v>42373.570833333331</v>
      </c>
      <c r="B287" t="s">
        <v>99</v>
      </c>
      <c r="C287">
        <v>13269.4</v>
      </c>
      <c r="D287">
        <v>0.55000000000000004</v>
      </c>
      <c r="E287">
        <v>0</v>
      </c>
      <c r="F287">
        <v>266.07</v>
      </c>
    </row>
    <row r="288" spans="1:6" x14ac:dyDescent="0.25">
      <c r="A288" s="15">
        <v>42374.613888888889</v>
      </c>
      <c r="B288" s="19" t="s">
        <v>82</v>
      </c>
      <c r="C288">
        <v>81.900000000000006</v>
      </c>
      <c r="D288">
        <v>6.99</v>
      </c>
      <c r="E288">
        <v>0.06</v>
      </c>
      <c r="F288">
        <v>85.06</v>
      </c>
    </row>
    <row r="289" spans="1:6" x14ac:dyDescent="0.25">
      <c r="A289" s="15">
        <v>42374.613888888889</v>
      </c>
      <c r="B289" t="s">
        <v>83</v>
      </c>
      <c r="C289">
        <v>154.30000000000001</v>
      </c>
      <c r="D289">
        <v>5.09</v>
      </c>
      <c r="E289">
        <v>0.03</v>
      </c>
      <c r="F289">
        <v>95.69</v>
      </c>
    </row>
    <row r="290" spans="1:6" x14ac:dyDescent="0.25">
      <c r="A290" s="15">
        <v>42374.613888888889</v>
      </c>
      <c r="B290" t="s">
        <v>84</v>
      </c>
      <c r="C290">
        <v>322.2</v>
      </c>
      <c r="D290">
        <v>3.52</v>
      </c>
      <c r="E290">
        <v>0.01</v>
      </c>
      <c r="F290">
        <v>106.31</v>
      </c>
    </row>
    <row r="291" spans="1:6" x14ac:dyDescent="0.25">
      <c r="A291" s="15">
        <v>42374.613888888889</v>
      </c>
      <c r="B291" t="s">
        <v>85</v>
      </c>
      <c r="C291">
        <v>189.8</v>
      </c>
      <c r="D291">
        <v>4.59</v>
      </c>
      <c r="E291">
        <v>0.03</v>
      </c>
      <c r="F291">
        <v>116.92</v>
      </c>
    </row>
    <row r="292" spans="1:6" x14ac:dyDescent="0.25">
      <c r="A292" s="15">
        <v>42374.613888888889</v>
      </c>
      <c r="B292" t="s">
        <v>86</v>
      </c>
      <c r="C292">
        <v>365</v>
      </c>
      <c r="D292">
        <v>3.31</v>
      </c>
      <c r="E292">
        <v>0.02</v>
      </c>
      <c r="F292">
        <v>127.56</v>
      </c>
    </row>
    <row r="293" spans="1:6" x14ac:dyDescent="0.25">
      <c r="A293" s="15">
        <v>42374.613888888889</v>
      </c>
      <c r="B293" t="s">
        <v>87</v>
      </c>
      <c r="C293">
        <v>129.9</v>
      </c>
      <c r="D293">
        <v>5.55</v>
      </c>
      <c r="E293">
        <v>0.06</v>
      </c>
      <c r="F293">
        <v>138.29</v>
      </c>
    </row>
    <row r="294" spans="1:6" x14ac:dyDescent="0.25">
      <c r="A294" s="15">
        <v>42374.613888888889</v>
      </c>
      <c r="B294" t="s">
        <v>88</v>
      </c>
      <c r="C294">
        <v>530.79999999999995</v>
      </c>
      <c r="D294">
        <v>2.75</v>
      </c>
      <c r="E294">
        <v>0.01</v>
      </c>
      <c r="F294">
        <v>148.9</v>
      </c>
    </row>
    <row r="295" spans="1:6" x14ac:dyDescent="0.25">
      <c r="A295" s="15">
        <v>42374.613888888889</v>
      </c>
      <c r="B295" t="s">
        <v>89</v>
      </c>
      <c r="C295">
        <v>366.4</v>
      </c>
      <c r="D295">
        <v>3.3</v>
      </c>
      <c r="E295">
        <v>0.02</v>
      </c>
      <c r="F295">
        <v>159.54</v>
      </c>
    </row>
    <row r="296" spans="1:6" x14ac:dyDescent="0.25">
      <c r="A296" s="15">
        <v>42374.613888888889</v>
      </c>
      <c r="B296" t="s">
        <v>90</v>
      </c>
      <c r="C296">
        <v>369.1</v>
      </c>
      <c r="D296">
        <v>3.28</v>
      </c>
      <c r="E296">
        <v>0.02</v>
      </c>
      <c r="F296">
        <v>170.17</v>
      </c>
    </row>
    <row r="297" spans="1:6" x14ac:dyDescent="0.25">
      <c r="A297" s="15">
        <v>42374.613888888889</v>
      </c>
      <c r="B297" t="s">
        <v>91</v>
      </c>
      <c r="C297">
        <v>1318.7</v>
      </c>
      <c r="D297">
        <v>1.74</v>
      </c>
      <c r="E297">
        <v>0</v>
      </c>
      <c r="F297">
        <v>180.81</v>
      </c>
    </row>
    <row r="298" spans="1:6" x14ac:dyDescent="0.25">
      <c r="A298" s="15">
        <v>42374.613888888889</v>
      </c>
      <c r="B298" t="s">
        <v>92</v>
      </c>
      <c r="C298">
        <v>1468.5</v>
      </c>
      <c r="D298">
        <v>1.65</v>
      </c>
      <c r="E298">
        <v>0</v>
      </c>
      <c r="F298">
        <v>191.44</v>
      </c>
    </row>
    <row r="299" spans="1:6" x14ac:dyDescent="0.25">
      <c r="A299" s="15">
        <v>42374.613888888889</v>
      </c>
      <c r="B299" t="s">
        <v>93</v>
      </c>
      <c r="C299">
        <v>1463.4</v>
      </c>
      <c r="D299">
        <v>1.65</v>
      </c>
      <c r="E299">
        <v>0</v>
      </c>
      <c r="F299">
        <v>202.08</v>
      </c>
    </row>
    <row r="300" spans="1:6" x14ac:dyDescent="0.25">
      <c r="A300" s="15">
        <v>42374.613888888889</v>
      </c>
      <c r="B300" t="s">
        <v>94</v>
      </c>
      <c r="C300">
        <v>2592.6999999999998</v>
      </c>
      <c r="D300">
        <v>1.24</v>
      </c>
      <c r="E300">
        <v>0</v>
      </c>
      <c r="F300">
        <v>212.71</v>
      </c>
    </row>
    <row r="301" spans="1:6" x14ac:dyDescent="0.25">
      <c r="A301" s="15">
        <v>42374.613888888889</v>
      </c>
      <c r="B301" t="s">
        <v>95</v>
      </c>
      <c r="C301">
        <v>2813.3</v>
      </c>
      <c r="D301">
        <v>1.19</v>
      </c>
      <c r="E301">
        <v>0</v>
      </c>
      <c r="F301">
        <v>223.35</v>
      </c>
    </row>
    <row r="302" spans="1:6" x14ac:dyDescent="0.25">
      <c r="A302" s="15">
        <v>42374.613888888889</v>
      </c>
      <c r="B302" t="s">
        <v>96</v>
      </c>
      <c r="C302">
        <v>2789</v>
      </c>
      <c r="D302">
        <v>1.2</v>
      </c>
      <c r="E302">
        <v>0</v>
      </c>
      <c r="F302">
        <v>233.98</v>
      </c>
    </row>
    <row r="303" spans="1:6" x14ac:dyDescent="0.25">
      <c r="A303" s="15">
        <v>42374.613888888889</v>
      </c>
      <c r="B303" t="s">
        <v>97</v>
      </c>
      <c r="C303">
        <v>12131</v>
      </c>
      <c r="D303">
        <v>0.56999999999999995</v>
      </c>
      <c r="E303">
        <v>0</v>
      </c>
      <c r="F303">
        <v>244.65</v>
      </c>
    </row>
    <row r="304" spans="1:6" x14ac:dyDescent="0.25">
      <c r="A304" s="15">
        <v>42374.613888888889</v>
      </c>
      <c r="B304" t="s">
        <v>98</v>
      </c>
      <c r="C304">
        <v>13533.1</v>
      </c>
      <c r="D304">
        <v>0.54</v>
      </c>
      <c r="E304">
        <v>0</v>
      </c>
      <c r="F304">
        <v>255.34</v>
      </c>
    </row>
    <row r="305" spans="1:6" x14ac:dyDescent="0.25">
      <c r="A305" s="15">
        <v>42374.613888888889</v>
      </c>
      <c r="B305" t="s">
        <v>99</v>
      </c>
      <c r="C305">
        <v>13195.3</v>
      </c>
      <c r="D305">
        <v>0.55000000000000004</v>
      </c>
      <c r="E305">
        <v>0</v>
      </c>
      <c r="F305">
        <v>266.12</v>
      </c>
    </row>
    <row r="306" spans="1:6" x14ac:dyDescent="0.25">
      <c r="A306" s="15">
        <v>42374.613888888889</v>
      </c>
      <c r="B306" t="s">
        <v>107</v>
      </c>
      <c r="C306">
        <v>2359.1999999999998</v>
      </c>
      <c r="D306">
        <v>1.3</v>
      </c>
      <c r="E306">
        <v>0</v>
      </c>
      <c r="F306">
        <v>885.7</v>
      </c>
    </row>
    <row r="307" spans="1:6" x14ac:dyDescent="0.25">
      <c r="A307" s="15">
        <v>42382.73333333333</v>
      </c>
      <c r="B307" s="19" t="s">
        <v>82</v>
      </c>
      <c r="C307">
        <v>86.4</v>
      </c>
      <c r="D307">
        <v>6.8</v>
      </c>
      <c r="E307">
        <v>7.0000000000000007E-2</v>
      </c>
      <c r="F307">
        <v>85.07</v>
      </c>
    </row>
    <row r="308" spans="1:6" x14ac:dyDescent="0.25">
      <c r="A308" s="15">
        <v>42382.73333333333</v>
      </c>
      <c r="B308" t="s">
        <v>83</v>
      </c>
      <c r="C308">
        <v>162.19999999999999</v>
      </c>
      <c r="D308">
        <v>4.97</v>
      </c>
      <c r="E308">
        <v>0.03</v>
      </c>
      <c r="F308">
        <v>95.69</v>
      </c>
    </row>
    <row r="309" spans="1:6" x14ac:dyDescent="0.25">
      <c r="A309" s="15">
        <v>42382.73333333333</v>
      </c>
      <c r="B309" t="s">
        <v>84</v>
      </c>
      <c r="C309">
        <v>338.5</v>
      </c>
      <c r="D309">
        <v>3.44</v>
      </c>
      <c r="E309">
        <v>0.02</v>
      </c>
      <c r="F309">
        <v>106.31</v>
      </c>
    </row>
    <row r="310" spans="1:6" x14ac:dyDescent="0.25">
      <c r="A310" s="15">
        <v>42382.73333333333</v>
      </c>
      <c r="B310" t="s">
        <v>85</v>
      </c>
      <c r="C310">
        <v>196.7</v>
      </c>
      <c r="D310">
        <v>4.51</v>
      </c>
      <c r="E310">
        <v>0.03</v>
      </c>
      <c r="F310">
        <v>116.94</v>
      </c>
    </row>
    <row r="311" spans="1:6" x14ac:dyDescent="0.25">
      <c r="A311" s="15">
        <v>42382.73333333333</v>
      </c>
      <c r="B311" t="s">
        <v>86</v>
      </c>
      <c r="C311">
        <v>380.7</v>
      </c>
      <c r="D311">
        <v>3.24</v>
      </c>
      <c r="E311">
        <v>0.02</v>
      </c>
      <c r="F311">
        <v>127.55</v>
      </c>
    </row>
    <row r="312" spans="1:6" x14ac:dyDescent="0.25">
      <c r="A312" s="15">
        <v>42382.73333333333</v>
      </c>
      <c r="B312" t="s">
        <v>87</v>
      </c>
      <c r="C312">
        <v>137.30000000000001</v>
      </c>
      <c r="D312">
        <v>5.4</v>
      </c>
      <c r="E312">
        <v>0.05</v>
      </c>
      <c r="F312">
        <v>138.29</v>
      </c>
    </row>
    <row r="313" spans="1:6" x14ac:dyDescent="0.25">
      <c r="A313" s="15">
        <v>42382.73333333333</v>
      </c>
      <c r="B313" t="s">
        <v>88</v>
      </c>
      <c r="C313">
        <v>523.6</v>
      </c>
      <c r="D313">
        <v>2.76</v>
      </c>
      <c r="E313">
        <v>0.01</v>
      </c>
      <c r="F313">
        <v>148.9</v>
      </c>
    </row>
    <row r="314" spans="1:6" x14ac:dyDescent="0.25">
      <c r="A314" s="15">
        <v>42382.73333333333</v>
      </c>
      <c r="B314" t="s">
        <v>89</v>
      </c>
      <c r="C314">
        <v>364.7</v>
      </c>
      <c r="D314">
        <v>3.31</v>
      </c>
      <c r="E314">
        <v>0.01</v>
      </c>
      <c r="F314">
        <v>159.54</v>
      </c>
    </row>
    <row r="315" spans="1:6" x14ac:dyDescent="0.25">
      <c r="A315" s="15">
        <v>42382.73333333333</v>
      </c>
      <c r="B315" t="s">
        <v>90</v>
      </c>
      <c r="C315">
        <v>364.8</v>
      </c>
      <c r="D315">
        <v>3.31</v>
      </c>
      <c r="E315">
        <v>0.01</v>
      </c>
      <c r="F315">
        <v>170.16</v>
      </c>
    </row>
    <row r="316" spans="1:6" x14ac:dyDescent="0.25">
      <c r="A316" s="15">
        <v>42382.73333333333</v>
      </c>
      <c r="B316" t="s">
        <v>91</v>
      </c>
      <c r="C316">
        <v>1290.5999999999999</v>
      </c>
      <c r="D316">
        <v>1.76</v>
      </c>
      <c r="E316">
        <v>0</v>
      </c>
      <c r="F316">
        <v>180.79</v>
      </c>
    </row>
    <row r="317" spans="1:6" x14ac:dyDescent="0.25">
      <c r="A317" s="15">
        <v>42382.73333333333</v>
      </c>
      <c r="B317" t="s">
        <v>92</v>
      </c>
      <c r="C317">
        <v>1448.7</v>
      </c>
      <c r="D317">
        <v>1.66</v>
      </c>
      <c r="E317">
        <v>0</v>
      </c>
      <c r="F317">
        <v>191.41</v>
      </c>
    </row>
    <row r="318" spans="1:6" x14ac:dyDescent="0.25">
      <c r="A318" s="15">
        <v>42382.73333333333</v>
      </c>
      <c r="B318" t="s">
        <v>93</v>
      </c>
      <c r="C318">
        <v>1477.8</v>
      </c>
      <c r="D318">
        <v>1.65</v>
      </c>
      <c r="E318">
        <v>0</v>
      </c>
      <c r="F318">
        <v>202.04</v>
      </c>
    </row>
    <row r="319" spans="1:6" x14ac:dyDescent="0.25">
      <c r="A319" s="15">
        <v>42382.73333333333</v>
      </c>
      <c r="B319" t="s">
        <v>94</v>
      </c>
      <c r="C319">
        <v>2594.9</v>
      </c>
      <c r="D319">
        <v>1.24</v>
      </c>
      <c r="E319">
        <v>0</v>
      </c>
      <c r="F319">
        <v>212.68</v>
      </c>
    </row>
    <row r="320" spans="1:6" x14ac:dyDescent="0.25">
      <c r="A320" s="15">
        <v>42382.73333333333</v>
      </c>
      <c r="B320" t="s">
        <v>95</v>
      </c>
      <c r="C320">
        <v>2763.5</v>
      </c>
      <c r="D320">
        <v>1.2</v>
      </c>
      <c r="E320">
        <v>0</v>
      </c>
      <c r="F320">
        <v>223.33</v>
      </c>
    </row>
    <row r="321" spans="1:6" x14ac:dyDescent="0.25">
      <c r="A321" s="15">
        <v>42382.73333333333</v>
      </c>
      <c r="B321" t="s">
        <v>96</v>
      </c>
      <c r="C321">
        <v>2764.9</v>
      </c>
      <c r="D321">
        <v>1.2</v>
      </c>
      <c r="E321">
        <v>0</v>
      </c>
      <c r="F321">
        <v>233.96</v>
      </c>
    </row>
    <row r="322" spans="1:6" x14ac:dyDescent="0.25">
      <c r="A322" s="15">
        <v>42382.73333333333</v>
      </c>
      <c r="B322" t="s">
        <v>97</v>
      </c>
      <c r="C322">
        <v>12043.3</v>
      </c>
      <c r="D322">
        <v>0.57999999999999996</v>
      </c>
      <c r="E322">
        <v>0</v>
      </c>
      <c r="F322">
        <v>244.63</v>
      </c>
    </row>
    <row r="323" spans="1:6" x14ac:dyDescent="0.25">
      <c r="A323" s="15">
        <v>42382.73333333333</v>
      </c>
      <c r="B323" t="s">
        <v>98</v>
      </c>
      <c r="C323">
        <v>13515.6</v>
      </c>
      <c r="D323">
        <v>0.54</v>
      </c>
      <c r="E323">
        <v>0</v>
      </c>
      <c r="F323">
        <v>255.31</v>
      </c>
    </row>
    <row r="324" spans="1:6" x14ac:dyDescent="0.25">
      <c r="A324" s="15">
        <v>42382.73333333333</v>
      </c>
      <c r="B324" t="s">
        <v>99</v>
      </c>
      <c r="C324">
        <v>13299.5</v>
      </c>
      <c r="D324">
        <v>0.55000000000000004</v>
      </c>
      <c r="E324">
        <v>0</v>
      </c>
      <c r="F324">
        <v>266.08999999999997</v>
      </c>
    </row>
    <row r="325" spans="1:6" x14ac:dyDescent="0.25">
      <c r="A325" s="15">
        <v>42382.73333333333</v>
      </c>
      <c r="B325" t="s">
        <v>107</v>
      </c>
      <c r="C325">
        <v>2272.9</v>
      </c>
      <c r="D325">
        <v>1.33</v>
      </c>
      <c r="E325">
        <v>0</v>
      </c>
      <c r="F325">
        <v>885.63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5" customWidth="1"/>
    <col min="26" max="16384" width="9.140625" style="25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125</v>
      </c>
      <c r="G1" s="2" t="s">
        <v>126</v>
      </c>
      <c r="H1" s="2" t="s">
        <v>127</v>
      </c>
      <c r="I1" s="26" t="s">
        <v>128</v>
      </c>
      <c r="J1" s="26" t="s">
        <v>129</v>
      </c>
      <c r="K1" s="2" t="s">
        <v>128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7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124</v>
      </c>
      <c r="B10" s="26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130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131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5"/>
      <c r="W12" s="25"/>
      <c r="X12" s="25"/>
    </row>
    <row r="13" spans="1:24" x14ac:dyDescent="0.25">
      <c r="A13" s="25" t="s">
        <v>132</v>
      </c>
      <c r="B13" s="25"/>
      <c r="C13" s="25"/>
      <c r="D13" s="25"/>
      <c r="E13" s="25"/>
      <c r="F13" s="25"/>
      <c r="G13" s="25"/>
      <c r="H13" s="25"/>
      <c r="I13" s="25"/>
      <c r="J13" s="25"/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x14ac:dyDescent="0.25">
      <c r="A32"/>
      <c r="B32"/>
      <c r="C32"/>
      <c r="D32"/>
      <c r="E32"/>
      <c r="F32"/>
      <c r="G32"/>
      <c r="H32"/>
      <c r="I3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/>
      <c r="B33"/>
      <c r="C33"/>
      <c r="D33"/>
      <c r="E33"/>
      <c r="F33"/>
      <c r="G33"/>
      <c r="H33"/>
      <c r="I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/>
      <c r="B34"/>
      <c r="C34"/>
      <c r="D34"/>
      <c r="E34"/>
      <c r="F34"/>
      <c r="G34"/>
      <c r="H34"/>
      <c r="I3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1:24" x14ac:dyDescent="0.25">
      <c r="A47" s="25" t="s">
        <v>133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24" x14ac:dyDescent="0.25">
      <c r="A56"/>
      <c r="B56"/>
      <c r="C56"/>
      <c r="D56"/>
      <c r="E56"/>
      <c r="F56"/>
      <c r="G56"/>
      <c r="H56"/>
      <c r="I5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1:24" x14ac:dyDescent="0.25">
      <c r="A66"/>
      <c r="B66"/>
      <c r="C66"/>
      <c r="D66"/>
      <c r="E66"/>
      <c r="F66"/>
      <c r="G66"/>
      <c r="H66"/>
      <c r="I6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1:24" x14ac:dyDescent="0.25">
      <c r="A67"/>
      <c r="B67"/>
      <c r="C67"/>
      <c r="D67"/>
      <c r="E67"/>
      <c r="F67"/>
      <c r="G67"/>
      <c r="H67"/>
      <c r="I6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x14ac:dyDescent="0.25">
      <c r="A68"/>
      <c r="B68"/>
      <c r="C68"/>
      <c r="D68"/>
      <c r="E68"/>
      <c r="F68"/>
      <c r="G68"/>
      <c r="H68"/>
      <c r="I68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24" x14ac:dyDescent="0.25">
      <c r="A80"/>
      <c r="B80"/>
      <c r="C80"/>
      <c r="D80"/>
      <c r="E80"/>
      <c r="F80"/>
      <c r="G80"/>
      <c r="H80"/>
      <c r="I80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x14ac:dyDescent="0.25">
      <c r="A81"/>
      <c r="B81"/>
      <c r="C81"/>
      <c r="D81"/>
      <c r="E81"/>
      <c r="F81"/>
      <c r="G81"/>
      <c r="H81"/>
      <c r="I81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 x14ac:dyDescent="0.25">
      <c r="A82"/>
      <c r="B82"/>
      <c r="C82"/>
      <c r="D82"/>
      <c r="E82"/>
      <c r="F82"/>
      <c r="G82"/>
      <c r="H82"/>
      <c r="I82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 x14ac:dyDescent="0.25">
      <c r="A83"/>
      <c r="B83"/>
      <c r="C83"/>
      <c r="D83"/>
      <c r="E83"/>
      <c r="F83"/>
      <c r="G83"/>
      <c r="H83"/>
      <c r="I8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spans="1:24" x14ac:dyDescent="0.25">
      <c r="A84"/>
      <c r="B84"/>
      <c r="C84"/>
      <c r="D84"/>
      <c r="E84"/>
      <c r="F84"/>
      <c r="G84"/>
      <c r="H84"/>
      <c r="I84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spans="1:24" x14ac:dyDescent="0.25">
      <c r="A85"/>
      <c r="B85"/>
      <c r="C85"/>
      <c r="D85"/>
      <c r="E85"/>
      <c r="F85"/>
      <c r="G85"/>
      <c r="H85"/>
      <c r="I8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spans="1:24" x14ac:dyDescent="0.25">
      <c r="A86"/>
      <c r="B86"/>
      <c r="C86"/>
      <c r="D86"/>
      <c r="E86"/>
      <c r="F86"/>
      <c r="G86"/>
      <c r="H86"/>
      <c r="I8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spans="1:24" x14ac:dyDescent="0.25">
      <c r="A87"/>
      <c r="B87"/>
      <c r="C87"/>
      <c r="D87"/>
      <c r="E87"/>
      <c r="F87"/>
      <c r="G87"/>
      <c r="H87"/>
      <c r="I8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spans="1:24" x14ac:dyDescent="0.25">
      <c r="A88"/>
      <c r="B88"/>
      <c r="C88"/>
      <c r="D88"/>
      <c r="E88"/>
      <c r="F88"/>
      <c r="G88"/>
      <c r="H88"/>
      <c r="I88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spans="1:24" x14ac:dyDescent="0.25">
      <c r="A89"/>
      <c r="B89"/>
      <c r="C89"/>
      <c r="D89"/>
      <c r="E89"/>
      <c r="F89"/>
      <c r="G89"/>
      <c r="H89"/>
      <c r="I89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spans="1:24" x14ac:dyDescent="0.25">
      <c r="A90"/>
      <c r="B90"/>
      <c r="C90"/>
      <c r="D90"/>
      <c r="E90"/>
      <c r="F90"/>
      <c r="G90"/>
      <c r="H90"/>
      <c r="I90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spans="1:24" x14ac:dyDescent="0.25">
      <c r="A91"/>
      <c r="B91"/>
      <c r="C91"/>
      <c r="D91"/>
      <c r="E91"/>
      <c r="F91"/>
      <c r="G91"/>
      <c r="H91"/>
      <c r="I91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spans="1:24" x14ac:dyDescent="0.25">
      <c r="A92"/>
      <c r="B92"/>
      <c r="C92"/>
      <c r="D92"/>
      <c r="E92"/>
      <c r="F92"/>
      <c r="G92"/>
      <c r="H92"/>
      <c r="I92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1:24" x14ac:dyDescent="0.25">
      <c r="A93"/>
      <c r="B93"/>
      <c r="C93"/>
      <c r="D93"/>
      <c r="E93"/>
      <c r="F93"/>
      <c r="G93"/>
      <c r="H93"/>
      <c r="I93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spans="1:24" x14ac:dyDescent="0.25">
      <c r="A94"/>
      <c r="B94"/>
      <c r="C94"/>
      <c r="D94"/>
      <c r="E94"/>
      <c r="F94"/>
      <c r="G94"/>
      <c r="H94"/>
      <c r="I94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spans="1:24" x14ac:dyDescent="0.25">
      <c r="A95"/>
      <c r="B95"/>
      <c r="C95"/>
      <c r="D95"/>
      <c r="E95"/>
      <c r="F95"/>
      <c r="G95"/>
      <c r="H95"/>
      <c r="I9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spans="1:24" x14ac:dyDescent="0.25">
      <c r="A96"/>
      <c r="B96"/>
      <c r="C96"/>
      <c r="D96"/>
      <c r="E96"/>
      <c r="F96"/>
      <c r="G96"/>
      <c r="H96"/>
      <c r="I9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spans="1:24" x14ac:dyDescent="0.25">
      <c r="A97"/>
      <c r="B97"/>
      <c r="C97"/>
      <c r="D97"/>
      <c r="E97"/>
      <c r="F97"/>
      <c r="G97"/>
      <c r="H97"/>
      <c r="I9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spans="1:24" x14ac:dyDescent="0.25">
      <c r="A98"/>
      <c r="B98"/>
      <c r="C98"/>
      <c r="D98"/>
      <c r="E98"/>
      <c r="F98"/>
      <c r="G98"/>
      <c r="H98"/>
      <c r="I98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spans="1:24" x14ac:dyDescent="0.25">
      <c r="A99"/>
      <c r="B99"/>
      <c r="C99"/>
      <c r="D99"/>
      <c r="E99"/>
      <c r="F99"/>
      <c r="G99"/>
      <c r="H99"/>
      <c r="I99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spans="1:24" x14ac:dyDescent="0.25">
      <c r="A100"/>
      <c r="B100"/>
      <c r="C100"/>
      <c r="D100"/>
      <c r="E100"/>
      <c r="F100"/>
      <c r="G100"/>
      <c r="H100"/>
      <c r="I100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spans="1:24" x14ac:dyDescent="0.25">
      <c r="A101"/>
      <c r="B101"/>
      <c r="C101"/>
      <c r="D101"/>
      <c r="E101"/>
      <c r="F101"/>
      <c r="G101"/>
      <c r="H101"/>
      <c r="I101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spans="1:24" x14ac:dyDescent="0.25">
      <c r="A102"/>
      <c r="B102"/>
      <c r="C102"/>
      <c r="D102"/>
      <c r="E102"/>
      <c r="F102"/>
      <c r="G102"/>
      <c r="H102"/>
      <c r="I102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spans="1:24" x14ac:dyDescent="0.25">
      <c r="A103"/>
      <c r="B103"/>
      <c r="C103"/>
      <c r="D103"/>
      <c r="E103"/>
      <c r="F103"/>
      <c r="G103"/>
      <c r="H103"/>
      <c r="I10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spans="1:24" x14ac:dyDescent="0.25">
      <c r="A104"/>
      <c r="B104"/>
      <c r="C104"/>
      <c r="D104"/>
      <c r="E104"/>
      <c r="F104"/>
      <c r="G104"/>
      <c r="H104"/>
      <c r="I104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spans="1:24" x14ac:dyDescent="0.25">
      <c r="A105"/>
      <c r="B105"/>
      <c r="C105"/>
      <c r="D105"/>
      <c r="E105"/>
      <c r="F105"/>
      <c r="G105"/>
      <c r="H105"/>
      <c r="I10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spans="1:24" x14ac:dyDescent="0.25">
      <c r="A106"/>
      <c r="B106"/>
      <c r="C106"/>
      <c r="D106"/>
      <c r="E106"/>
      <c r="F106"/>
      <c r="G106"/>
      <c r="H106"/>
      <c r="I106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spans="1:24" x14ac:dyDescent="0.25">
      <c r="A107"/>
      <c r="B107"/>
      <c r="C107"/>
      <c r="D107"/>
      <c r="E107"/>
      <c r="F107"/>
      <c r="G107"/>
      <c r="H107"/>
      <c r="I10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spans="1:24" x14ac:dyDescent="0.25">
      <c r="A108"/>
      <c r="B108"/>
      <c r="C108"/>
      <c r="D108"/>
      <c r="E108"/>
      <c r="F108"/>
      <c r="G108"/>
      <c r="H108"/>
      <c r="I108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spans="1:24" x14ac:dyDescent="0.25">
      <c r="A109"/>
      <c r="B109"/>
      <c r="C109"/>
      <c r="D109"/>
      <c r="E109"/>
      <c r="F109"/>
      <c r="G109"/>
      <c r="H109"/>
      <c r="I109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spans="1:24" x14ac:dyDescent="0.25">
      <c r="A110"/>
      <c r="B110"/>
      <c r="C110"/>
      <c r="D110"/>
      <c r="E110"/>
      <c r="F110"/>
      <c r="G110"/>
      <c r="H110"/>
      <c r="I110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spans="1:24" x14ac:dyDescent="0.25">
      <c r="A111"/>
      <c r="B111"/>
      <c r="C111"/>
      <c r="D111"/>
      <c r="E111"/>
      <c r="F111"/>
      <c r="G111"/>
      <c r="H111"/>
      <c r="I111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workbookViewId="0">
      <selection activeCell="C4" sqref="C4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2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103</v>
      </c>
      <c r="C1" t="s">
        <v>24</v>
      </c>
      <c r="D1" t="s">
        <v>21</v>
      </c>
      <c r="E1" t="s">
        <v>100</v>
      </c>
      <c r="F1" t="s">
        <v>101</v>
      </c>
      <c r="G1" t="s">
        <v>102</v>
      </c>
    </row>
    <row r="2" spans="1:7" x14ac:dyDescent="0.25">
      <c r="A2" s="13" t="s">
        <v>82</v>
      </c>
      <c r="B2" s="13" t="s">
        <v>104</v>
      </c>
      <c r="C2">
        <v>1.31843137254902</v>
      </c>
      <c r="D2">
        <v>9.3856802768166103E-2</v>
      </c>
      <c r="E2" s="1" t="s">
        <v>46</v>
      </c>
      <c r="F2" s="1">
        <f>C2*'Calibration Data'!$B$31+'Calibration Data'!$B$30</f>
        <v>0.17027714330900678</v>
      </c>
      <c r="G2" s="18">
        <f>'Calibration Data'!$B$20</f>
        <v>0.15745067498955981</v>
      </c>
    </row>
    <row r="3" spans="1:7" x14ac:dyDescent="0.25">
      <c r="A3" s="13" t="s">
        <v>83</v>
      </c>
      <c r="B3" s="13" t="s">
        <v>104</v>
      </c>
      <c r="C3">
        <v>2.3800980392156901</v>
      </c>
      <c r="D3">
        <v>0.12684522491349501</v>
      </c>
      <c r="E3" s="1" t="s">
        <v>46</v>
      </c>
      <c r="F3" s="1">
        <f>C3*'Calibration Data'!$B$31+'Calibration Data'!$B$30</f>
        <v>0.33928775332298194</v>
      </c>
      <c r="G3" s="18">
        <f>'Calibration Data'!$B$20</f>
        <v>0.15745067498955981</v>
      </c>
    </row>
    <row r="4" spans="1:7" x14ac:dyDescent="0.25">
      <c r="A4" s="13" t="s">
        <v>84</v>
      </c>
      <c r="B4" s="13" t="s">
        <v>104</v>
      </c>
      <c r="C4">
        <v>4.9856249999999998</v>
      </c>
      <c r="D4">
        <v>0.18400072265625</v>
      </c>
      <c r="E4" s="1" t="s">
        <v>46</v>
      </c>
      <c r="F4" s="1">
        <f>C4*'Calibration Data'!$B$31+'Calibration Data'!$B$30</f>
        <v>0.75407114520682517</v>
      </c>
      <c r="G4" s="18">
        <f>'Calibration Data'!$B$20</f>
        <v>0.15745067498955981</v>
      </c>
    </row>
    <row r="5" spans="1:7" x14ac:dyDescent="0.25">
      <c r="A5" s="13" t="s">
        <v>85</v>
      </c>
      <c r="B5" s="13" t="s">
        <v>104</v>
      </c>
      <c r="C5">
        <v>2.9426470588235301</v>
      </c>
      <c r="D5">
        <v>0.141870207612457</v>
      </c>
      <c r="E5" s="1" t="s">
        <v>46</v>
      </c>
      <c r="F5" s="1">
        <f>C5*'Calibration Data'!$B$31+'Calibration Data'!$B$30</f>
        <v>0.42884199473587148</v>
      </c>
      <c r="G5" s="18">
        <f>'Calibration Data'!$B$20</f>
        <v>0.15745067498955981</v>
      </c>
    </row>
    <row r="6" spans="1:7" x14ac:dyDescent="0.25">
      <c r="A6" s="13" t="s">
        <v>86</v>
      </c>
      <c r="B6" s="13" t="s">
        <v>104</v>
      </c>
      <c r="C6">
        <v>5.8082291666666697</v>
      </c>
      <c r="D6">
        <v>0.199113356119792</v>
      </c>
      <c r="E6" s="1" t="s">
        <v>46</v>
      </c>
      <c r="F6" s="1">
        <f>C6*'Calibration Data'!$B$31+'Calibration Data'!$B$30</f>
        <v>0.88502451915505542</v>
      </c>
      <c r="G6" s="18">
        <f>'Calibration Data'!$B$20</f>
        <v>0.15745067498955981</v>
      </c>
    </row>
    <row r="7" spans="1:7" x14ac:dyDescent="0.25">
      <c r="A7" s="13" t="s">
        <v>87</v>
      </c>
      <c r="B7" s="13" t="s">
        <v>104</v>
      </c>
      <c r="C7">
        <v>2.0576470588235298</v>
      </c>
      <c r="D7">
        <v>0.118060525951557</v>
      </c>
      <c r="E7" s="1" t="s">
        <v>46</v>
      </c>
      <c r="F7" s="1">
        <f>C7*'Calibration Data'!$B$31+'Calibration Data'!$B$30</f>
        <v>0.28795559926111397</v>
      </c>
      <c r="G7" s="18">
        <f>'Calibration Data'!$B$20</f>
        <v>0.15745067498955981</v>
      </c>
    </row>
    <row r="8" spans="1:7" ht="15.75" customHeight="1" x14ac:dyDescent="0.25">
      <c r="A8" s="13" t="s">
        <v>88</v>
      </c>
      <c r="B8" s="13" t="s">
        <v>104</v>
      </c>
      <c r="C8">
        <v>8.1163541666666692</v>
      </c>
      <c r="D8">
        <v>0.23578008854166699</v>
      </c>
      <c r="E8" s="1" t="s">
        <v>46</v>
      </c>
      <c r="F8" s="1">
        <f>C8*'Calibration Data'!$B$31+'Calibration Data'!$B$30</f>
        <v>1.252463402268247</v>
      </c>
      <c r="G8" s="18">
        <f>'Calibration Data'!$B$20</f>
        <v>0.15745067498955981</v>
      </c>
    </row>
    <row r="9" spans="1:7" x14ac:dyDescent="0.25">
      <c r="A9" s="13" t="s">
        <v>89</v>
      </c>
      <c r="B9" s="13" t="s">
        <v>104</v>
      </c>
      <c r="C9">
        <v>5.6559375000000003</v>
      </c>
      <c r="D9">
        <v>0.19629638085937501</v>
      </c>
      <c r="E9" s="1" t="s">
        <v>46</v>
      </c>
      <c r="F9" s="1">
        <f>C9*'Calibration Data'!$B$31+'Calibration Data'!$B$30</f>
        <v>0.86078065025391381</v>
      </c>
      <c r="G9" s="18">
        <f>'Calibration Data'!$B$20</f>
        <v>0.15745067498955981</v>
      </c>
    </row>
    <row r="10" spans="1:7" x14ac:dyDescent="0.25">
      <c r="A10" s="13" t="s">
        <v>90</v>
      </c>
      <c r="B10" s="13" t="s">
        <v>104</v>
      </c>
      <c r="C10">
        <v>5.5750000000000002</v>
      </c>
      <c r="D10">
        <v>0.19488109375000001</v>
      </c>
      <c r="E10" s="1" t="s">
        <v>46</v>
      </c>
      <c r="F10" s="1">
        <f>C10*'Calibration Data'!$B$31+'Calibration Data'!$B$30</f>
        <v>0.84789591281466159</v>
      </c>
      <c r="G10" s="18">
        <f>'Calibration Data'!$B$20</f>
        <v>0.15745067498955981</v>
      </c>
    </row>
    <row r="11" spans="1:7" x14ac:dyDescent="0.25">
      <c r="A11" s="13" t="s">
        <v>91</v>
      </c>
      <c r="B11" s="13" t="s">
        <v>104</v>
      </c>
      <c r="C11">
        <v>20.878444444444401</v>
      </c>
      <c r="D11">
        <v>0.37414172444444399</v>
      </c>
      <c r="E11" s="1" t="s">
        <v>46</v>
      </c>
      <c r="F11" s="1">
        <f>C11*'Calibration Data'!$B$31+'Calibration Data'!$B$30</f>
        <v>3.2841073547649153</v>
      </c>
      <c r="G11" s="18">
        <f>'Calibration Data'!$B$20</f>
        <v>0.15745067498955981</v>
      </c>
    </row>
    <row r="12" spans="1:7" x14ac:dyDescent="0.25">
      <c r="A12" s="13" t="s">
        <v>92</v>
      </c>
      <c r="B12" s="13" t="s">
        <v>104</v>
      </c>
      <c r="C12">
        <v>23.523095238095198</v>
      </c>
      <c r="D12">
        <v>0.39670019897959202</v>
      </c>
      <c r="E12" s="1" t="s">
        <v>46</v>
      </c>
      <c r="F12" s="1">
        <f>C12*'Calibration Data'!$B$31+'Calibration Data'!$B$30</f>
        <v>3.7051190130778164</v>
      </c>
      <c r="G12" s="18">
        <f>'Calibration Data'!$B$20</f>
        <v>0.15745067498955981</v>
      </c>
    </row>
    <row r="13" spans="1:7" x14ac:dyDescent="0.25">
      <c r="A13" s="13" t="s">
        <v>93</v>
      </c>
      <c r="B13" s="13" t="s">
        <v>104</v>
      </c>
      <c r="C13">
        <v>23.013111111111101</v>
      </c>
      <c r="D13">
        <v>0.39229683407407401</v>
      </c>
      <c r="E13" s="1" t="s">
        <v>46</v>
      </c>
      <c r="F13" s="1">
        <f>C13*'Calibration Data'!$B$31+'Calibration Data'!$B$30</f>
        <v>3.6239327696878383</v>
      </c>
      <c r="G13" s="18">
        <f>'Calibration Data'!$B$20</f>
        <v>0.15745067498955981</v>
      </c>
    </row>
    <row r="14" spans="1:7" x14ac:dyDescent="0.25">
      <c r="A14" s="13" t="s">
        <v>94</v>
      </c>
      <c r="B14" s="13" t="s">
        <v>104</v>
      </c>
      <c r="C14">
        <v>75.292121212121202</v>
      </c>
      <c r="D14">
        <v>0.94252046280991697</v>
      </c>
      <c r="E14" s="1" t="s">
        <v>46</v>
      </c>
      <c r="F14" s="1">
        <f>C14*'Calibration Data'!$B$31+'Calibration Data'!$B$30</f>
        <v>11.946420105416371</v>
      </c>
      <c r="G14" s="18">
        <f>'Calibration Data'!$B$20</f>
        <v>0.15745067498955981</v>
      </c>
    </row>
    <row r="15" spans="1:7" x14ac:dyDescent="0.25">
      <c r="A15" s="13" t="s">
        <v>95</v>
      </c>
      <c r="B15" s="13" t="s">
        <v>104</v>
      </c>
      <c r="C15">
        <v>44.614230769230801</v>
      </c>
      <c r="D15">
        <v>0.54600954733727802</v>
      </c>
      <c r="E15" s="1" t="s">
        <v>46</v>
      </c>
      <c r="F15" s="1">
        <f>C15*'Calibration Data'!$B$31+'Calibration Data'!$B$30</f>
        <v>7.0626942237572283</v>
      </c>
      <c r="G15" s="18">
        <f>'Calibration Data'!$B$20</f>
        <v>0.15745067498955981</v>
      </c>
    </row>
    <row r="16" spans="1:7" x14ac:dyDescent="0.25">
      <c r="A16" s="13" t="s">
        <v>96</v>
      </c>
      <c r="B16" s="13" t="s">
        <v>104</v>
      </c>
      <c r="C16">
        <v>44.441666666666698</v>
      </c>
      <c r="D16">
        <v>0.54458134615384601</v>
      </c>
      <c r="E16" s="1" t="s">
        <v>46</v>
      </c>
      <c r="F16" s="1">
        <f>C16*'Calibration Data'!$B$31+'Calibration Data'!$B$30</f>
        <v>7.0352231114424342</v>
      </c>
      <c r="G16" s="18">
        <f>'Calibration Data'!$B$20</f>
        <v>0.15745067498955981</v>
      </c>
    </row>
    <row r="17" spans="1:7" x14ac:dyDescent="0.25">
      <c r="A17" s="13" t="s">
        <v>107</v>
      </c>
      <c r="B17" s="13" t="s">
        <v>104</v>
      </c>
      <c r="C17">
        <v>38.600833333333298</v>
      </c>
      <c r="D17">
        <v>0.50760095833333296</v>
      </c>
      <c r="E17" s="1" t="s">
        <v>46</v>
      </c>
      <c r="F17" s="1">
        <f>C17*'Calibration Data'!$B$31+'Calibration Data'!$B$30</f>
        <v>6.105399433586892</v>
      </c>
      <c r="G17" s="18">
        <f>'Calibration Data'!$B$20</f>
        <v>0.15745067498955981</v>
      </c>
    </row>
    <row r="18" spans="1:7" x14ac:dyDescent="0.25">
      <c r="A18" s="13" t="s">
        <v>97</v>
      </c>
      <c r="B18" s="13" t="s">
        <v>104</v>
      </c>
      <c r="C18">
        <v>197.58319444444399</v>
      </c>
      <c r="D18">
        <v>1.14762905439815</v>
      </c>
      <c r="E18" s="1" t="s">
        <v>46</v>
      </c>
      <c r="F18" s="1">
        <f>C18*'Calibration Data'!$B$31+'Calibration Data'!$B$30</f>
        <v>31.414384519474627</v>
      </c>
      <c r="G18" s="18">
        <f>'Calibration Data'!$B$20</f>
        <v>0.15745067498955981</v>
      </c>
    </row>
    <row r="19" spans="1:7" x14ac:dyDescent="0.25">
      <c r="A19" s="13" t="s">
        <v>98</v>
      </c>
      <c r="B19" s="13" t="s">
        <v>104</v>
      </c>
      <c r="C19">
        <v>220.16055555555599</v>
      </c>
      <c r="D19">
        <v>1.2108830555555601</v>
      </c>
      <c r="E19" s="1" t="s">
        <v>46</v>
      </c>
      <c r="F19" s="1">
        <f>C19*'Calibration Data'!$B$31+'Calibration Data'!$B$30</f>
        <v>35.008557430521563</v>
      </c>
      <c r="G19" s="18">
        <f>'Calibration Data'!$B$20</f>
        <v>0.15745067498955981</v>
      </c>
    </row>
    <row r="20" spans="1:7" x14ac:dyDescent="0.25">
      <c r="A20" s="13" t="s">
        <v>99</v>
      </c>
      <c r="B20" s="13" t="s">
        <v>104</v>
      </c>
      <c r="C20">
        <v>217.47212121212101</v>
      </c>
      <c r="D20">
        <v>1.2059817630853999</v>
      </c>
      <c r="E20" s="1" t="s">
        <v>46</v>
      </c>
      <c r="F20" s="1">
        <f>C20*'Calibration Data'!$B$31+'Calibration Data'!$B$30</f>
        <v>34.580575708355347</v>
      </c>
      <c r="G20" s="18">
        <f>'Calibration Data'!$B$20</f>
        <v>0.15745067498955981</v>
      </c>
    </row>
    <row r="21" spans="1:7" x14ac:dyDescent="0.25">
      <c r="A21" s="13" t="s">
        <v>112</v>
      </c>
      <c r="B21" s="13" t="s">
        <v>104</v>
      </c>
      <c r="C21">
        <v>225.37291666666701</v>
      </c>
      <c r="D21">
        <v>1.22264807291667</v>
      </c>
      <c r="E21" s="1" t="s">
        <v>46</v>
      </c>
      <c r="F21" s="1">
        <f>C21*'Calibration Data'!$B$31+'Calibration Data'!$B$30</f>
        <v>35.838332310586232</v>
      </c>
      <c r="G21" s="18">
        <f>'Calibration Data'!$B$20</f>
        <v>0.15745067498955981</v>
      </c>
    </row>
    <row r="22" spans="1:7" x14ac:dyDescent="0.25">
      <c r="A22" s="13" t="s">
        <v>113</v>
      </c>
      <c r="B22" s="13" t="s">
        <v>104</v>
      </c>
      <c r="C22">
        <v>216.05375000000001</v>
      </c>
      <c r="D22">
        <v>1.2044996562500001</v>
      </c>
      <c r="E22" s="1" t="s">
        <v>46</v>
      </c>
      <c r="F22" s="1">
        <f>C22*'Calibration Data'!$B$31+'Calibration Data'!$B$30</f>
        <v>34.354779993642474</v>
      </c>
      <c r="G22" s="18">
        <f>'Calibration Data'!$B$20</f>
        <v>0.15745067498955981</v>
      </c>
    </row>
    <row r="23" spans="1:7" x14ac:dyDescent="0.25">
      <c r="A23" s="13" t="s">
        <v>114</v>
      </c>
      <c r="B23" s="13" t="s">
        <v>104</v>
      </c>
      <c r="C23">
        <v>225.40333333333299</v>
      </c>
      <c r="D23">
        <v>1.2228130833333299</v>
      </c>
      <c r="E23" s="1" t="s">
        <v>46</v>
      </c>
      <c r="F23" s="1">
        <f>C23*'Calibration Data'!$B$31+'Calibration Data'!$B$30</f>
        <v>35.843174451296882</v>
      </c>
      <c r="G23" s="18">
        <f>'Calibration Data'!$B$20</f>
        <v>0.15745067498955981</v>
      </c>
    </row>
    <row r="24" spans="1:7" x14ac:dyDescent="0.25">
      <c r="A24" s="13" t="s">
        <v>115</v>
      </c>
      <c r="B24" s="13" t="s">
        <v>104</v>
      </c>
      <c r="C24">
        <v>222.199166666667</v>
      </c>
      <c r="D24">
        <v>1.22209541666667</v>
      </c>
      <c r="E24" s="1" t="s">
        <v>46</v>
      </c>
      <c r="F24" s="1">
        <f>C24*'Calibration Data'!$B$31+'Calibration Data'!$B$30</f>
        <v>35.333091409300344</v>
      </c>
      <c r="G24" s="18">
        <f>'Calibration Data'!$B$20</f>
        <v>0.15745067498955981</v>
      </c>
    </row>
    <row r="25" spans="1:7" x14ac:dyDescent="0.25">
      <c r="A25" s="13" t="s">
        <v>82</v>
      </c>
      <c r="B25" s="14" t="s">
        <v>105</v>
      </c>
      <c r="F25" s="1"/>
    </row>
    <row r="26" spans="1:7" x14ac:dyDescent="0.25">
      <c r="A26" s="13" t="s">
        <v>83</v>
      </c>
      <c r="B26" s="14" t="s">
        <v>105</v>
      </c>
      <c r="F26" s="1"/>
    </row>
    <row r="27" spans="1:7" x14ac:dyDescent="0.25">
      <c r="A27" s="13" t="s">
        <v>84</v>
      </c>
      <c r="B27" s="14" t="s">
        <v>105</v>
      </c>
    </row>
    <row r="28" spans="1:7" x14ac:dyDescent="0.25">
      <c r="A28" s="13" t="s">
        <v>85</v>
      </c>
      <c r="B28" s="14" t="s">
        <v>105</v>
      </c>
    </row>
    <row r="29" spans="1:7" x14ac:dyDescent="0.25">
      <c r="A29" s="13" t="s">
        <v>86</v>
      </c>
      <c r="B29" s="14" t="s">
        <v>105</v>
      </c>
    </row>
    <row r="30" spans="1:7" x14ac:dyDescent="0.25">
      <c r="A30" s="13" t="s">
        <v>87</v>
      </c>
      <c r="B30" s="14" t="s">
        <v>105</v>
      </c>
    </row>
    <row r="31" spans="1:7" x14ac:dyDescent="0.25">
      <c r="A31" s="13" t="s">
        <v>88</v>
      </c>
      <c r="B31" s="14" t="s">
        <v>105</v>
      </c>
    </row>
    <row r="32" spans="1:7" x14ac:dyDescent="0.25">
      <c r="A32" s="13" t="s">
        <v>89</v>
      </c>
      <c r="B32" s="14" t="s">
        <v>105</v>
      </c>
    </row>
    <row r="33" spans="1:2" x14ac:dyDescent="0.25">
      <c r="A33" s="13" t="s">
        <v>90</v>
      </c>
      <c r="B33" s="14" t="s">
        <v>105</v>
      </c>
    </row>
    <row r="34" spans="1:2" x14ac:dyDescent="0.25">
      <c r="A34" s="13" t="s">
        <v>91</v>
      </c>
      <c r="B34" s="14" t="s">
        <v>105</v>
      </c>
    </row>
    <row r="35" spans="1:2" x14ac:dyDescent="0.25">
      <c r="A35" s="13" t="s">
        <v>92</v>
      </c>
      <c r="B35" s="14" t="s">
        <v>105</v>
      </c>
    </row>
    <row r="36" spans="1:2" x14ac:dyDescent="0.25">
      <c r="A36" s="13" t="s">
        <v>93</v>
      </c>
      <c r="B36" s="14" t="s">
        <v>105</v>
      </c>
    </row>
    <row r="37" spans="1:2" x14ac:dyDescent="0.25">
      <c r="A37" s="13" t="s">
        <v>94</v>
      </c>
      <c r="B37" s="14" t="s">
        <v>105</v>
      </c>
    </row>
    <row r="38" spans="1:2" x14ac:dyDescent="0.25">
      <c r="A38" s="13" t="s">
        <v>95</v>
      </c>
      <c r="B38" s="14" t="s">
        <v>105</v>
      </c>
    </row>
    <row r="39" spans="1:2" x14ac:dyDescent="0.25">
      <c r="A39" s="13" t="s">
        <v>96</v>
      </c>
      <c r="B39" s="14" t="s">
        <v>105</v>
      </c>
    </row>
    <row r="40" spans="1:2" x14ac:dyDescent="0.25">
      <c r="A40" s="13" t="s">
        <v>97</v>
      </c>
      <c r="B40" s="14" t="s">
        <v>105</v>
      </c>
    </row>
    <row r="41" spans="1:2" x14ac:dyDescent="0.25">
      <c r="A41" s="13" t="s">
        <v>98</v>
      </c>
      <c r="B41" s="14" t="s">
        <v>105</v>
      </c>
    </row>
    <row r="42" spans="1:2" x14ac:dyDescent="0.25">
      <c r="A42" s="13" t="s">
        <v>99</v>
      </c>
      <c r="B42" s="14" t="s">
        <v>105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15" sqref="O15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118</v>
      </c>
    </row>
    <row r="2" spans="1:19" s="28" customFormat="1" x14ac:dyDescent="0.25">
      <c r="A2" s="28" t="s">
        <v>82</v>
      </c>
      <c r="B2" s="28">
        <v>0</v>
      </c>
      <c r="C2" s="28">
        <v>0</v>
      </c>
      <c r="D2" s="17">
        <v>3.02</v>
      </c>
      <c r="E2" s="17">
        <v>0.03</v>
      </c>
      <c r="F2" s="17">
        <v>9.0000000000000006E-5</v>
      </c>
      <c r="G2" s="17">
        <v>100</v>
      </c>
      <c r="H2" s="17">
        <v>5</v>
      </c>
      <c r="I2" s="17">
        <f>'Count-&gt;Actual Activity'!F2</f>
        <v>0.17027714330900678</v>
      </c>
      <c r="J2" s="17">
        <f>'Count-&gt;Actual Activity'!G2</f>
        <v>0.15745067498955981</v>
      </c>
      <c r="K2" s="17">
        <v>10</v>
      </c>
      <c r="L2" s="17">
        <v>0.02</v>
      </c>
      <c r="M2" s="28">
        <f t="shared" ref="M2:M24" si="0">I2/K2</f>
        <v>1.7027714330900678E-2</v>
      </c>
      <c r="O2" s="28">
        <f>B2*Parameters!$B$6</f>
        <v>0</v>
      </c>
      <c r="Q2" s="28">
        <f t="shared" ref="Q2:Q24" si="1">(O2-M2*G2)/E2</f>
        <v>-56.759047769668932</v>
      </c>
      <c r="S2" s="28" t="e">
        <f t="shared" ref="S2:S24" si="2">Q2*E2/O2</f>
        <v>#DIV/0!</v>
      </c>
    </row>
    <row r="3" spans="1:19" s="28" customFormat="1" x14ac:dyDescent="0.25">
      <c r="A3" s="28" t="s">
        <v>83</v>
      </c>
      <c r="B3" s="28">
        <v>0</v>
      </c>
      <c r="C3" s="28">
        <v>0</v>
      </c>
      <c r="D3" s="17">
        <v>3.1</v>
      </c>
      <c r="E3" s="17">
        <v>0.03</v>
      </c>
      <c r="F3" s="17">
        <v>9.0000000000000006E-5</v>
      </c>
      <c r="G3" s="17">
        <v>100</v>
      </c>
      <c r="H3" s="17">
        <v>5</v>
      </c>
      <c r="I3" s="17">
        <f>'Count-&gt;Actual Activity'!F3</f>
        <v>0.33928775332298194</v>
      </c>
      <c r="J3" s="17">
        <f>'Count-&gt;Actual Activity'!G3</f>
        <v>0.15745067498955981</v>
      </c>
      <c r="K3" s="17">
        <v>10</v>
      </c>
      <c r="L3" s="17">
        <v>0.02</v>
      </c>
      <c r="M3" s="28">
        <f t="shared" si="0"/>
        <v>3.3928775332298197E-2</v>
      </c>
      <c r="O3" s="28">
        <f>B3*Parameters!$B$6</f>
        <v>0</v>
      </c>
      <c r="Q3" s="28">
        <f t="shared" si="1"/>
        <v>-113.09591777432733</v>
      </c>
      <c r="S3" s="28" t="e">
        <f t="shared" si="2"/>
        <v>#DIV/0!</v>
      </c>
    </row>
    <row r="4" spans="1:19" s="28" customFormat="1" x14ac:dyDescent="0.25">
      <c r="A4" s="28" t="s">
        <v>84</v>
      </c>
      <c r="B4" s="28">
        <v>0</v>
      </c>
      <c r="C4" s="28">
        <v>0</v>
      </c>
      <c r="D4" s="17">
        <v>3.12</v>
      </c>
      <c r="E4" s="17">
        <v>0.03</v>
      </c>
      <c r="F4" s="17">
        <v>9.0000000000000006E-5</v>
      </c>
      <c r="G4" s="17">
        <v>100</v>
      </c>
      <c r="H4" s="17">
        <v>5</v>
      </c>
      <c r="I4" s="17">
        <f>'Count-&gt;Actual Activity'!F4</f>
        <v>0.75407114520682517</v>
      </c>
      <c r="J4" s="17">
        <f>'Count-&gt;Actual Activity'!G4</f>
        <v>0.15745067498955981</v>
      </c>
      <c r="K4" s="17">
        <v>10</v>
      </c>
      <c r="L4" s="17">
        <v>0.02</v>
      </c>
      <c r="M4" s="28">
        <f t="shared" si="0"/>
        <v>7.5407114520682522E-2</v>
      </c>
      <c r="O4" s="28">
        <f>B4*Parameters!$B$6</f>
        <v>0</v>
      </c>
      <c r="Q4" s="28">
        <f t="shared" si="1"/>
        <v>-251.35704840227507</v>
      </c>
      <c r="S4" s="28" t="e">
        <f t="shared" si="2"/>
        <v>#DIV/0!</v>
      </c>
    </row>
    <row r="5" spans="1:19" s="28" customFormat="1" x14ac:dyDescent="0.25">
      <c r="A5" s="28" t="s">
        <v>85</v>
      </c>
      <c r="B5" s="28">
        <v>7.92E-3</v>
      </c>
      <c r="C5" s="28">
        <v>1E-3</v>
      </c>
      <c r="D5" s="17">
        <v>3.06</v>
      </c>
      <c r="E5" s="17">
        <v>0.03</v>
      </c>
      <c r="F5" s="17">
        <v>9.0000000000000006E-5</v>
      </c>
      <c r="G5" s="17">
        <v>100</v>
      </c>
      <c r="H5" s="17">
        <v>5</v>
      </c>
      <c r="I5" s="17">
        <f>'Count-&gt;Actual Activity'!F5</f>
        <v>0.42884199473587148</v>
      </c>
      <c r="J5" s="17">
        <f>'Count-&gt;Actual Activity'!G5</f>
        <v>0.15745067498955981</v>
      </c>
      <c r="K5" s="17">
        <v>10</v>
      </c>
      <c r="L5" s="17">
        <v>0.02</v>
      </c>
      <c r="M5" s="28">
        <f t="shared" si="0"/>
        <v>4.2884199473587147E-2</v>
      </c>
      <c r="O5" s="28">
        <f>B5*Parameters!$B$6</f>
        <v>3.7361495765232502</v>
      </c>
      <c r="Q5" s="28">
        <f t="shared" si="1"/>
        <v>-18.409012361182139</v>
      </c>
      <c r="S5" s="28">
        <f t="shared" si="2"/>
        <v>-0.14781805693908823</v>
      </c>
    </row>
    <row r="6" spans="1:19" s="28" customFormat="1" x14ac:dyDescent="0.25">
      <c r="A6" s="28" t="s">
        <v>86</v>
      </c>
      <c r="B6" s="28">
        <v>7.92E-3</v>
      </c>
      <c r="C6" s="28">
        <v>1E-3</v>
      </c>
      <c r="D6" s="17">
        <v>3.07</v>
      </c>
      <c r="E6" s="17">
        <v>0.03</v>
      </c>
      <c r="F6" s="17">
        <v>9.0000000000000006E-5</v>
      </c>
      <c r="G6" s="17">
        <v>100</v>
      </c>
      <c r="H6" s="17">
        <v>5</v>
      </c>
      <c r="I6" s="17">
        <f>'Count-&gt;Actual Activity'!F6</f>
        <v>0.88502451915505542</v>
      </c>
      <c r="J6" s="17">
        <f>'Count-&gt;Actual Activity'!G6</f>
        <v>0.15745067498955981</v>
      </c>
      <c r="K6" s="17">
        <v>10</v>
      </c>
      <c r="L6" s="17">
        <v>0.02</v>
      </c>
      <c r="M6" s="28">
        <f t="shared" si="0"/>
        <v>8.8502451915505542E-2</v>
      </c>
      <c r="O6" s="28">
        <f>B6*Parameters!$B$6</f>
        <v>3.7361495765232502</v>
      </c>
      <c r="Q6" s="28">
        <f t="shared" si="1"/>
        <v>-170.46985383424348</v>
      </c>
      <c r="S6" s="28">
        <f t="shared" si="2"/>
        <v>-1.3688144733718959</v>
      </c>
    </row>
    <row r="7" spans="1:19" s="28" customFormat="1" x14ac:dyDescent="0.25">
      <c r="A7" s="28" t="s">
        <v>87</v>
      </c>
      <c r="B7" s="28">
        <v>7.92E-3</v>
      </c>
      <c r="C7" s="28">
        <v>1E-3</v>
      </c>
      <c r="D7" s="17">
        <v>3.06</v>
      </c>
      <c r="E7" s="17">
        <v>0.03</v>
      </c>
      <c r="F7" s="17">
        <v>9.0000000000000006E-5</v>
      </c>
      <c r="G7" s="17">
        <v>100</v>
      </c>
      <c r="H7" s="17">
        <v>5</v>
      </c>
      <c r="I7" s="17">
        <f>'Count-&gt;Actual Activity'!F7</f>
        <v>0.28795559926111397</v>
      </c>
      <c r="J7" s="17">
        <f>'Count-&gt;Actual Activity'!G7</f>
        <v>0.15745067498955981</v>
      </c>
      <c r="K7" s="17">
        <v>5</v>
      </c>
      <c r="L7" s="17">
        <v>0.02</v>
      </c>
      <c r="M7" s="28">
        <f t="shared" si="0"/>
        <v>5.7591119852222795E-2</v>
      </c>
      <c r="O7" s="28">
        <f>B7*Parameters!$B$6</f>
        <v>3.7361495765232502</v>
      </c>
      <c r="Q7" s="28">
        <f t="shared" si="1"/>
        <v>-67.432080289967644</v>
      </c>
      <c r="S7" s="28">
        <f t="shared" si="2"/>
        <v>-0.54145648274112679</v>
      </c>
    </row>
    <row r="8" spans="1:19" s="28" customFormat="1" ht="15.75" customHeight="1" x14ac:dyDescent="0.25">
      <c r="A8" s="28" t="s">
        <v>88</v>
      </c>
      <c r="B8" s="28">
        <v>1.5800000000000002E-2</v>
      </c>
      <c r="C8" s="28">
        <v>1E-3</v>
      </c>
      <c r="D8" s="17">
        <v>3.06</v>
      </c>
      <c r="E8" s="17">
        <v>0.03</v>
      </c>
      <c r="F8" s="17">
        <v>9.0000000000000006E-5</v>
      </c>
      <c r="G8" s="17">
        <v>100</v>
      </c>
      <c r="H8" s="17">
        <v>5</v>
      </c>
      <c r="I8" s="17">
        <f>'Count-&gt;Actual Activity'!F8</f>
        <v>1.252463402268247</v>
      </c>
      <c r="J8" s="17">
        <f>'Count-&gt;Actual Activity'!G8</f>
        <v>0.15745067498955981</v>
      </c>
      <c r="K8" s="17">
        <v>10</v>
      </c>
      <c r="L8" s="17">
        <v>0.02</v>
      </c>
      <c r="M8" s="28">
        <f t="shared" si="0"/>
        <v>0.12524634022682471</v>
      </c>
      <c r="O8" s="28">
        <f>B8*Parameters!$B$6</f>
        <v>7.4534297107408278</v>
      </c>
      <c r="Q8" s="28">
        <f t="shared" si="1"/>
        <v>-169.04014373138813</v>
      </c>
      <c r="S8" s="28">
        <f t="shared" si="2"/>
        <v>-0.68038534054111255</v>
      </c>
    </row>
    <row r="9" spans="1:19" s="28" customFormat="1" x14ac:dyDescent="0.25">
      <c r="A9" s="28" t="s">
        <v>89</v>
      </c>
      <c r="B9" s="28">
        <v>1.5800000000000002E-2</v>
      </c>
      <c r="C9" s="28">
        <v>1E-3</v>
      </c>
      <c r="D9" s="17">
        <v>3.05</v>
      </c>
      <c r="E9" s="17">
        <v>0.03</v>
      </c>
      <c r="F9" s="17">
        <v>9.0000000000000006E-5</v>
      </c>
      <c r="G9" s="17">
        <v>100</v>
      </c>
      <c r="H9" s="17">
        <v>5</v>
      </c>
      <c r="I9" s="17">
        <f>'Count-&gt;Actual Activity'!F9</f>
        <v>0.86078065025391381</v>
      </c>
      <c r="J9" s="17">
        <f>'Count-&gt;Actual Activity'!G9</f>
        <v>0.15745067498955981</v>
      </c>
      <c r="K9" s="17">
        <v>10</v>
      </c>
      <c r="L9" s="17">
        <v>0.02</v>
      </c>
      <c r="M9" s="28">
        <f t="shared" si="0"/>
        <v>8.6078065025391379E-2</v>
      </c>
      <c r="O9" s="28">
        <f>B9*Parameters!$B$6</f>
        <v>7.4534297107408278</v>
      </c>
      <c r="Q9" s="28">
        <f t="shared" si="1"/>
        <v>-38.479226393276988</v>
      </c>
      <c r="S9" s="28">
        <f t="shared" si="2"/>
        <v>-0.15487860442754095</v>
      </c>
    </row>
    <row r="10" spans="1:19" s="28" customFormat="1" x14ac:dyDescent="0.25">
      <c r="A10" s="28" t="s">
        <v>90</v>
      </c>
      <c r="B10" s="28">
        <v>1.5800000000000002E-2</v>
      </c>
      <c r="C10" s="28">
        <v>1E-3</v>
      </c>
      <c r="D10" s="17">
        <v>3.11</v>
      </c>
      <c r="E10" s="17">
        <v>0.03</v>
      </c>
      <c r="F10" s="17">
        <v>9.0000000000000006E-5</v>
      </c>
      <c r="G10" s="17">
        <v>100</v>
      </c>
      <c r="H10" s="17">
        <v>5</v>
      </c>
      <c r="I10" s="17">
        <f>'Count-&gt;Actual Activity'!F10</f>
        <v>0.84789591281466159</v>
      </c>
      <c r="J10" s="17">
        <f>'Count-&gt;Actual Activity'!G10</f>
        <v>0.15745067498955981</v>
      </c>
      <c r="K10" s="17">
        <v>10</v>
      </c>
      <c r="L10" s="17">
        <v>0.02</v>
      </c>
      <c r="M10" s="28">
        <f t="shared" si="0"/>
        <v>8.4789591281466153E-2</v>
      </c>
      <c r="O10" s="28">
        <f>B10*Parameters!$B$6</f>
        <v>7.4534297107408278</v>
      </c>
      <c r="Q10" s="28">
        <f t="shared" si="1"/>
        <v>-34.184313913526232</v>
      </c>
      <c r="S10" s="28">
        <f t="shared" si="2"/>
        <v>-0.1375916131506465</v>
      </c>
    </row>
    <row r="11" spans="1:19" s="28" customFormat="1" x14ac:dyDescent="0.25">
      <c r="A11" s="28" t="s">
        <v>91</v>
      </c>
      <c r="B11" s="28">
        <v>7.9100000000000004E-2</v>
      </c>
      <c r="C11" s="28">
        <v>2E-3</v>
      </c>
      <c r="D11" s="17">
        <v>3.02</v>
      </c>
      <c r="E11" s="17">
        <v>0.03</v>
      </c>
      <c r="F11" s="17">
        <v>9.0000000000000006E-5</v>
      </c>
      <c r="G11" s="17">
        <v>100</v>
      </c>
      <c r="H11" s="17">
        <v>5</v>
      </c>
      <c r="I11" s="17">
        <f>'Count-&gt;Actual Activity'!F11</f>
        <v>3.2841073547649153</v>
      </c>
      <c r="J11" s="17">
        <f>'Count-&gt;Actual Activity'!G11</f>
        <v>0.15745067498955981</v>
      </c>
      <c r="K11" s="17">
        <v>10</v>
      </c>
      <c r="L11" s="17">
        <v>0.02</v>
      </c>
      <c r="M11" s="28">
        <f t="shared" si="0"/>
        <v>0.32841073547649152</v>
      </c>
      <c r="O11" s="28">
        <f>B11*Parameters!$B$6</f>
        <v>37.314322159468318</v>
      </c>
      <c r="Q11" s="28">
        <f t="shared" si="1"/>
        <v>149.10828706063887</v>
      </c>
      <c r="S11" s="28">
        <f t="shared" si="2"/>
        <v>0.11988020558706845</v>
      </c>
    </row>
    <row r="12" spans="1:19" s="28" customFormat="1" x14ac:dyDescent="0.25">
      <c r="A12" s="28" t="s">
        <v>92</v>
      </c>
      <c r="B12" s="28">
        <v>7.9100000000000004E-2</v>
      </c>
      <c r="C12" s="28">
        <v>2E-3</v>
      </c>
      <c r="D12" s="17">
        <v>3.03</v>
      </c>
      <c r="E12" s="17">
        <v>0.03</v>
      </c>
      <c r="F12" s="17">
        <v>9.0000000000000006E-5</v>
      </c>
      <c r="G12" s="17">
        <v>100</v>
      </c>
      <c r="H12" s="17">
        <v>5</v>
      </c>
      <c r="I12" s="17">
        <f>'Count-&gt;Actual Activity'!F12</f>
        <v>3.7051190130778164</v>
      </c>
      <c r="J12" s="17">
        <f>'Count-&gt;Actual Activity'!G12</f>
        <v>0.15745067498955981</v>
      </c>
      <c r="K12" s="17">
        <v>10</v>
      </c>
      <c r="L12" s="17">
        <v>0.02</v>
      </c>
      <c r="M12" s="28">
        <f t="shared" si="0"/>
        <v>0.37051190130778167</v>
      </c>
      <c r="O12" s="28">
        <f>B12*Parameters!$B$6</f>
        <v>37.314322159468318</v>
      </c>
      <c r="Q12" s="28">
        <f t="shared" si="1"/>
        <v>8.7710676230050435</v>
      </c>
      <c r="S12" s="28">
        <f t="shared" si="2"/>
        <v>7.0517702978930537E-3</v>
      </c>
    </row>
    <row r="13" spans="1:19" s="28" customFormat="1" x14ac:dyDescent="0.25">
      <c r="A13" s="28" t="s">
        <v>93</v>
      </c>
      <c r="B13" s="28">
        <v>7.9100000000000004E-2</v>
      </c>
      <c r="C13" s="28">
        <v>2E-3</v>
      </c>
      <c r="D13" s="17">
        <v>3.07</v>
      </c>
      <c r="E13" s="17">
        <v>0.03</v>
      </c>
      <c r="F13" s="17">
        <v>9.0000000000000006E-5</v>
      </c>
      <c r="G13" s="17">
        <v>100</v>
      </c>
      <c r="H13" s="17">
        <v>5</v>
      </c>
      <c r="I13" s="17">
        <f>'Count-&gt;Actual Activity'!F13</f>
        <v>3.6239327696878383</v>
      </c>
      <c r="J13" s="17">
        <f>'Count-&gt;Actual Activity'!G13</f>
        <v>0.15745067498955981</v>
      </c>
      <c r="K13" s="17">
        <v>10</v>
      </c>
      <c r="L13" s="17">
        <v>0.02</v>
      </c>
      <c r="M13" s="28">
        <f t="shared" si="0"/>
        <v>0.36239327696878382</v>
      </c>
      <c r="O13" s="28">
        <f>B13*Parameters!$B$6</f>
        <v>37.314322159468318</v>
      </c>
      <c r="Q13" s="28">
        <f t="shared" si="1"/>
        <v>35.833148752997822</v>
      </c>
      <c r="S13" s="28">
        <f t="shared" si="2"/>
        <v>2.8809164963409638E-2</v>
      </c>
    </row>
    <row r="14" spans="1:19" s="28" customFormat="1" x14ac:dyDescent="0.25">
      <c r="A14" s="28" t="s">
        <v>94</v>
      </c>
      <c r="B14" s="28">
        <v>0.158</v>
      </c>
      <c r="C14" s="28">
        <v>2E-3</v>
      </c>
      <c r="D14" s="17">
        <v>3.07</v>
      </c>
      <c r="E14" s="17">
        <v>0.03</v>
      </c>
      <c r="F14" s="17">
        <v>9.0000000000000006E-5</v>
      </c>
      <c r="G14" s="17">
        <v>100</v>
      </c>
      <c r="H14" s="17">
        <v>5</v>
      </c>
      <c r="I14" s="17">
        <f>'Count-&gt;Actual Activity'!F14</f>
        <v>11.946420105416371</v>
      </c>
      <c r="J14" s="17">
        <f>'Count-&gt;Actual Activity'!G14</f>
        <v>0.15745067498955981</v>
      </c>
      <c r="K14" s="17">
        <v>10</v>
      </c>
      <c r="L14" s="17">
        <v>0.02</v>
      </c>
      <c r="M14" s="28">
        <f t="shared" si="0"/>
        <v>1.1946420105416371</v>
      </c>
      <c r="O14" s="28">
        <f>B14*Parameters!$B$6</f>
        <v>74.534297107408278</v>
      </c>
      <c r="Q14" s="28">
        <f t="shared" si="1"/>
        <v>-1497.6634648918478</v>
      </c>
      <c r="S14" s="28">
        <f t="shared" si="2"/>
        <v>-0.60280844779429277</v>
      </c>
    </row>
    <row r="15" spans="1:19" s="28" customFormat="1" x14ac:dyDescent="0.25">
      <c r="A15" s="28" t="s">
        <v>95</v>
      </c>
      <c r="B15" s="28">
        <v>0.158</v>
      </c>
      <c r="C15" s="28">
        <v>2E-3</v>
      </c>
      <c r="D15" s="17">
        <v>3.02</v>
      </c>
      <c r="E15" s="17">
        <v>0.03</v>
      </c>
      <c r="F15" s="17">
        <v>9.0000000000000006E-5</v>
      </c>
      <c r="G15" s="17">
        <v>100</v>
      </c>
      <c r="H15" s="17">
        <v>5</v>
      </c>
      <c r="I15" s="17">
        <f>'Count-&gt;Actual Activity'!F15</f>
        <v>7.0626942237572283</v>
      </c>
      <c r="J15" s="17">
        <f>'Count-&gt;Actual Activity'!G15</f>
        <v>0.15745067498955981</v>
      </c>
      <c r="K15" s="17">
        <v>10</v>
      </c>
      <c r="L15" s="17">
        <v>0.02</v>
      </c>
      <c r="M15" s="28">
        <f t="shared" si="0"/>
        <v>0.70626942237572288</v>
      </c>
      <c r="O15" s="28">
        <f>B15*Parameters!$B$6</f>
        <v>74.534297107408278</v>
      </c>
      <c r="Q15" s="28">
        <f t="shared" si="1"/>
        <v>130.24516232786615</v>
      </c>
      <c r="S15" s="28">
        <f t="shared" si="2"/>
        <v>5.2423582450979014E-2</v>
      </c>
    </row>
    <row r="16" spans="1:19" s="28" customFormat="1" x14ac:dyDescent="0.25">
      <c r="A16" s="28" t="s">
        <v>96</v>
      </c>
      <c r="B16" s="28">
        <v>0.158</v>
      </c>
      <c r="C16" s="28">
        <v>2E-3</v>
      </c>
      <c r="D16" s="17">
        <v>3.17</v>
      </c>
      <c r="E16" s="17">
        <v>0.03</v>
      </c>
      <c r="F16" s="17">
        <v>9.0000000000000006E-5</v>
      </c>
      <c r="G16" s="17">
        <v>100</v>
      </c>
      <c r="H16" s="17">
        <v>5</v>
      </c>
      <c r="I16" s="17">
        <f>'Count-&gt;Actual Activity'!F16</f>
        <v>7.0352231114424342</v>
      </c>
      <c r="J16" s="17">
        <f>'Count-&gt;Actual Activity'!G16</f>
        <v>0.15745067498955981</v>
      </c>
      <c r="K16" s="17">
        <v>10</v>
      </c>
      <c r="L16" s="17">
        <v>0.02</v>
      </c>
      <c r="M16" s="28">
        <f t="shared" si="0"/>
        <v>0.70352231114424346</v>
      </c>
      <c r="O16" s="28">
        <f>B16*Parameters!$B$6</f>
        <v>74.534297107408278</v>
      </c>
      <c r="Q16" s="28">
        <f t="shared" si="1"/>
        <v>139.40219976613122</v>
      </c>
      <c r="S16" s="28">
        <f t="shared" si="2"/>
        <v>5.6109283313658075E-2</v>
      </c>
    </row>
    <row r="17" spans="1:19" s="28" customFormat="1" x14ac:dyDescent="0.25">
      <c r="A17" s="28" t="s">
        <v>107</v>
      </c>
      <c r="B17" s="28">
        <v>0.158</v>
      </c>
      <c r="C17" s="28">
        <v>2E-3</v>
      </c>
      <c r="D17" s="28">
        <v>3.02</v>
      </c>
      <c r="E17" s="28">
        <v>0.03</v>
      </c>
      <c r="F17" s="28">
        <v>9.0000000000000006E-5</v>
      </c>
      <c r="G17" s="17">
        <v>100</v>
      </c>
      <c r="H17" s="17">
        <v>5</v>
      </c>
      <c r="I17" s="17">
        <f>'Count-&gt;Actual Activity'!F17</f>
        <v>6.105399433586892</v>
      </c>
      <c r="J17" s="17">
        <f>'Count-&gt;Actual Activity'!G17</f>
        <v>0.15745067498955981</v>
      </c>
      <c r="K17" s="17">
        <v>10</v>
      </c>
      <c r="L17" s="17">
        <v>0.02</v>
      </c>
      <c r="M17" s="28">
        <f t="shared" si="0"/>
        <v>0.61053994335868922</v>
      </c>
      <c r="O17" s="28">
        <f>B17*Parameters!$B$6</f>
        <v>74.534297107408278</v>
      </c>
      <c r="Q17" s="28">
        <f t="shared" si="1"/>
        <v>449.34342571797856</v>
      </c>
      <c r="S17" s="28">
        <f t="shared" si="2"/>
        <v>0.180860399771577</v>
      </c>
    </row>
    <row r="18" spans="1:19" s="28" customFormat="1" x14ac:dyDescent="0.25">
      <c r="A18" s="28" t="s">
        <v>97</v>
      </c>
      <c r="B18" s="28">
        <v>0.79200000000000004</v>
      </c>
      <c r="C18" s="28">
        <v>2E-3</v>
      </c>
      <c r="D18" s="28">
        <v>3.04</v>
      </c>
      <c r="E18" s="28">
        <v>0.03</v>
      </c>
      <c r="F18" s="28">
        <v>9.0000000000000006E-5</v>
      </c>
      <c r="G18" s="17">
        <v>100</v>
      </c>
      <c r="H18" s="17">
        <v>5</v>
      </c>
      <c r="I18" s="17">
        <f>'Count-&gt;Actual Activity'!F18</f>
        <v>31.414384519474627</v>
      </c>
      <c r="J18" s="17">
        <f>'Count-&gt;Actual Activity'!G18</f>
        <v>0.15745067498955981</v>
      </c>
      <c r="K18" s="17">
        <v>10</v>
      </c>
      <c r="L18" s="17">
        <v>0.02</v>
      </c>
      <c r="M18" s="28">
        <f t="shared" si="0"/>
        <v>3.1414384519474625</v>
      </c>
      <c r="O18" s="28">
        <f>B18*Parameters!$B$6</f>
        <v>373.61495765232502</v>
      </c>
      <c r="Q18" s="28">
        <f t="shared" si="1"/>
        <v>1982.3704152526261</v>
      </c>
      <c r="S18" s="28">
        <f t="shared" si="2"/>
        <v>0.15917754693568997</v>
      </c>
    </row>
    <row r="19" spans="1:19" s="28" customFormat="1" x14ac:dyDescent="0.25">
      <c r="A19" s="28" t="s">
        <v>98</v>
      </c>
      <c r="B19" s="28">
        <v>0.79200000000000004</v>
      </c>
      <c r="C19" s="28">
        <v>2E-3</v>
      </c>
      <c r="D19" s="28">
        <v>3.06</v>
      </c>
      <c r="E19" s="28">
        <v>0.03</v>
      </c>
      <c r="F19" s="28">
        <v>9.0000000000000006E-5</v>
      </c>
      <c r="G19" s="17">
        <v>100</v>
      </c>
      <c r="H19" s="17">
        <v>5</v>
      </c>
      <c r="I19" s="17">
        <f>'Count-&gt;Actual Activity'!F19</f>
        <v>35.008557430521563</v>
      </c>
      <c r="J19" s="17">
        <f>'Count-&gt;Actual Activity'!G19</f>
        <v>0.15745067498955981</v>
      </c>
      <c r="K19" s="17">
        <v>10</v>
      </c>
      <c r="L19" s="17">
        <v>0.02</v>
      </c>
      <c r="M19" s="28">
        <f t="shared" si="0"/>
        <v>3.5008557430521563</v>
      </c>
      <c r="O19" s="28">
        <f>B19*Parameters!$B$6</f>
        <v>373.61495765232502</v>
      </c>
      <c r="Q19" s="28">
        <f t="shared" si="1"/>
        <v>784.31277823697963</v>
      </c>
      <c r="S19" s="28">
        <f t="shared" si="2"/>
        <v>6.2977626738930328E-2</v>
      </c>
    </row>
    <row r="20" spans="1:19" s="28" customFormat="1" x14ac:dyDescent="0.25">
      <c r="A20" s="28" t="s">
        <v>99</v>
      </c>
      <c r="B20" s="28">
        <v>0.79200000000000004</v>
      </c>
      <c r="C20" s="28">
        <v>2E-3</v>
      </c>
      <c r="D20" s="28">
        <v>3.11</v>
      </c>
      <c r="E20" s="28">
        <v>0.03</v>
      </c>
      <c r="F20" s="28">
        <v>9.0000000000000006E-5</v>
      </c>
      <c r="G20" s="17">
        <v>100</v>
      </c>
      <c r="H20" s="17">
        <v>5</v>
      </c>
      <c r="I20" s="17">
        <f>'Count-&gt;Actual Activity'!F20</f>
        <v>34.580575708355347</v>
      </c>
      <c r="J20" s="17">
        <f>'Count-&gt;Actual Activity'!G20</f>
        <v>0.15745067498955981</v>
      </c>
      <c r="K20" s="17">
        <v>10</v>
      </c>
      <c r="L20" s="17">
        <v>0.02</v>
      </c>
      <c r="M20" s="28">
        <f t="shared" si="0"/>
        <v>3.4580575708355346</v>
      </c>
      <c r="O20" s="28">
        <f>B20*Parameters!$B$6</f>
        <v>373.61495765232502</v>
      </c>
      <c r="Q20" s="28">
        <f t="shared" si="1"/>
        <v>926.97335229238627</v>
      </c>
      <c r="S20" s="28">
        <f t="shared" si="2"/>
        <v>7.4432781662478312E-2</v>
      </c>
    </row>
    <row r="21" spans="1:19" s="28" customFormat="1" x14ac:dyDescent="0.25">
      <c r="A21" s="28" t="s">
        <v>112</v>
      </c>
      <c r="B21" s="28">
        <v>0.79200000000000004</v>
      </c>
      <c r="C21" s="28">
        <v>2E-3</v>
      </c>
      <c r="D21" s="28">
        <v>3.04</v>
      </c>
      <c r="E21" s="28">
        <v>0.03</v>
      </c>
      <c r="F21" s="28">
        <v>9.0000000000000006E-5</v>
      </c>
      <c r="G21" s="17">
        <v>100</v>
      </c>
      <c r="H21" s="17">
        <v>5</v>
      </c>
      <c r="I21" s="17">
        <f>'Count-&gt;Actual Activity'!F21</f>
        <v>35.838332310586232</v>
      </c>
      <c r="J21" s="17">
        <f>'Count-&gt;Actual Activity'!G21</f>
        <v>0.15745067498955981</v>
      </c>
      <c r="K21" s="17">
        <v>10</v>
      </c>
      <c r="L21" s="17">
        <v>0.02</v>
      </c>
      <c r="M21" s="28">
        <f t="shared" si="0"/>
        <v>3.5838332310586232</v>
      </c>
      <c r="O21" s="28">
        <f>B21*Parameters!$B$6</f>
        <v>373.61495765232502</v>
      </c>
      <c r="Q21" s="28">
        <f t="shared" si="1"/>
        <v>507.72115154875718</v>
      </c>
      <c r="S21" s="28">
        <f t="shared" si="2"/>
        <v>4.0768267529151823E-2</v>
      </c>
    </row>
    <row r="22" spans="1:19" s="28" customFormat="1" x14ac:dyDescent="0.25">
      <c r="A22" s="28" t="s">
        <v>113</v>
      </c>
      <c r="B22" s="28">
        <v>0.79200000000000004</v>
      </c>
      <c r="C22" s="28">
        <v>2E-3</v>
      </c>
      <c r="D22" s="28">
        <v>3.04</v>
      </c>
      <c r="E22" s="28">
        <v>0.03</v>
      </c>
      <c r="F22" s="28">
        <v>9.0000000000000006E-5</v>
      </c>
      <c r="G22" s="17">
        <v>100</v>
      </c>
      <c r="H22" s="17">
        <v>5</v>
      </c>
      <c r="I22" s="17">
        <f>'Count-&gt;Actual Activity'!F22</f>
        <v>34.354779993642474</v>
      </c>
      <c r="J22" s="17">
        <f>'Count-&gt;Actual Activity'!G22</f>
        <v>0.15745067498955981</v>
      </c>
      <c r="K22" s="17">
        <v>10</v>
      </c>
      <c r="L22" s="17">
        <v>0.02</v>
      </c>
      <c r="M22" s="28">
        <f t="shared" si="0"/>
        <v>3.4354779993642475</v>
      </c>
      <c r="O22" s="28">
        <f>B22*Parameters!$B$6</f>
        <v>373.61495765232502</v>
      </c>
      <c r="Q22" s="28">
        <f t="shared" si="1"/>
        <v>1002.2385905300098</v>
      </c>
      <c r="S22" s="28">
        <f t="shared" si="2"/>
        <v>8.0476322213737211E-2</v>
      </c>
    </row>
    <row r="23" spans="1:19" s="28" customFormat="1" x14ac:dyDescent="0.25">
      <c r="A23" s="28" t="s">
        <v>114</v>
      </c>
      <c r="B23" s="28">
        <v>0.79200000000000004</v>
      </c>
      <c r="C23" s="28">
        <v>2E-3</v>
      </c>
      <c r="D23" s="28">
        <v>3.04</v>
      </c>
      <c r="E23" s="28">
        <v>0.03</v>
      </c>
      <c r="F23" s="28">
        <v>9.0000000000000006E-5</v>
      </c>
      <c r="G23" s="17">
        <v>100</v>
      </c>
      <c r="H23" s="17">
        <v>5</v>
      </c>
      <c r="I23" s="17">
        <f>'Count-&gt;Actual Activity'!F23</f>
        <v>35.843174451296882</v>
      </c>
      <c r="J23" s="17">
        <f>'Count-&gt;Actual Activity'!G23</f>
        <v>0.15745067498955981</v>
      </c>
      <c r="K23" s="17">
        <v>10</v>
      </c>
      <c r="L23" s="17">
        <v>0.02</v>
      </c>
      <c r="M23" s="28">
        <f t="shared" si="0"/>
        <v>3.5843174451296882</v>
      </c>
      <c r="O23" s="28">
        <f>B23*Parameters!$B$6</f>
        <v>373.61495765232502</v>
      </c>
      <c r="Q23" s="28">
        <f t="shared" si="1"/>
        <v>506.10710464520707</v>
      </c>
      <c r="S23" s="28">
        <f t="shared" si="2"/>
        <v>4.0638665097250358E-2</v>
      </c>
    </row>
    <row r="24" spans="1:19" s="28" customFormat="1" x14ac:dyDescent="0.25">
      <c r="A24" s="28" t="s">
        <v>115</v>
      </c>
      <c r="B24" s="28">
        <v>0.79200000000000004</v>
      </c>
      <c r="C24" s="28">
        <v>2E-3</v>
      </c>
      <c r="D24" s="28">
        <v>3.04</v>
      </c>
      <c r="E24" s="28">
        <v>0.03</v>
      </c>
      <c r="F24" s="28">
        <v>9.0000000000000006E-5</v>
      </c>
      <c r="G24" s="17">
        <v>100</v>
      </c>
      <c r="H24" s="17">
        <v>5</v>
      </c>
      <c r="I24" s="17">
        <f>'Count-&gt;Actual Activity'!F24</f>
        <v>35.333091409300344</v>
      </c>
      <c r="J24" s="17">
        <f>'Count-&gt;Actual Activity'!G24</f>
        <v>0.15745067498955981</v>
      </c>
      <c r="K24" s="17">
        <v>10</v>
      </c>
      <c r="L24" s="17">
        <v>0.02</v>
      </c>
      <c r="M24" s="28">
        <f t="shared" si="0"/>
        <v>3.5333091409300343</v>
      </c>
      <c r="O24" s="28">
        <f>B24*Parameters!$B$6</f>
        <v>373.61495765232502</v>
      </c>
      <c r="Q24" s="28">
        <f t="shared" si="1"/>
        <v>676.13478531071871</v>
      </c>
      <c r="S24" s="28">
        <f t="shared" si="2"/>
        <v>5.429130484170093E-2</v>
      </c>
    </row>
  </sheetData>
  <conditionalFormatting sqref="I2:I24">
    <cfRule type="cellIs" dxfId="0" priority="1" operator="lessThan">
      <formula>0.209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3" sqref="N3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116</v>
      </c>
      <c r="D1" t="s">
        <v>32</v>
      </c>
      <c r="E1" t="s">
        <v>117</v>
      </c>
      <c r="F1" t="s">
        <v>119</v>
      </c>
      <c r="G1" t="s">
        <v>118</v>
      </c>
      <c r="H1" t="s">
        <v>120</v>
      </c>
      <c r="I1" t="s">
        <v>121</v>
      </c>
      <c r="J1" t="s">
        <v>122</v>
      </c>
      <c r="K1" t="s">
        <v>135</v>
      </c>
      <c r="L1" t="s">
        <v>136</v>
      </c>
      <c r="M1" t="s">
        <v>134</v>
      </c>
    </row>
    <row r="2" spans="1:14" x14ac:dyDescent="0.25">
      <c r="A2">
        <v>0</v>
      </c>
      <c r="B2">
        <f>AVERAGE('Bottle Results'!M3:M4)</f>
        <v>5.466794492649036E-2</v>
      </c>
      <c r="C2">
        <f>_xlfn.STDEV.S('Bottle Results'!M3:M4)</f>
        <v>2.9329614912462273E-2</v>
      </c>
      <c r="D2">
        <f>AVERAGE('Bottle Results'!Q3:Q4)</f>
        <v>-182.22648308830119</v>
      </c>
      <c r="E2">
        <f>_xlfn.STDEV.S('Bottle Results'!Q3:Q4)</f>
        <v>97.765383041540957</v>
      </c>
      <c r="F2">
        <f>'Bottle Results'!O3</f>
        <v>0</v>
      </c>
      <c r="G2" t="e">
        <f>AVERAGE('Bottle Results'!S3:S4)</f>
        <v>#DIV/0!</v>
      </c>
      <c r="H2" t="e">
        <f>_xlfn.STDEV.S('Bottle Results'!S3:S4)</f>
        <v>#DIV/0!</v>
      </c>
      <c r="I2">
        <f>AVERAGE('Bottle Results'!D3:D4)</f>
        <v>3.1100000000000003</v>
      </c>
      <c r="J2">
        <f>_xlfn.STDEV.S('Bottle Results'!D3:D4)</f>
        <v>1.4142135623730963E-2</v>
      </c>
      <c r="K2">
        <f>AVERAGE('Bottle Results'!E2:E4)</f>
        <v>0.03</v>
      </c>
      <c r="L2">
        <f>_xlfn.STDEV.S('Bottle Results'!E2:E4)</f>
        <v>0</v>
      </c>
      <c r="M2">
        <f>COUNT('Bottle Results'!I3:I4)</f>
        <v>2</v>
      </c>
      <c r="N2" t="s">
        <v>137</v>
      </c>
    </row>
    <row r="3" spans="1:14" x14ac:dyDescent="0.25">
      <c r="A3">
        <v>5</v>
      </c>
      <c r="B3">
        <f>AVERAGE('Bottle Results'!M5:M7)</f>
        <v>6.2992590413771823E-2</v>
      </c>
      <c r="C3">
        <f>_xlfn.STDEV.S('Bottle Results'!M5:M7)</f>
        <v>2.3283860335737056E-2</v>
      </c>
      <c r="D3">
        <f>AVERAGE('Bottle Results'!Q5:Q7)</f>
        <v>-85.436982161797758</v>
      </c>
      <c r="E3">
        <f>_xlfn.STDEV.S('Bottle Results'!Q5:Q7)</f>
        <v>77.612867785790158</v>
      </c>
      <c r="F3">
        <f>AVERAGE('Bottle Results'!O5:O7)</f>
        <v>3.7361495765232502</v>
      </c>
      <c r="G3">
        <f>AVERAGE('Bottle Results'!S5:S7)</f>
        <v>-0.68602967101737022</v>
      </c>
      <c r="H3">
        <f>_xlfn.STDEV.S('Bottle Results'!S5:S7)</f>
        <v>0.62320471541196498</v>
      </c>
      <c r="I3">
        <f>AVERAGE('Bottle Results'!D5:D7)</f>
        <v>3.063333333333333</v>
      </c>
      <c r="J3">
        <f>_xlfn.STDEV.S('Bottle Results'!D5:D7)</f>
        <v>5.7735026918961348E-3</v>
      </c>
      <c r="K3">
        <f>AVERAGE('Bottle Results'!E5:E7)</f>
        <v>0.03</v>
      </c>
      <c r="L3">
        <f>_xlfn.STDEV.S('Bottle Results'!E5:E7)</f>
        <v>0</v>
      </c>
      <c r="M3">
        <f>COUNT('Bottle Results'!I5:I7)</f>
        <v>3</v>
      </c>
    </row>
    <row r="4" spans="1:14" x14ac:dyDescent="0.25">
      <c r="A4">
        <v>10</v>
      </c>
      <c r="B4">
        <f>AVERAGE('Bottle Results'!M8:M10)</f>
        <v>9.8704665511227405E-2</v>
      </c>
      <c r="C4">
        <f>_xlfn.STDEV.S('Bottle Results'!M8:M10)</f>
        <v>2.2994791011849459E-2</v>
      </c>
      <c r="D4">
        <f>AVERAGE('Bottle Results'!Q8:Q10)</f>
        <v>-80.567894679397114</v>
      </c>
      <c r="E4">
        <f>_xlfn.STDEV.S('Bottle Results'!Q8:Q10)</f>
        <v>76.64930337283127</v>
      </c>
      <c r="F4">
        <f>'Bottle Results'!O9</f>
        <v>7.4534297107408278</v>
      </c>
      <c r="G4">
        <f>AVERAGE('Bottle Results'!S8:S10)</f>
        <v>-0.32428518603976669</v>
      </c>
      <c r="H4">
        <f>_xlfn.STDEV.S('Bottle Results'!S8:S10)</f>
        <v>0.30851288472892607</v>
      </c>
      <c r="I4">
        <f>AVERAGE('Bottle Results'!D8:D10)</f>
        <v>3.0733333333333328</v>
      </c>
      <c r="J4">
        <f>_xlfn.STDEV.S('Bottle Results'!D8:D10)</f>
        <v>3.2145502536643167E-2</v>
      </c>
      <c r="K4">
        <f>AVERAGE('Bottle Results'!E8:E10)</f>
        <v>0.03</v>
      </c>
      <c r="L4">
        <f>_xlfn.STDEV.S('Bottle Results'!E8:E10)</f>
        <v>0</v>
      </c>
      <c r="M4">
        <f>COUNT('Bottle Results'!I8:I10)</f>
        <v>3</v>
      </c>
    </row>
    <row r="5" spans="1:14" x14ac:dyDescent="0.25">
      <c r="A5">
        <v>50</v>
      </c>
      <c r="B5">
        <f>AVERAGE('Bottle Results'!M11:M13)</f>
        <v>0.353771971251019</v>
      </c>
      <c r="C5">
        <f>_xlfn.STDEV.S('Bottle Results'!M11:M13)</f>
        <v>2.2335447729961034E-2</v>
      </c>
      <c r="D5">
        <f>AVERAGE('Bottle Results'!Q11:Q13)</f>
        <v>64.570834478880585</v>
      </c>
      <c r="E5">
        <f>_xlfn.STDEV.S('Bottle Results'!Q11:Q13)</f>
        <v>74.451492433203455</v>
      </c>
      <c r="F5">
        <f>'Bottle Results'!O12</f>
        <v>37.314322159468318</v>
      </c>
      <c r="G5">
        <f>AVERAGE('Bottle Results'!S11:S13)</f>
        <v>5.1913713616123708E-2</v>
      </c>
      <c r="H5">
        <f>_xlfn.STDEV.S('Bottle Results'!S11:S13)</f>
        <v>5.9857573278451037E-2</v>
      </c>
      <c r="I5">
        <f>AVERAGE('Bottle Results'!D11:D13)</f>
        <v>3.0399999999999996</v>
      </c>
      <c r="J5">
        <f>_xlfn.STDEV.S('Bottle Results'!D11:D13)</f>
        <v>2.6457513110645845E-2</v>
      </c>
      <c r="K5">
        <f>AVERAGE('Bottle Results'!E11:E13)</f>
        <v>0.03</v>
      </c>
      <c r="L5">
        <f>_xlfn.STDEV.S('Bottle Results'!E11:E13)</f>
        <v>0</v>
      </c>
      <c r="M5">
        <f>COUNT('Bottle Results'!I11:I13)</f>
        <v>3</v>
      </c>
    </row>
    <row r="6" spans="1:14" x14ac:dyDescent="0.25">
      <c r="A6">
        <v>100</v>
      </c>
      <c r="B6">
        <f>AVERAGE('Bottle Results'!M14:M17)</f>
        <v>0.80374342185507319</v>
      </c>
      <c r="C6">
        <f>_xlfn.STDEV.S('Bottle Results'!M14:M17)</f>
        <v>0.26437015864557684</v>
      </c>
      <c r="D6">
        <f>AVERAGE('Bottle Results'!Q14:Q17)</f>
        <v>-194.66816926996796</v>
      </c>
      <c r="E6">
        <f>_xlfn.STDEV.S('Bottle Results'!Q14:Q17)</f>
        <v>881.23386215192409</v>
      </c>
      <c r="F6">
        <f>'Bottle Results'!O15</f>
        <v>74.534297107408278</v>
      </c>
      <c r="G6">
        <f>AVERAGE('Bottle Results'!S14:S17)</f>
        <v>-7.8353795564519685E-2</v>
      </c>
      <c r="H6">
        <f>_xlfn.STDEV.S('Bottle Results'!S14:S17)</f>
        <v>0.35469598413815362</v>
      </c>
      <c r="I6">
        <f>AVERAGE('Bottle Results'!D14:D17)</f>
        <v>3.07</v>
      </c>
      <c r="J6">
        <f>_xlfn.STDEV.S('Bottle Results'!D14:D17)</f>
        <v>7.071067811865471E-2</v>
      </c>
      <c r="K6">
        <f>AVERAGE('Bottle Results'!E14:E17)</f>
        <v>0.03</v>
      </c>
      <c r="L6">
        <f>_xlfn.STDEV.S('Bottle Results'!E14:E17)</f>
        <v>0</v>
      </c>
      <c r="M6">
        <f>COUNT('Bottle Results'!I14:I17)</f>
        <v>4</v>
      </c>
    </row>
    <row r="7" spans="1:14" x14ac:dyDescent="0.25">
      <c r="A7">
        <v>500</v>
      </c>
      <c r="B7">
        <f>AVERAGE('Bottle Results'!M18:M21)</f>
        <v>3.4210462492234441</v>
      </c>
      <c r="C7">
        <f>_xlfn.STDEV.S('Bottle Results'!M18:M21)</f>
        <v>0.19357988444498583</v>
      </c>
      <c r="D7">
        <f>AVERAGE('Bottle Results'!Q18:Q21)</f>
        <v>1050.3444243326874</v>
      </c>
      <c r="E7">
        <f>_xlfn.STDEV.S('Bottle Results'!Q18:Q21)</f>
        <v>645.26628148328598</v>
      </c>
      <c r="F7">
        <f>'Bottle Results'!O18</f>
        <v>373.61495765232502</v>
      </c>
      <c r="G7">
        <f>AVERAGE('Bottle Results'!S18:S21)</f>
        <v>8.4339055716562597E-2</v>
      </c>
      <c r="H7">
        <f>_xlfn.STDEV.S('Bottle Results'!S18:S21)</f>
        <v>5.1812669830292403E-2</v>
      </c>
      <c r="I7">
        <f>AVERAGE('Bottle Results'!D18:D21)</f>
        <v>3.0625</v>
      </c>
      <c r="J7">
        <f>_xlfn.STDEV.S('Bottle Results'!D18:D21)</f>
        <v>3.3040379335998273E-2</v>
      </c>
      <c r="K7">
        <f>AVERAGE('Bottle Results'!E18:E21)</f>
        <v>0.03</v>
      </c>
      <c r="L7">
        <f>_xlfn.STDEV.S('Bottle Results'!E18:E21)</f>
        <v>0</v>
      </c>
      <c r="M7">
        <f>COUNT('Bottle Results'!I18:I21)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2017-07-20T17:54:49Z</dcterms:modified>
</cp:coreProperties>
</file>