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dium Blank\"/>
    </mc:Choice>
  </mc:AlternateContent>
  <bookViews>
    <workbookView xWindow="0" yWindow="0" windowWidth="7470" windowHeight="12285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3" i="2"/>
  <c r="J4" i="2"/>
  <c r="J2" i="2"/>
  <c r="I5" i="2"/>
  <c r="I4" i="2"/>
  <c r="I3" i="2"/>
  <c r="I2" i="2"/>
  <c r="L10" i="7"/>
  <c r="K9" i="7"/>
  <c r="G9" i="7"/>
  <c r="D9" i="7"/>
  <c r="L9" i="7" s="1"/>
  <c r="C9" i="7"/>
  <c r="E9" i="7" s="1"/>
  <c r="L8" i="7"/>
  <c r="K8" i="7"/>
  <c r="I8" i="7"/>
  <c r="H8" i="7"/>
  <c r="E8" i="7"/>
  <c r="D8" i="7"/>
  <c r="L7" i="7"/>
  <c r="K7" i="7"/>
  <c r="I7" i="7"/>
  <c r="E7" i="7"/>
  <c r="D7" i="7"/>
  <c r="K6" i="7"/>
  <c r="I6" i="7"/>
  <c r="J6" i="7" s="1"/>
  <c r="H6" i="7"/>
  <c r="E6" i="7"/>
  <c r="D6" i="7"/>
  <c r="L6" i="7" s="1"/>
  <c r="L5" i="7"/>
  <c r="K5" i="7"/>
  <c r="H5" i="7"/>
  <c r="I5" i="7" s="1"/>
  <c r="J5" i="7" s="1"/>
  <c r="E5" i="7"/>
  <c r="D5" i="7"/>
  <c r="K4" i="7"/>
  <c r="H4" i="7"/>
  <c r="I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7" i="7" l="1"/>
  <c r="J3" i="7"/>
  <c r="J8" i="7"/>
  <c r="J4" i="7"/>
  <c r="H5" i="2" l="1"/>
  <c r="H4" i="2"/>
  <c r="H3" i="2"/>
  <c r="H2" i="2"/>
  <c r="J7" i="8" l="1"/>
  <c r="J6" i="8"/>
  <c r="J5" i="8"/>
  <c r="J4" i="8"/>
  <c r="J3" i="8"/>
  <c r="I7" i="8"/>
  <c r="I6" i="8"/>
  <c r="I5" i="8"/>
  <c r="I4" i="8"/>
  <c r="I3" i="8"/>
  <c r="J2" i="8"/>
  <c r="I2" i="8"/>
  <c r="F4" i="8" l="1"/>
  <c r="F6" i="8"/>
  <c r="F3" i="8"/>
  <c r="F2" i="8"/>
  <c r="F5" i="8"/>
  <c r="F7" i="8"/>
  <c r="G3" i="8" l="1"/>
  <c r="H5" i="8"/>
  <c r="B7" i="8"/>
  <c r="C7" i="8"/>
  <c r="B4" i="8"/>
  <c r="C4" i="8"/>
  <c r="G5" i="8"/>
  <c r="H3" i="8"/>
  <c r="B6" i="8"/>
  <c r="C6" i="8"/>
  <c r="C3" i="8"/>
  <c r="B3" i="8"/>
  <c r="C5" i="8"/>
  <c r="B5" i="8"/>
  <c r="D3" i="8" l="1"/>
  <c r="G6" i="8"/>
  <c r="H6" i="8"/>
  <c r="G4" i="8"/>
  <c r="H4" i="8"/>
  <c r="G7" i="8"/>
  <c r="H7" i="8"/>
  <c r="E3" i="8"/>
  <c r="E7" i="8"/>
  <c r="D7" i="8"/>
  <c r="C2" i="8"/>
  <c r="B2" i="8"/>
  <c r="G2" i="8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<sst xmlns="http://schemas.openxmlformats.org/spreadsheetml/2006/main" count="209" uniqueCount="136">
  <si>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</si>
  <si>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</si>
  <si>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</si>
  <si>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</si>
  <si>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</si>
  <si>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</si>
  <si>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</si>
  <si>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</si>
  <si>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</si>
  <si>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</si>
  <si>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</si>
  <si>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</si>
  <si>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</si>
  <si>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</si>
  <si>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</si>
  <si>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</si>
  <si>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</si>
  <si>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</si>
  <si>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</si>
  <si>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</si>
  <si>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</si>
  <si>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</si>
  <si>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</si>
  <si>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</si>
  <si>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</si>
  <si>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</si>
  <si>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</si>
  <si>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</si>
  <si>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</si>
  <si>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</si>
  <si>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</si>
  <si>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</si>
  <si>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</si>
  <si>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</si>
  <si>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</si>
  <si>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</si>
  <si>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</si>
  <si>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</si>
  <si>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</si>
  <si>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</si>
  <si>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</si>
  <si>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</si>
  <si>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</si>
  <si>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</si>
  <si>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</si>
  <si>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</si>
  <si>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</si>
  <si>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</si>
  <si>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</si>
  <si>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</si>
  <si>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</si>
  <si>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</si>
  <si>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</si>
  <si>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</si>
  <si>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</si>
  <si>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</si>
  <si>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</si>
  <si>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</si>
  <si>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</si>
  <si>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</si>
  <si>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</si>
  <si>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</si>
  <si>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</si>
  <si>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</si>
  <si>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</si>
  <si>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</si>
  <si>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</si>
  <si>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</si>
  <si>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</si>
  <si>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</si>
  <si>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</si>
  <si>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</si>
  <si>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</si>
  <si>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</si>
  <si>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</si>
  <si>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</si>
  <si>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</si>
  <si>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</si>
  <si>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</si>
  <si>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</si>
  <si>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</si>
  <si>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</si>
  <si>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</si>
  <si>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</si>
  <si>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</si>
  <si>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</si>
  <si>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</si>
  <si>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</si>
  <si>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</si>
  <si>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</si>
  <si>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</si>
  <si>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</si>
  <si>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</si>
  <si>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</si>
  <si>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</si>
  <si>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</si>
  <si>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</si>
  <si>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</si>
  <si>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</si>
  <si>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</si>
  <si>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</si>
  <si>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</si>
  <si>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</si>
  <si>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</si>
  <si>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</si>
  <si>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</si>
  <si>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</si>
  <si>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</si>
  <si>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</si>
  <si>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</si>
  <si>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</si>
  <si>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</si>
  <si>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</si>
  <si>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</si>
  <si>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</si>
  <si>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</si>
  <si>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</si>
  <si>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</si>
  <si>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</si>
  <si>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</si>
  <si>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</si>
  <si>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</si>
  <si>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None</t>
  </si>
  <si>
    <t>Ra_stock_5</t>
  </si>
  <si>
    <t>500pH3_A</t>
  </si>
  <si>
    <t>500pH5_A</t>
  </si>
  <si>
    <t>500pH7_A</t>
  </si>
  <si>
    <t>500pH9_A</t>
  </si>
  <si>
    <t>Gamma Counter</t>
  </si>
  <si>
    <t>%Error</t>
  </si>
  <si>
    <t>(Known-Average)^2</t>
  </si>
  <si>
    <t>RaStock5</t>
  </si>
  <si>
    <t>RaStock4</t>
  </si>
  <si>
    <t>CPS-&gt;Bq No background</t>
  </si>
  <si>
    <t>Total in Solution (Bq)</t>
  </si>
  <si>
    <t>Total Expected (Bq)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</si>
</sst>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57096"/>
        <c:axId val="492418424"/>
      </c:scatterChart>
      <c:valAx>
        <c:axId val="40085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18424"/>
        <c:crosses val="autoZero"/>
        <c:crossBetween val="midCat"/>
      </c:valAx>
      <c:valAx>
        <c:axId val="492418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0085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/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122</v>
      </c>
    </row>
    <row r="5" spans="1:5" x14ac:dyDescent="0.25">
      <c r="A5" t="s">
        <v>22</v>
      </c>
      <c r="B5" t="s">
        <v>123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130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131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132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133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" sqref="C2:F19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42459.724305555559</v>
      </c>
      <c r="B2" t="s">
        <v>97</v>
      </c>
      <c r="C2">
        <v>75.400000000000006</v>
      </c>
      <c r="D2">
        <v>7.28</v>
      </c>
      <c r="E2">
        <v>0.11</v>
      </c>
      <c r="F2">
        <v>181.09</v>
      </c>
    </row>
    <row r="3" spans="1:6" x14ac:dyDescent="0.25">
      <c r="A3" s="18">
        <v>42459.724305555559</v>
      </c>
      <c r="B3" t="s">
        <v>98</v>
      </c>
      <c r="C3">
        <v>91.1</v>
      </c>
      <c r="D3">
        <v>6.63</v>
      </c>
      <c r="E3">
        <v>25.26</v>
      </c>
      <c r="F3">
        <v>191.98</v>
      </c>
    </row>
    <row r="4" spans="1:6" x14ac:dyDescent="0.25">
      <c r="A4" s="18">
        <v>42459.724305555559</v>
      </c>
      <c r="B4" t="s">
        <v>99</v>
      </c>
      <c r="C4">
        <v>64.599999999999994</v>
      </c>
      <c r="D4">
        <v>7.87</v>
      </c>
      <c r="E4">
        <v>0.14000000000000001</v>
      </c>
      <c r="F4">
        <v>202.6</v>
      </c>
    </row>
    <row r="5" spans="1:6" x14ac:dyDescent="0.25">
      <c r="A5" s="18">
        <v>42459.724305555559</v>
      </c>
      <c r="B5" t="s">
        <v>100</v>
      </c>
      <c r="C5">
        <v>104.4</v>
      </c>
      <c r="D5">
        <v>6.19</v>
      </c>
      <c r="E5">
        <v>0.1</v>
      </c>
      <c r="F5">
        <v>213.24</v>
      </c>
    </row>
    <row r="6" spans="1:6" x14ac:dyDescent="0.25">
      <c r="A6" s="18">
        <v>42459.724305555559</v>
      </c>
      <c r="B6" t="s">
        <v>101</v>
      </c>
      <c r="C6">
        <v>103.9</v>
      </c>
      <c r="D6">
        <v>6.2</v>
      </c>
      <c r="E6">
        <v>0.09</v>
      </c>
      <c r="F6">
        <v>223.87</v>
      </c>
    </row>
    <row r="7" spans="1:6" x14ac:dyDescent="0.25">
      <c r="A7" s="18">
        <v>42459.724305555559</v>
      </c>
      <c r="B7" t="s">
        <v>102</v>
      </c>
      <c r="C7">
        <v>109.7</v>
      </c>
      <c r="D7">
        <v>6.04</v>
      </c>
      <c r="E7">
        <v>7.0000000000000007E-2</v>
      </c>
      <c r="F7">
        <v>234.51</v>
      </c>
    </row>
    <row r="8" spans="1:6" x14ac:dyDescent="0.25">
      <c r="A8" s="18">
        <v>42459.724305555559</v>
      </c>
      <c r="B8" t="s">
        <v>103</v>
      </c>
      <c r="C8">
        <v>265.8</v>
      </c>
      <c r="D8">
        <v>3.88</v>
      </c>
      <c r="E8">
        <v>0.04</v>
      </c>
      <c r="F8">
        <v>245.14</v>
      </c>
    </row>
    <row r="9" spans="1:6" x14ac:dyDescent="0.25">
      <c r="A9" s="18">
        <v>42459.724305555559</v>
      </c>
      <c r="B9" t="s">
        <v>104</v>
      </c>
      <c r="C9">
        <v>230.2</v>
      </c>
      <c r="D9">
        <v>4.17</v>
      </c>
      <c r="E9">
        <v>0.04</v>
      </c>
      <c r="F9">
        <v>255.77</v>
      </c>
    </row>
    <row r="10" spans="1:6" x14ac:dyDescent="0.25">
      <c r="A10" s="18">
        <v>42459.724305555559</v>
      </c>
      <c r="B10" t="s">
        <v>105</v>
      </c>
      <c r="C10">
        <v>273.5</v>
      </c>
      <c r="D10">
        <v>3.82</v>
      </c>
      <c r="E10">
        <v>0.02</v>
      </c>
      <c r="F10">
        <v>266.5</v>
      </c>
    </row>
    <row r="11" spans="1:6" x14ac:dyDescent="0.25">
      <c r="A11" s="18">
        <v>42459.724305555559</v>
      </c>
      <c r="B11" t="s">
        <v>106</v>
      </c>
      <c r="C11">
        <v>492.7</v>
      </c>
      <c r="D11">
        <v>2.85</v>
      </c>
      <c r="E11">
        <v>0.02</v>
      </c>
      <c r="F11">
        <v>277.13</v>
      </c>
    </row>
    <row r="12" spans="1:6" x14ac:dyDescent="0.25">
      <c r="A12" s="18">
        <v>42459.724305555559</v>
      </c>
      <c r="B12" t="s">
        <v>107</v>
      </c>
      <c r="C12">
        <v>507.9</v>
      </c>
      <c r="D12">
        <v>2.81</v>
      </c>
      <c r="E12">
        <v>0.01</v>
      </c>
      <c r="F12">
        <v>287.76</v>
      </c>
    </row>
    <row r="13" spans="1:6" x14ac:dyDescent="0.25">
      <c r="A13" s="18">
        <v>42459.724305555559</v>
      </c>
      <c r="B13" t="s">
        <v>108</v>
      </c>
      <c r="C13">
        <v>469.8</v>
      </c>
      <c r="D13">
        <v>2.92</v>
      </c>
      <c r="E13">
        <v>0.01</v>
      </c>
      <c r="F13">
        <v>298.39</v>
      </c>
    </row>
    <row r="14" spans="1:6" x14ac:dyDescent="0.25">
      <c r="A14" s="18">
        <v>42459.724305555559</v>
      </c>
      <c r="B14" t="s">
        <v>109</v>
      </c>
      <c r="C14">
        <v>1112.8</v>
      </c>
      <c r="D14">
        <v>1.9</v>
      </c>
      <c r="E14">
        <v>0.01</v>
      </c>
      <c r="F14">
        <v>309.02</v>
      </c>
    </row>
    <row r="15" spans="1:6" x14ac:dyDescent="0.25">
      <c r="A15" s="18">
        <v>42459.724305555559</v>
      </c>
      <c r="B15" t="s">
        <v>110</v>
      </c>
      <c r="C15">
        <v>1090.9000000000001</v>
      </c>
      <c r="D15">
        <v>1.91</v>
      </c>
      <c r="E15">
        <v>0.01</v>
      </c>
      <c r="F15">
        <v>319.66000000000003</v>
      </c>
    </row>
    <row r="16" spans="1:6" x14ac:dyDescent="0.25">
      <c r="A16" s="18">
        <v>42459.724305555559</v>
      </c>
      <c r="B16" t="s">
        <v>111</v>
      </c>
      <c r="C16">
        <v>1203.8</v>
      </c>
      <c r="D16">
        <v>1.82</v>
      </c>
      <c r="E16">
        <v>0.01</v>
      </c>
      <c r="F16">
        <v>330.29</v>
      </c>
    </row>
    <row r="17" spans="1:6" x14ac:dyDescent="0.25">
      <c r="A17" s="18">
        <v>42459.724305555559</v>
      </c>
      <c r="B17" t="s">
        <v>112</v>
      </c>
      <c r="C17">
        <v>2420.1</v>
      </c>
      <c r="D17">
        <v>1.29</v>
      </c>
      <c r="E17">
        <v>0</v>
      </c>
      <c r="F17">
        <v>340.93</v>
      </c>
    </row>
    <row r="18" spans="1:6" x14ac:dyDescent="0.25">
      <c r="A18" s="18">
        <v>42459.724305555559</v>
      </c>
      <c r="B18" t="s">
        <v>113</v>
      </c>
      <c r="C18">
        <v>2166.8000000000002</v>
      </c>
      <c r="D18">
        <v>1.36</v>
      </c>
      <c r="E18">
        <v>0</v>
      </c>
      <c r="F18">
        <v>351.55</v>
      </c>
    </row>
    <row r="19" spans="1:6" x14ac:dyDescent="0.25">
      <c r="A19" s="18">
        <v>42459.724305555559</v>
      </c>
      <c r="B19" t="s">
        <v>114</v>
      </c>
      <c r="C19">
        <v>2342.6</v>
      </c>
      <c r="D19">
        <v>1.31</v>
      </c>
      <c r="E19">
        <v>0</v>
      </c>
      <c r="F19">
        <v>362.2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J4" sqref="J4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  <col min="9" max="9" width="30.85546875" customWidth="1"/>
  </cols>
  <sheetData>
    <row r="1" spans="1:10" x14ac:dyDescent="0.25">
      <c r="A1" t="s">
        <v>10</v>
      </c>
      <c r="B1" t="s">
        <v>95</v>
      </c>
      <c r="C1" t="s">
        <v>23</v>
      </c>
      <c r="D1" t="s">
        <v>21</v>
      </c>
      <c r="E1" t="s">
        <v>92</v>
      </c>
      <c r="F1" t="s">
        <v>93</v>
      </c>
      <c r="G1" t="s">
        <v>94</v>
      </c>
      <c r="H1" t="s">
        <v>134</v>
      </c>
      <c r="I1" t="s">
        <v>135</v>
      </c>
      <c r="J1" t="s">
        <v>129</v>
      </c>
    </row>
    <row r="2" spans="1:10" x14ac:dyDescent="0.25">
      <c r="A2" t="s">
        <v>124</v>
      </c>
      <c r="B2" s="15" t="s">
        <v>96</v>
      </c>
      <c r="E2" s="1" t="s">
        <v>128</v>
      </c>
      <c r="F2" s="1">
        <v>26.75</v>
      </c>
      <c r="G2" s="17">
        <v>1.0249999999999999</v>
      </c>
      <c r="H2">
        <f>F2*10</f>
        <v>267.5</v>
      </c>
      <c r="I2">
        <f>0.348*Parameters!$B$6</f>
        <v>235.06007175857502</v>
      </c>
      <c r="J2">
        <f>(H2-I2)/H2</f>
        <v>0.12127075978102796</v>
      </c>
    </row>
    <row r="3" spans="1:10" x14ac:dyDescent="0.25">
      <c r="A3" t="s">
        <v>125</v>
      </c>
      <c r="B3" s="15" t="s">
        <v>96</v>
      </c>
      <c r="E3" s="1" t="s">
        <v>128</v>
      </c>
      <c r="F3" s="1">
        <v>27.1</v>
      </c>
      <c r="G3" s="17">
        <v>1.024</v>
      </c>
      <c r="H3">
        <f>F3*10</f>
        <v>271</v>
      </c>
      <c r="I3">
        <f>0.348*Parameters!$B$6</f>
        <v>235.06007175857502</v>
      </c>
      <c r="J3">
        <f t="shared" ref="J3:J5" si="0">(H3-I3)/H3</f>
        <v>0.13261966140747225</v>
      </c>
    </row>
    <row r="4" spans="1:10" x14ac:dyDescent="0.25">
      <c r="A4" t="s">
        <v>126</v>
      </c>
      <c r="B4" s="15" t="s">
        <v>96</v>
      </c>
      <c r="E4" s="1" t="s">
        <v>128</v>
      </c>
      <c r="F4" s="1">
        <v>23.42</v>
      </c>
      <c r="G4" s="17">
        <v>0.97750000000000004</v>
      </c>
      <c r="H4">
        <f>F4*10</f>
        <v>234.20000000000002</v>
      </c>
      <c r="I4">
        <f>0.348*Parameters!$B$6</f>
        <v>235.06007175857502</v>
      </c>
      <c r="J4">
        <f t="shared" si="0"/>
        <v>-3.6723815481426269E-3</v>
      </c>
    </row>
    <row r="5" spans="1:10" x14ac:dyDescent="0.25">
      <c r="A5" t="s">
        <v>127</v>
      </c>
      <c r="B5" s="15" t="s">
        <v>96</v>
      </c>
      <c r="E5" s="1" t="s">
        <v>128</v>
      </c>
      <c r="F5" s="1">
        <v>24.43</v>
      </c>
      <c r="G5" s="17">
        <v>1.0089999999999999</v>
      </c>
      <c r="H5">
        <f>F5*10</f>
        <v>244.3</v>
      </c>
      <c r="I5">
        <f>0.348*Parameters!$B$6</f>
        <v>235.06007175857502</v>
      </c>
      <c r="J5">
        <f t="shared" si="0"/>
        <v>3.7822055838825176E-2</v>
      </c>
    </row>
    <row r="6" spans="1:10" x14ac:dyDescent="0.25">
      <c r="B6" s="15"/>
      <c r="E6" s="1"/>
      <c r="F6" s="1"/>
      <c r="G6" s="17"/>
    </row>
    <row r="7" spans="1:10" x14ac:dyDescent="0.25">
      <c r="B7" s="15"/>
      <c r="E7" s="1"/>
      <c r="F7" s="1"/>
      <c r="G7" s="17"/>
    </row>
    <row r="8" spans="1:10" ht="15.75" customHeight="1" x14ac:dyDescent="0.25">
      <c r="B8" s="15"/>
      <c r="E8" s="1"/>
      <c r="F8" s="1"/>
      <c r="G8" s="17"/>
    </row>
    <row r="9" spans="1:10" x14ac:dyDescent="0.25">
      <c r="B9" s="15"/>
      <c r="E9" s="1"/>
      <c r="F9" s="1"/>
      <c r="G9" s="17"/>
    </row>
    <row r="10" spans="1:10" x14ac:dyDescent="0.25">
      <c r="B10" s="15"/>
      <c r="E10" s="1"/>
      <c r="F10" s="1"/>
      <c r="G10" s="17"/>
    </row>
    <row r="11" spans="1:10" x14ac:dyDescent="0.25">
      <c r="B11" s="15"/>
      <c r="E11" s="1"/>
      <c r="F11" s="1"/>
      <c r="G11" s="17"/>
    </row>
    <row r="12" spans="1:10" x14ac:dyDescent="0.25">
      <c r="B12" s="15"/>
      <c r="E12" s="1"/>
      <c r="F12" s="1"/>
      <c r="G12" s="17"/>
    </row>
    <row r="13" spans="1:10" x14ac:dyDescent="0.25">
      <c r="B13" s="15"/>
      <c r="E13" s="1"/>
      <c r="F13" s="1"/>
      <c r="G13" s="17"/>
    </row>
    <row r="14" spans="1:10" x14ac:dyDescent="0.25">
      <c r="B14" s="15"/>
      <c r="E14" s="1"/>
      <c r="F14" s="1"/>
      <c r="G14" s="17"/>
    </row>
    <row r="15" spans="1:10" x14ac:dyDescent="0.25">
      <c r="B15" s="15"/>
      <c r="E15" s="1"/>
      <c r="F15" s="1"/>
      <c r="G15" s="17"/>
    </row>
    <row r="16" spans="1:10" x14ac:dyDescent="0.25">
      <c r="B16" s="15"/>
      <c r="E16" s="1"/>
      <c r="F16" s="1"/>
      <c r="G16" s="17"/>
    </row>
    <row r="17" spans="1:7" x14ac:dyDescent="0.25">
      <c r="B17" s="15"/>
      <c r="E17" s="1"/>
      <c r="F17" s="1"/>
      <c r="G17" s="17"/>
    </row>
    <row r="18" spans="1:7" x14ac:dyDescent="0.25">
      <c r="B18" s="15"/>
      <c r="E18" s="1"/>
      <c r="F18" s="1"/>
      <c r="G18" s="17"/>
    </row>
    <row r="19" spans="1:7" x14ac:dyDescent="0.25">
      <c r="B19" s="15"/>
      <c r="E19" s="1"/>
      <c r="F19" s="1"/>
      <c r="G19" s="17"/>
    </row>
    <row r="20" spans="1:7" x14ac:dyDescent="0.25">
      <c r="A20" s="15"/>
      <c r="B20" s="16"/>
    </row>
    <row r="21" spans="1:7" x14ac:dyDescent="0.25">
      <c r="A21" s="15"/>
      <c r="B21" s="16"/>
    </row>
    <row r="22" spans="1:7" x14ac:dyDescent="0.25">
      <c r="A22" s="15"/>
      <c r="B22" s="16"/>
    </row>
    <row r="23" spans="1:7" x14ac:dyDescent="0.25">
      <c r="A23" s="15"/>
      <c r="B23" s="16"/>
    </row>
    <row r="24" spans="1:7" x14ac:dyDescent="0.25">
      <c r="A24" s="15"/>
      <c r="B24" s="16"/>
    </row>
    <row r="25" spans="1:7" x14ac:dyDescent="0.25">
      <c r="A25" s="15"/>
      <c r="B25" s="16"/>
    </row>
    <row r="26" spans="1:7" x14ac:dyDescent="0.25">
      <c r="A26" s="15"/>
      <c r="B26" s="16"/>
    </row>
    <row r="27" spans="1:7" x14ac:dyDescent="0.25">
      <c r="A27" s="15"/>
      <c r="B27" s="16"/>
    </row>
    <row r="28" spans="1:7" x14ac:dyDescent="0.25">
      <c r="A28" s="15"/>
      <c r="B28" s="16"/>
    </row>
    <row r="29" spans="1:7" x14ac:dyDescent="0.25">
      <c r="A29" s="15"/>
      <c r="B29" s="16"/>
    </row>
    <row r="30" spans="1:7" x14ac:dyDescent="0.25">
      <c r="A30" s="15"/>
      <c r="B30" s="16"/>
    </row>
    <row r="31" spans="1:7" x14ac:dyDescent="0.25">
      <c r="A31" s="15"/>
      <c r="B31" s="16"/>
    </row>
    <row r="32" spans="1:7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5" spans="1:2" x14ac:dyDescent="0.25">
      <c r="A35" s="15"/>
      <c r="B35" s="16"/>
    </row>
    <row r="36" spans="1:2" x14ac:dyDescent="0.25">
      <c r="A36" s="15"/>
      <c r="B36" s="16"/>
    </row>
    <row r="37" spans="1:2" x14ac:dyDescent="0.25">
      <c r="A37" s="15"/>
      <c r="B3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W2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118</v>
      </c>
    </row>
    <row r="2" spans="1:23" x14ac:dyDescent="0.2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x14ac:dyDescent="0.2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3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3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3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3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3" ht="15.75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3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3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3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3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3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3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3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3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4:12" x14ac:dyDescent="0.25">
      <c r="G17" s="1"/>
      <c r="H17" s="1"/>
      <c r="I17" s="1"/>
      <c r="J17" s="1"/>
      <c r="K17" s="1"/>
      <c r="L17" s="1"/>
    </row>
    <row r="18" spans="4:12" x14ac:dyDescent="0.25">
      <c r="G18" s="1"/>
      <c r="H18" s="1"/>
      <c r="I18" s="1"/>
      <c r="J18" s="1"/>
      <c r="K18" s="1"/>
      <c r="L18" s="1"/>
    </row>
    <row r="19" spans="4:12" x14ac:dyDescent="0.25">
      <c r="D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9" sqref="J9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115</v>
      </c>
      <c r="D1" t="s">
        <v>31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</row>
    <row r="2" spans="1:10" x14ac:dyDescent="0.25">
      <c r="A2">
        <v>0</v>
      </c>
      <c r="B2" t="e">
        <f>AVERAGE('Bottle Results'!Q2:Q4)</f>
        <v>#DIV/0!</v>
      </c>
      <c r="C2" t="e">
        <f>_xlfn.STDEV.S('Bottle Results'!Q2:Q4)</f>
        <v>#DIV/0!</v>
      </c>
      <c r="D2" t="e">
        <f>AVERAGE('Bottle Results'!U2:U4)</f>
        <v>#DIV/0!</v>
      </c>
      <c r="E2" t="e">
        <f>_xlfn.STDEV.S('Bottle Results'!U2:U4)</f>
        <v>#DIV/0!</v>
      </c>
      <c r="F2" t="e">
        <f>AVERAGE('Bottle Results'!S2:S4)</f>
        <v>#DIV/0!</v>
      </c>
      <c r="G2" t="e">
        <f>AVERAGE('Bottle Results'!W2:W4)</f>
        <v>#DIV/0!</v>
      </c>
      <c r="I2" t="e">
        <f>AVERAGE('Bottle Results'!D2:D4)</f>
        <v>#DIV/0!</v>
      </c>
      <c r="J2" t="e">
        <f>_xlfn.STDEV.S('Bottle Results'!D2:D4)</f>
        <v>#DIV/0!</v>
      </c>
    </row>
    <row r="3" spans="1:10" x14ac:dyDescent="0.25">
      <c r="A3">
        <v>10</v>
      </c>
      <c r="B3" t="e">
        <f>AVERAGE('Bottle Results'!Q5:Q7)</f>
        <v>#DIV/0!</v>
      </c>
      <c r="C3" t="e">
        <f>_xlfn.STDEV.S('Bottle Results'!Q5:Q7)</f>
        <v>#DIV/0!</v>
      </c>
      <c r="D3" t="e">
        <f>AVERAGE('Bottle Results'!U5:U7)</f>
        <v>#DIV/0!</v>
      </c>
      <c r="E3" t="e">
        <f>_xlfn.STDEV.S('Bottle Results'!U5:U7)</f>
        <v>#DIV/0!</v>
      </c>
      <c r="F3" t="e">
        <f>AVERAGE('Bottle Results'!S5:S7)</f>
        <v>#DIV/0!</v>
      </c>
      <c r="G3" t="e">
        <f>AVERAGE('Bottle Results'!W5:W7)</f>
        <v>#DIV/0!</v>
      </c>
      <c r="H3" t="e">
        <f>_xlfn.STDEV.S('Bottle Results'!W5:W7)</f>
        <v>#DIV/0!</v>
      </c>
      <c r="I3" t="e">
        <f>AVERAGE('Bottle Results'!D5:D7)</f>
        <v>#DIV/0!</v>
      </c>
      <c r="J3" t="e">
        <f>_xlfn.STDEV.S('Bottle Results'!D5:D7)</f>
        <v>#DIV/0!</v>
      </c>
    </row>
    <row r="4" spans="1:10" x14ac:dyDescent="0.25">
      <c r="A4">
        <v>50</v>
      </c>
      <c r="B4" t="e">
        <f>AVERAGE('Bottle Results'!Q8:Q10)</f>
        <v>#DIV/0!</v>
      </c>
      <c r="C4" t="e">
        <f>_xlfn.STDEV.S('Bottle Results'!Q8:Q10)</f>
        <v>#DIV/0!</v>
      </c>
      <c r="D4" t="e">
        <f>AVERAGE('Bottle Results'!U8:U10)</f>
        <v>#DIV/0!</v>
      </c>
      <c r="E4" t="e">
        <f>_xlfn.STDEV.S('Bottle Results'!U8:U10)</f>
        <v>#DIV/0!</v>
      </c>
      <c r="F4" t="e">
        <f>AVERAGE('Bottle Results'!S8:S10)</f>
        <v>#DIV/0!</v>
      </c>
      <c r="G4" t="e">
        <f>AVERAGE('Bottle Results'!W8:W10)</f>
        <v>#DIV/0!</v>
      </c>
      <c r="H4" t="e">
        <f>_xlfn.STDEV.S('Bottle Results'!W8:W10)</f>
        <v>#DIV/0!</v>
      </c>
      <c r="I4" t="e">
        <f>AVERAGE('Bottle Results'!D8:D10)</f>
        <v>#DIV/0!</v>
      </c>
      <c r="J4" t="e">
        <f>_xlfn.STDEV.S('Bottle Results'!D8:D10)</f>
        <v>#DIV/0!</v>
      </c>
    </row>
    <row r="5" spans="1:10" x14ac:dyDescent="0.25">
      <c r="A5">
        <v>100</v>
      </c>
      <c r="B5" t="e">
        <f>AVERAGE('Bottle Results'!Q11:Q13)</f>
        <v>#DIV/0!</v>
      </c>
      <c r="C5" t="e">
        <f>_xlfn.STDEV.S('Bottle Results'!Q11:Q13)</f>
        <v>#DIV/0!</v>
      </c>
      <c r="D5" t="e">
        <f>AVERAGE('Bottle Results'!U11:U13)</f>
        <v>#DIV/0!</v>
      </c>
      <c r="E5" t="e">
        <f>_xlfn.STDEV.S('Bottle Results'!U11:U13)</f>
        <v>#DIV/0!</v>
      </c>
      <c r="F5" t="e">
        <f>AVERAGE('Bottle Results'!S11:S13)</f>
        <v>#DIV/0!</v>
      </c>
      <c r="G5" t="e">
        <f>AVERAGE('Bottle Results'!W11:W13)</f>
        <v>#DIV/0!</v>
      </c>
      <c r="H5" t="e">
        <f>_xlfn.STDEV.S('Bottle Results'!W11:W13)</f>
        <v>#DIV/0!</v>
      </c>
      <c r="I5" t="e">
        <f>AVERAGE('Bottle Results'!D11:D13)</f>
        <v>#DIV/0!</v>
      </c>
      <c r="J5" t="e">
        <f>_xlfn.STDEV.S('Bottle Results'!D3:D11)</f>
        <v>#DIV/0!</v>
      </c>
    </row>
    <row r="6" spans="1:10" x14ac:dyDescent="0.25">
      <c r="A6">
        <v>250</v>
      </c>
      <c r="B6" t="e">
        <f>AVERAGE('Bottle Results'!Q14:Q16)</f>
        <v>#DIV/0!</v>
      </c>
      <c r="C6" t="e">
        <f>_xlfn.STDEV.S('Bottle Results'!Q14:Q16)</f>
        <v>#DIV/0!</v>
      </c>
      <c r="D6" t="e">
        <f>AVERAGE('Bottle Results'!U14:U16)</f>
        <v>#DIV/0!</v>
      </c>
      <c r="E6" t="e">
        <f>_xlfn.STDEV.S('Bottle Results'!U14:U16)</f>
        <v>#DIV/0!</v>
      </c>
      <c r="F6" t="e">
        <f>AVERAGE('Bottle Results'!S14:S16)</f>
        <v>#DIV/0!</v>
      </c>
      <c r="G6" t="e">
        <f>AVERAGE('Bottle Results'!W14:W16)</f>
        <v>#DIV/0!</v>
      </c>
      <c r="H6" t="e">
        <f>_xlfn.STDEV.S('Bottle Results'!W14:W16)</f>
        <v>#DIV/0!</v>
      </c>
      <c r="I6" t="e">
        <f>AVERAGE('Bottle Results'!D14:D16)</f>
        <v>#DIV/0!</v>
      </c>
      <c r="J6" t="e">
        <f>_xlfn.STDEV.S('Bottle Results'!D14:D16)</f>
        <v>#DIV/0!</v>
      </c>
    </row>
    <row r="7" spans="1:10" x14ac:dyDescent="0.25">
      <c r="A7">
        <v>500</v>
      </c>
      <c r="B7" t="e">
        <f>AVERAGE('Bottle Results'!Q17:Q19)</f>
        <v>#DIV/0!</v>
      </c>
      <c r="C7" t="e">
        <f>_xlfn.STDEV.S('Bottle Results'!Q17:Q19)</f>
        <v>#DIV/0!</v>
      </c>
      <c r="D7" t="e">
        <f>AVERAGE('Bottle Results'!U17:U19)</f>
        <v>#DIV/0!</v>
      </c>
      <c r="E7" t="e">
        <f>_xlfn.STDEV.S('Bottle Results'!U17:U19)</f>
        <v>#DIV/0!</v>
      </c>
      <c r="F7" t="e">
        <f>AVERAGE('Bottle Results'!S17:S19)</f>
        <v>#DIV/0!</v>
      </c>
      <c r="G7" t="e">
        <f>AVERAGE('Bottle Results'!W17:W19)</f>
        <v>#DIV/0!</v>
      </c>
      <c r="H7" t="e">
        <f>_xlfn.STDEV.S('Bottle Results'!W17:W19)</f>
        <v>#DIV/0!</v>
      </c>
      <c r="I7" t="e">
        <f>AVERAGE('Bottle Results'!D17:D19)</f>
        <v>#DIV/0!</v>
      </c>
      <c r="J7" t="e">
        <f>_xlfn.STDEV.S('Bottle Results'!D17:D19)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2016-06-15T20:00:56Z</dcterms:modified>
</cp:coreProperties>
</file>