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opsis20\patokan dokumen perhitungan\"/>
    </mc:Choice>
  </mc:AlternateContent>
  <bookViews>
    <workbookView xWindow="0" yWindow="0" windowWidth="21600" windowHeight="9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7" i="1" l="1"/>
  <c r="H30" i="1"/>
  <c r="E63" i="1" s="1"/>
  <c r="E78" i="1" s="1"/>
  <c r="H29" i="1"/>
  <c r="D63" i="1" s="1"/>
  <c r="D78" i="1" s="1"/>
  <c r="H28" i="1"/>
  <c r="C63" i="1" s="1"/>
  <c r="C78" i="1" s="1"/>
  <c r="B63" i="1"/>
  <c r="B78" i="1" s="1"/>
  <c r="D42" i="1" l="1"/>
  <c r="D43" i="1"/>
  <c r="D44" i="1"/>
  <c r="D45" i="1"/>
  <c r="D46" i="1"/>
  <c r="D47" i="1"/>
  <c r="D48" i="1"/>
  <c r="D49" i="1"/>
  <c r="D50" i="1"/>
  <c r="D51" i="1"/>
  <c r="D54" i="1"/>
  <c r="D69" i="1" s="1"/>
  <c r="D55" i="1"/>
  <c r="D70" i="1" s="1"/>
  <c r="D56" i="1"/>
  <c r="D71" i="1" s="1"/>
  <c r="D57" i="1"/>
  <c r="D72" i="1" s="1"/>
  <c r="D58" i="1"/>
  <c r="D73" i="1" s="1"/>
  <c r="D59" i="1"/>
  <c r="D74" i="1" s="1"/>
  <c r="D60" i="1"/>
  <c r="D75" i="1" s="1"/>
  <c r="D61" i="1"/>
  <c r="D76" i="1" s="1"/>
  <c r="D62" i="1"/>
  <c r="D77" i="1" s="1"/>
  <c r="E42" i="1"/>
  <c r="E43" i="1"/>
  <c r="E44" i="1"/>
  <c r="E45" i="1"/>
  <c r="E46" i="1"/>
  <c r="E47" i="1"/>
  <c r="E48" i="1"/>
  <c r="E49" i="1"/>
  <c r="E50" i="1"/>
  <c r="E51" i="1"/>
  <c r="E54" i="1"/>
  <c r="E69" i="1" s="1"/>
  <c r="E55" i="1"/>
  <c r="E70" i="1" s="1"/>
  <c r="E56" i="1"/>
  <c r="E71" i="1" s="1"/>
  <c r="E57" i="1"/>
  <c r="E72" i="1" s="1"/>
  <c r="E58" i="1"/>
  <c r="E73" i="1" s="1"/>
  <c r="E59" i="1"/>
  <c r="E74" i="1" s="1"/>
  <c r="E60" i="1"/>
  <c r="E75" i="1" s="1"/>
  <c r="E61" i="1"/>
  <c r="E76" i="1" s="1"/>
  <c r="E62" i="1"/>
  <c r="E77" i="1" s="1"/>
  <c r="B42" i="1"/>
  <c r="B43" i="1"/>
  <c r="B44" i="1"/>
  <c r="B45" i="1"/>
  <c r="B46" i="1"/>
  <c r="B47" i="1"/>
  <c r="B48" i="1"/>
  <c r="B49" i="1"/>
  <c r="B50" i="1"/>
  <c r="B51" i="1"/>
  <c r="B54" i="1"/>
  <c r="B69" i="1" s="1"/>
  <c r="B55" i="1"/>
  <c r="B70" i="1" s="1"/>
  <c r="B56" i="1"/>
  <c r="B71" i="1" s="1"/>
  <c r="B57" i="1"/>
  <c r="B72" i="1" s="1"/>
  <c r="B58" i="1"/>
  <c r="B73" i="1" s="1"/>
  <c r="B59" i="1"/>
  <c r="B74" i="1" s="1"/>
  <c r="B60" i="1"/>
  <c r="B75" i="1" s="1"/>
  <c r="B61" i="1"/>
  <c r="B76" i="1" s="1"/>
  <c r="B62" i="1"/>
  <c r="B77" i="1" s="1"/>
  <c r="C42" i="1"/>
  <c r="C43" i="1"/>
  <c r="C44" i="1"/>
  <c r="C45" i="1"/>
  <c r="C46" i="1"/>
  <c r="C47" i="1"/>
  <c r="C48" i="1"/>
  <c r="C49" i="1"/>
  <c r="C50" i="1"/>
  <c r="C51" i="1"/>
  <c r="C54" i="1"/>
  <c r="C69" i="1" s="1"/>
  <c r="C55" i="1"/>
  <c r="C70" i="1" s="1"/>
  <c r="C56" i="1"/>
  <c r="C71" i="1" s="1"/>
  <c r="C57" i="1"/>
  <c r="C72" i="1" s="1"/>
  <c r="C58" i="1"/>
  <c r="C73" i="1" s="1"/>
  <c r="C59" i="1"/>
  <c r="C74" i="1" s="1"/>
  <c r="C60" i="1"/>
  <c r="C75" i="1" s="1"/>
  <c r="C61" i="1"/>
  <c r="C76" i="1" s="1"/>
  <c r="C62" i="1"/>
  <c r="C77" i="1" s="1"/>
  <c r="E82" i="1" l="1"/>
  <c r="E81" i="1"/>
  <c r="B82" i="1"/>
  <c r="E88" i="1" s="1"/>
  <c r="B81" i="1"/>
  <c r="B85" i="1" s="1"/>
  <c r="C82" i="1"/>
  <c r="C81" i="1"/>
  <c r="D82" i="1"/>
  <c r="D81" i="1"/>
  <c r="B91" i="1" s="1"/>
  <c r="B90" i="1" l="1"/>
  <c r="E90" i="1"/>
  <c r="C102" i="1" s="1"/>
  <c r="E91" i="1"/>
  <c r="C103" i="1" s="1"/>
  <c r="B86" i="1"/>
  <c r="B87" i="1"/>
  <c r="B84" i="1"/>
  <c r="B92" i="1"/>
  <c r="E93" i="1"/>
  <c r="E86" i="1"/>
  <c r="C98" i="1" s="1"/>
  <c r="E87" i="1"/>
  <c r="C99" i="1" s="1"/>
  <c r="E84" i="1"/>
  <c r="C96" i="1" s="1"/>
  <c r="E92" i="1"/>
  <c r="E85" i="1"/>
  <c r="C97" i="1" s="1"/>
  <c r="B93" i="1"/>
  <c r="B88" i="1"/>
  <c r="C100" i="1" s="1"/>
  <c r="B89" i="1"/>
  <c r="E89" i="1"/>
  <c r="C101" i="1" s="1"/>
  <c r="C104" i="1" l="1"/>
  <c r="C105" i="1"/>
</calcChain>
</file>

<file path=xl/sharedStrings.xml><?xml version="1.0" encoding="utf-8"?>
<sst xmlns="http://schemas.openxmlformats.org/spreadsheetml/2006/main" count="147" uniqueCount="76">
  <si>
    <t>Perusahan PT ABC akan memberikan reward kepada karyawannya menggunakan metode topsis.</t>
  </si>
  <si>
    <t>Ada empat kriteria yang digunakan untuk melakukan penilaian pemilihan reward karyawan, yaitu :</t>
  </si>
  <si>
    <t>1. C1 Tanggung Jawab</t>
  </si>
  <si>
    <t>2. C2 Sikap</t>
  </si>
  <si>
    <t>3. C3 Keterampilan</t>
  </si>
  <si>
    <t>4. C4 Absensi</t>
  </si>
  <si>
    <t>Ranking kecocokan setiap alternatif pada setiap kriteria, dinilai dengan 1 sampai 5, yaitu :</t>
  </si>
  <si>
    <t>1 = sangat buruk, 2 = buruk, 3 = cukup, 4 = baik, 5 = sangat baik.</t>
  </si>
  <si>
    <t>Pengambil keputusan memberikan bobot setiap kriteria C1, C2, C3, C4 = (30, 30, 25, 15)</t>
  </si>
  <si>
    <t>Ada 9 karyawan yang menjadi kandidat (alternatif) untuk dipromosikan sebagai penerima reward karyawan, yaitu :</t>
  </si>
  <si>
    <t>A1 = Ahmad, A2 = Rio, A3 = Elsa, A4 = Fahri, A5 = Adam, A6 = Sinta, A7 = Setyawan, A8 = Andrian, A9 = Iman, A10 = Rossa.</t>
  </si>
  <si>
    <t>Alternatif</t>
  </si>
  <si>
    <t>Kriteria</t>
  </si>
  <si>
    <t>C1 Tanggung Jawab</t>
  </si>
  <si>
    <t>C2 Sikap</t>
  </si>
  <si>
    <t>C3 Keterampilan</t>
  </si>
  <si>
    <t>C4 Absensi</t>
  </si>
  <si>
    <t>Ahmad</t>
  </si>
  <si>
    <t>Rio</t>
  </si>
  <si>
    <t>Elsa</t>
  </si>
  <si>
    <t>Fahri</t>
  </si>
  <si>
    <t>Adam</t>
  </si>
  <si>
    <t>Sinta</t>
  </si>
  <si>
    <t>Setyawan</t>
  </si>
  <si>
    <t>Adrian</t>
  </si>
  <si>
    <t>Iman</t>
  </si>
  <si>
    <t>Rossa</t>
  </si>
  <si>
    <t>Alternatif Kriteria</t>
  </si>
  <si>
    <t>X1</t>
  </si>
  <si>
    <t>X2</t>
  </si>
  <si>
    <t>X3</t>
  </si>
  <si>
    <t>X4</t>
  </si>
  <si>
    <t>Mencari Nilai R</t>
  </si>
  <si>
    <t>&lt;-- Dikali Nilai Bobot</t>
  </si>
  <si>
    <t>&lt;-- Nilai Bobot</t>
  </si>
  <si>
    <t>Hasil Perkalian</t>
  </si>
  <si>
    <t>Y1+</t>
  </si>
  <si>
    <t>Y2+</t>
  </si>
  <si>
    <t>Y3+</t>
  </si>
  <si>
    <t>Y4+</t>
  </si>
  <si>
    <t>Y+</t>
  </si>
  <si>
    <t>&lt;-- Nilai Maximum</t>
  </si>
  <si>
    <t>Y-</t>
  </si>
  <si>
    <t>&lt;-- Nilai Minimum</t>
  </si>
  <si>
    <t>D1+</t>
  </si>
  <si>
    <t>D1-</t>
  </si>
  <si>
    <t>D2+</t>
  </si>
  <si>
    <t>D2-</t>
  </si>
  <si>
    <t>D3+</t>
  </si>
  <si>
    <t>D3-</t>
  </si>
  <si>
    <t>D4+</t>
  </si>
  <si>
    <t>D4-</t>
  </si>
  <si>
    <t>D5+</t>
  </si>
  <si>
    <t>D5-</t>
  </si>
  <si>
    <t>D6+</t>
  </si>
  <si>
    <t>D6-</t>
  </si>
  <si>
    <t>D7+</t>
  </si>
  <si>
    <t>D7-</t>
  </si>
  <si>
    <t>D8+</t>
  </si>
  <si>
    <t>D8-</t>
  </si>
  <si>
    <t>D9+</t>
  </si>
  <si>
    <t>D9-</t>
  </si>
  <si>
    <t>D10+</t>
  </si>
  <si>
    <t>D10-</t>
  </si>
  <si>
    <t>V=D-/(D-+D+)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</si>
  <si>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</si>
  <si>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</si>
  <si>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</si>
  <si>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</si>
  <si>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</si>
  <si>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</si>
  <si>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</si>
  <si>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</si>
  <si>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</si>
  <si>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</si>
  <si>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&lt;-- Terbesar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</si>
</sst>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_ "/>
  </numFmts>
  <fonts count="1"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166" fontId="0" fillId="0" borderId="0" xfId="0" applyNumberFormat="1"/>
    <xf numFmtId="0" fontId="0" fillId="2" borderId="6" xfId="0" applyFill="1" applyBorder="1" applyAlignment="1">
      <alignment horizontal="center"/>
    </xf>
    <xf numFmtId="0" fontId="0" fillId="0" borderId="6" xfId="0" applyFill="1" applyBorder="1"/>
    <xf numFmtId="166" fontId="0" fillId="0" borderId="6" xfId="0" applyNumberFormat="1" applyBorder="1"/>
    <xf numFmtId="0" fontId="0" fillId="3" borderId="0" xfId="0" applyFill="1"/>
    <xf numFmtId="0" fontId="0" fillId="2" borderId="6" xfId="0" applyFill="1" applyBorder="1"/>
    <xf numFmtId="0" fontId="0" fillId="4" borderId="6" xfId="0" applyFill="1" applyBorder="1"/>
    <xf numFmtId="166" fontId="0" fillId="4" borderId="6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5"/>
  <sheetViews>
    <sheetView tabSelected="1" topLeftCell="A86" zoomScale="115" zoomScaleNormal="115" workbookViewId="0">
      <selection activeCell="C98" sqref="C98"/>
    </sheetView>
  </sheetViews>
  <sheetFormatPr defaultColWidth="9" defaultRowHeight="15"/>
  <cols>
    <col min="1" max="1" width="11.28515625" customWidth="1"/>
    <col min="2" max="2" width="12" customWidth="1"/>
    <col min="3" max="5" width="12.85546875"/>
    <col min="8" max="8" width="15.140625"/>
  </cols>
  <sheetData>
    <row r="2" spans="1:7">
      <c r="A2" t="s">
        <v>0</v>
      </c>
    </row>
    <row r="3" spans="1:7">
      <c r="A3" t="s">
        <v>1</v>
      </c>
    </row>
    <row r="4" spans="1:7">
      <c r="B4" t="s">
        <v>2</v>
      </c>
    </row>
    <row r="5" spans="1:7">
      <c r="B5" t="s">
        <v>3</v>
      </c>
    </row>
    <row r="6" spans="1:7">
      <c r="B6" t="s">
        <v>4</v>
      </c>
    </row>
    <row r="7" spans="1:7">
      <c r="B7" t="s">
        <v>5</v>
      </c>
    </row>
    <row r="8" spans="1:7">
      <c r="A8" t="s">
        <v>6</v>
      </c>
    </row>
    <row r="9" spans="1:7">
      <c r="A9" t="s">
        <v>7</v>
      </c>
    </row>
    <row r="10" spans="1:7">
      <c r="A10" t="s">
        <v>8</v>
      </c>
    </row>
    <row r="11" spans="1:7">
      <c r="A11" t="s">
        <v>9</v>
      </c>
    </row>
    <row r="12" spans="1:7">
      <c r="A12" t="s">
        <v>10</v>
      </c>
    </row>
    <row r="13" spans="1:7">
      <c r="B13" s="23" t="s">
        <v>11</v>
      </c>
      <c r="C13" s="15" t="s">
        <v>12</v>
      </c>
      <c r="D13" s="16"/>
      <c r="E13" s="16"/>
      <c r="F13" s="17"/>
      <c r="G13" s="1"/>
    </row>
    <row r="14" spans="1:7">
      <c r="B14" s="24"/>
      <c r="C14" s="2" t="s">
        <v>13</v>
      </c>
      <c r="D14" s="2" t="s">
        <v>14</v>
      </c>
      <c r="E14" s="2" t="s">
        <v>15</v>
      </c>
      <c r="F14" s="2" t="s">
        <v>16</v>
      </c>
      <c r="G14" s="3"/>
    </row>
    <row r="15" spans="1:7">
      <c r="B15" s="4" t="s">
        <v>17</v>
      </c>
      <c r="C15" s="5">
        <v>2</v>
      </c>
      <c r="D15" s="5">
        <v>4</v>
      </c>
      <c r="E15" s="5">
        <v>4</v>
      </c>
      <c r="F15" s="5">
        <v>2</v>
      </c>
      <c r="G15" s="6"/>
    </row>
    <row r="16" spans="1:7">
      <c r="B16" s="4" t="s">
        <v>18</v>
      </c>
      <c r="C16" s="5">
        <v>5</v>
      </c>
      <c r="D16" s="5">
        <v>3</v>
      </c>
      <c r="E16" s="5">
        <v>1</v>
      </c>
      <c r="F16" s="5">
        <v>3</v>
      </c>
      <c r="G16" s="6"/>
    </row>
    <row r="17" spans="1:8">
      <c r="B17" s="4" t="s">
        <v>19</v>
      </c>
      <c r="C17" s="5">
        <v>3</v>
      </c>
      <c r="D17" s="5">
        <v>4</v>
      </c>
      <c r="E17" s="5">
        <v>5</v>
      </c>
      <c r="F17" s="5">
        <v>1</v>
      </c>
      <c r="G17" s="6"/>
    </row>
    <row r="18" spans="1:8">
      <c r="B18" s="4" t="s">
        <v>20</v>
      </c>
      <c r="C18" s="5">
        <v>2</v>
      </c>
      <c r="D18" s="5">
        <v>1</v>
      </c>
      <c r="E18" s="5">
        <v>2</v>
      </c>
      <c r="F18" s="5">
        <v>4</v>
      </c>
      <c r="G18" s="6"/>
    </row>
    <row r="19" spans="1:8">
      <c r="B19" s="4" t="s">
        <v>21</v>
      </c>
      <c r="C19" s="5">
        <v>3</v>
      </c>
      <c r="D19" s="5">
        <v>5</v>
      </c>
      <c r="E19" s="5">
        <v>2</v>
      </c>
      <c r="F19" s="5">
        <v>4</v>
      </c>
      <c r="G19" s="6"/>
    </row>
    <row r="20" spans="1:8">
      <c r="B20" s="4" t="s">
        <v>22</v>
      </c>
      <c r="C20" s="5">
        <v>4</v>
      </c>
      <c r="D20" s="5">
        <v>2</v>
      </c>
      <c r="E20" s="5">
        <v>3</v>
      </c>
      <c r="F20" s="5">
        <v>5</v>
      </c>
      <c r="G20" s="6"/>
    </row>
    <row r="21" spans="1:8">
      <c r="B21" s="4" t="s">
        <v>23</v>
      </c>
      <c r="C21" s="5">
        <v>1</v>
      </c>
      <c r="D21" s="5">
        <v>3</v>
      </c>
      <c r="E21" s="5">
        <v>5</v>
      </c>
      <c r="F21" s="5">
        <v>2</v>
      </c>
      <c r="G21" s="6"/>
    </row>
    <row r="22" spans="1:8">
      <c r="B22" s="4" t="s">
        <v>24</v>
      </c>
      <c r="C22" s="5">
        <v>3</v>
      </c>
      <c r="D22" s="5">
        <v>4</v>
      </c>
      <c r="E22" s="5">
        <v>1</v>
      </c>
      <c r="F22" s="5">
        <v>2</v>
      </c>
      <c r="G22" s="1"/>
    </row>
    <row r="23" spans="1:8">
      <c r="B23" s="4" t="s">
        <v>25</v>
      </c>
      <c r="C23" s="5">
        <v>3</v>
      </c>
      <c r="D23" s="5">
        <v>3</v>
      </c>
      <c r="E23" s="5">
        <v>2</v>
      </c>
      <c r="F23" s="5">
        <v>1</v>
      </c>
      <c r="G23" s="6"/>
    </row>
    <row r="24" spans="1:8">
      <c r="B24" s="5" t="s">
        <v>26</v>
      </c>
      <c r="C24" s="5">
        <v>4</v>
      </c>
      <c r="D24" s="5">
        <v>3</v>
      </c>
      <c r="E24" s="5">
        <v>3</v>
      </c>
      <c r="F24" s="5">
        <v>5</v>
      </c>
    </row>
    <row r="26" spans="1:8">
      <c r="A26" t="s">
        <v>27</v>
      </c>
    </row>
    <row r="27" spans="1:8">
      <c r="A27" s="21" t="s">
        <v>11</v>
      </c>
      <c r="B27" s="18" t="s">
        <v>12</v>
      </c>
      <c r="C27" s="19"/>
      <c r="D27" s="19"/>
      <c r="E27" s="20"/>
      <c r="G27" t="s">
        <v>28</v>
      </c>
      <c r="H27" s="7">
        <f>SQRT((B29^2)+(B30^2)+(B31^2)+(B32^2)+(B33^2)+(B34^2)+(B35^2)+(B36^2)+(B37^2)+(B38^2))</f>
        <v>10.099504938362077</v>
      </c>
    </row>
    <row r="28" spans="1:8">
      <c r="A28" s="22"/>
      <c r="B28" s="8" t="s">
        <v>13</v>
      </c>
      <c r="C28" s="8" t="s">
        <v>14</v>
      </c>
      <c r="D28" s="8" t="s">
        <v>15</v>
      </c>
      <c r="E28" s="8" t="s">
        <v>16</v>
      </c>
      <c r="G28" t="s">
        <v>29</v>
      </c>
      <c r="H28" s="7">
        <f>SQRT((C29^2)+(C30^2)+(C31^2)+(C32^2)+(C33^2)+(C34^2)+(C35^2)+(C36^2)+(C37^2)+(C38^2))</f>
        <v>10.677078252031311</v>
      </c>
    </row>
    <row r="29" spans="1:8">
      <c r="A29" s="9" t="s">
        <v>17</v>
      </c>
      <c r="B29" s="5">
        <v>2</v>
      </c>
      <c r="C29" s="5">
        <v>4</v>
      </c>
      <c r="D29" s="5">
        <v>4</v>
      </c>
      <c r="E29" s="5">
        <v>2</v>
      </c>
      <c r="G29" t="s">
        <v>30</v>
      </c>
      <c r="H29" s="7">
        <f>SQRT((D29^2)+(D30^2)+(D31^2)+(D32^2)+(D33^2)+(D34^2)+(D35^2)+(D36^2)+(D37^2)+(D38^2))</f>
        <v>9.8994949366116654</v>
      </c>
    </row>
    <row r="30" spans="1:8">
      <c r="A30" s="9" t="s">
        <v>18</v>
      </c>
      <c r="B30" s="5">
        <v>5</v>
      </c>
      <c r="C30" s="5">
        <v>3</v>
      </c>
      <c r="D30" s="5">
        <v>1</v>
      </c>
      <c r="E30" s="5">
        <v>3</v>
      </c>
      <c r="G30" t="s">
        <v>31</v>
      </c>
      <c r="H30" s="7">
        <f>SQRT((E29^2)+(E30^2)+(E31^2)+(E32^2)+(E33^2)+(E34^2)+(E35^2)+(E36^2)+(E37^2)+(E38^2))</f>
        <v>10.246950765959598</v>
      </c>
    </row>
    <row r="31" spans="1:8">
      <c r="A31" s="9" t="s">
        <v>19</v>
      </c>
      <c r="B31" s="5">
        <v>3</v>
      </c>
      <c r="C31" s="5">
        <v>4</v>
      </c>
      <c r="D31" s="5">
        <v>5</v>
      </c>
      <c r="E31" s="5">
        <v>1</v>
      </c>
    </row>
    <row r="32" spans="1:8">
      <c r="A32" s="9" t="s">
        <v>20</v>
      </c>
      <c r="B32" s="5">
        <v>2</v>
      </c>
      <c r="C32" s="5">
        <v>1</v>
      </c>
      <c r="D32" s="5">
        <v>2</v>
      </c>
      <c r="E32" s="5">
        <v>4</v>
      </c>
    </row>
    <row r="33" spans="1:5">
      <c r="A33" s="9" t="s">
        <v>21</v>
      </c>
      <c r="B33" s="5">
        <v>3</v>
      </c>
      <c r="C33" s="5">
        <v>5</v>
      </c>
      <c r="D33" s="5">
        <v>2</v>
      </c>
      <c r="E33" s="5">
        <v>4</v>
      </c>
    </row>
    <row r="34" spans="1:5">
      <c r="A34" s="9" t="s">
        <v>22</v>
      </c>
      <c r="B34" s="5">
        <v>4</v>
      </c>
      <c r="C34" s="5">
        <v>2</v>
      </c>
      <c r="D34" s="5">
        <v>3</v>
      </c>
      <c r="E34" s="5">
        <v>5</v>
      </c>
    </row>
    <row r="35" spans="1:5">
      <c r="A35" s="9" t="s">
        <v>23</v>
      </c>
      <c r="B35" s="5">
        <v>1</v>
      </c>
      <c r="C35" s="5">
        <v>3</v>
      </c>
      <c r="D35" s="5">
        <v>5</v>
      </c>
      <c r="E35" s="5">
        <v>2</v>
      </c>
    </row>
    <row r="36" spans="1:5">
      <c r="A36" s="9" t="s">
        <v>24</v>
      </c>
      <c r="B36" s="5">
        <v>3</v>
      </c>
      <c r="C36" s="5">
        <v>4</v>
      </c>
      <c r="D36" s="5">
        <v>1</v>
      </c>
      <c r="E36" s="5">
        <v>2</v>
      </c>
    </row>
    <row r="37" spans="1:5">
      <c r="A37" s="9" t="s">
        <v>25</v>
      </c>
      <c r="B37" s="5">
        <v>3</v>
      </c>
      <c r="C37" s="5">
        <v>3</v>
      </c>
      <c r="D37" s="5">
        <v>2</v>
      </c>
      <c r="E37" s="5">
        <v>1</v>
      </c>
    </row>
    <row r="38" spans="1:5">
      <c r="A38" s="5" t="s">
        <v>26</v>
      </c>
      <c r="B38" s="5">
        <v>4</v>
      </c>
      <c r="C38" s="5">
        <v>3</v>
      </c>
      <c r="D38" s="5">
        <v>3</v>
      </c>
      <c r="E38" s="5">
        <v>5</v>
      </c>
    </row>
    <row r="40" spans="1:5">
      <c r="A40" t="s">
        <v>32</v>
      </c>
    </row>
    <row r="41" spans="1:5">
      <c r="A41" s="8" t="s">
        <v>11</v>
      </c>
      <c r="B41" s="8" t="s">
        <v>13</v>
      </c>
      <c r="C41" s="8" t="s">
        <v>14</v>
      </c>
      <c r="D41" s="8" t="s">
        <v>15</v>
      </c>
      <c r="E41" s="8" t="s">
        <v>16</v>
      </c>
    </row>
    <row r="42" spans="1:5">
      <c r="A42" s="9" t="s">
        <v>17</v>
      </c>
      <c r="B42" s="10">
        <f>B29/H$27</f>
        <v>0.19802950859533489</v>
      </c>
      <c r="C42" s="10">
        <f>C29/H$28</f>
        <v>0.3746343246326776</v>
      </c>
      <c r="D42" s="10">
        <f>D29/H$29</f>
        <v>0.40406101782088427</v>
      </c>
      <c r="E42" s="10">
        <f>E29/H$30</f>
        <v>0.19518001458970666</v>
      </c>
    </row>
    <row r="43" spans="1:5">
      <c r="A43" s="9" t="s">
        <v>18</v>
      </c>
      <c r="B43" s="10">
        <f t="shared" ref="B43:B51" si="0">B30/H$27</f>
        <v>0.4950737714883372</v>
      </c>
      <c r="C43" s="10">
        <f t="shared" ref="C43:C51" si="1">C30/H$28</f>
        <v>0.28097574347450821</v>
      </c>
      <c r="D43" s="10">
        <f t="shared" ref="D43:D51" si="2">D30/H$29</f>
        <v>0.10101525445522107</v>
      </c>
      <c r="E43" s="10">
        <f t="shared" ref="E43:E51" si="3">E30/H$30</f>
        <v>0.29277002188455997</v>
      </c>
    </row>
    <row r="44" spans="1:5">
      <c r="A44" s="9" t="s">
        <v>19</v>
      </c>
      <c r="B44" s="10">
        <f t="shared" si="0"/>
        <v>0.29704426289300229</v>
      </c>
      <c r="C44" s="10">
        <f t="shared" si="1"/>
        <v>0.3746343246326776</v>
      </c>
      <c r="D44" s="10">
        <f t="shared" si="2"/>
        <v>0.50507627227610541</v>
      </c>
      <c r="E44" s="10">
        <f t="shared" si="3"/>
        <v>9.7590007294853329E-2</v>
      </c>
    </row>
    <row r="45" spans="1:5">
      <c r="A45" s="9" t="s">
        <v>20</v>
      </c>
      <c r="B45" s="10">
        <f t="shared" si="0"/>
        <v>0.19802950859533489</v>
      </c>
      <c r="C45" s="10">
        <f t="shared" si="1"/>
        <v>9.3658581158169399E-2</v>
      </c>
      <c r="D45" s="10">
        <f t="shared" si="2"/>
        <v>0.20203050891044214</v>
      </c>
      <c r="E45" s="10">
        <f t="shared" si="3"/>
        <v>0.39036002917941331</v>
      </c>
    </row>
    <row r="46" spans="1:5">
      <c r="A46" s="9" t="s">
        <v>21</v>
      </c>
      <c r="B46" s="10">
        <f t="shared" si="0"/>
        <v>0.29704426289300229</v>
      </c>
      <c r="C46" s="10">
        <f t="shared" si="1"/>
        <v>0.46829290579084698</v>
      </c>
      <c r="D46" s="10">
        <f t="shared" si="2"/>
        <v>0.20203050891044214</v>
      </c>
      <c r="E46" s="10">
        <f t="shared" si="3"/>
        <v>0.39036002917941331</v>
      </c>
    </row>
    <row r="47" spans="1:5">
      <c r="A47" s="9" t="s">
        <v>22</v>
      </c>
      <c r="B47" s="10">
        <f t="shared" si="0"/>
        <v>0.39605901719066977</v>
      </c>
      <c r="C47" s="10">
        <f t="shared" si="1"/>
        <v>0.1873171623163388</v>
      </c>
      <c r="D47" s="10">
        <f t="shared" si="2"/>
        <v>0.30304576336566325</v>
      </c>
      <c r="E47" s="10">
        <f t="shared" si="3"/>
        <v>0.4879500364742666</v>
      </c>
    </row>
    <row r="48" spans="1:5">
      <c r="A48" s="9" t="s">
        <v>23</v>
      </c>
      <c r="B48" s="10">
        <f t="shared" si="0"/>
        <v>9.9014754297667443E-2</v>
      </c>
      <c r="C48" s="10">
        <f t="shared" si="1"/>
        <v>0.28097574347450821</v>
      </c>
      <c r="D48" s="10">
        <f t="shared" si="2"/>
        <v>0.50507627227610541</v>
      </c>
      <c r="E48" s="10">
        <f t="shared" si="3"/>
        <v>0.19518001458970666</v>
      </c>
    </row>
    <row r="49" spans="1:6">
      <c r="A49" s="9" t="s">
        <v>24</v>
      </c>
      <c r="B49" s="10">
        <f t="shared" si="0"/>
        <v>0.29704426289300229</v>
      </c>
      <c r="C49" s="10">
        <f t="shared" si="1"/>
        <v>0.3746343246326776</v>
      </c>
      <c r="D49" s="10">
        <f t="shared" si="2"/>
        <v>0.10101525445522107</v>
      </c>
      <c r="E49" s="10">
        <f t="shared" si="3"/>
        <v>0.19518001458970666</v>
      </c>
    </row>
    <row r="50" spans="1:6">
      <c r="A50" s="9" t="s">
        <v>25</v>
      </c>
      <c r="B50" s="10">
        <f t="shared" si="0"/>
        <v>0.29704426289300229</v>
      </c>
      <c r="C50" s="10">
        <f t="shared" si="1"/>
        <v>0.28097574347450821</v>
      </c>
      <c r="D50" s="10">
        <f t="shared" si="2"/>
        <v>0.20203050891044214</v>
      </c>
      <c r="E50" s="10">
        <f t="shared" si="3"/>
        <v>9.7590007294853329E-2</v>
      </c>
    </row>
    <row r="51" spans="1:6">
      <c r="A51" s="5" t="s">
        <v>26</v>
      </c>
      <c r="B51" s="10">
        <f t="shared" si="0"/>
        <v>0.39605901719066977</v>
      </c>
      <c r="C51" s="10">
        <f t="shared" si="1"/>
        <v>0.28097574347450821</v>
      </c>
      <c r="D51" s="10">
        <f t="shared" si="2"/>
        <v>0.30304576336566325</v>
      </c>
      <c r="E51" s="10">
        <f t="shared" si="3"/>
        <v>0.4879500364742666</v>
      </c>
    </row>
    <row r="53" spans="1:6">
      <c r="A53" s="8" t="s">
        <v>11</v>
      </c>
      <c r="B53" s="8" t="s">
        <v>13</v>
      </c>
      <c r="C53" s="8" t="s">
        <v>14</v>
      </c>
      <c r="D53" s="8" t="s">
        <v>15</v>
      </c>
      <c r="E53" s="8" t="s">
        <v>16</v>
      </c>
    </row>
    <row r="54" spans="1:6">
      <c r="A54" s="9" t="s">
        <v>17</v>
      </c>
      <c r="B54" s="10">
        <f>B29/H$27</f>
        <v>0.19802950859533489</v>
      </c>
      <c r="C54" s="10">
        <f>C29/H$28</f>
        <v>0.3746343246326776</v>
      </c>
      <c r="D54" s="10">
        <f>D29/H$29</f>
        <v>0.40406101782088427</v>
      </c>
      <c r="E54" s="10">
        <f>E29/H$30</f>
        <v>0.19518001458970666</v>
      </c>
    </row>
    <row r="55" spans="1:6">
      <c r="A55" s="9" t="s">
        <v>18</v>
      </c>
      <c r="B55" s="10">
        <f t="shared" ref="B55:B63" si="4">B30/H$27</f>
        <v>0.4950737714883372</v>
      </c>
      <c r="C55" s="10">
        <f t="shared" ref="C55:C63" si="5">C30/H$28</f>
        <v>0.28097574347450821</v>
      </c>
      <c r="D55" s="10">
        <f t="shared" ref="D55:D63" si="6">D30/H$29</f>
        <v>0.10101525445522107</v>
      </c>
      <c r="E55" s="10">
        <f t="shared" ref="E55:E63" si="7">E30/H$30</f>
        <v>0.29277002188455997</v>
      </c>
    </row>
    <row r="56" spans="1:6">
      <c r="A56" s="9" t="s">
        <v>19</v>
      </c>
      <c r="B56" s="10">
        <f t="shared" si="4"/>
        <v>0.29704426289300229</v>
      </c>
      <c r="C56" s="10">
        <f t="shared" si="5"/>
        <v>0.3746343246326776</v>
      </c>
      <c r="D56" s="10">
        <f t="shared" si="6"/>
        <v>0.50507627227610541</v>
      </c>
      <c r="E56" s="10">
        <f t="shared" si="7"/>
        <v>9.7590007294853329E-2</v>
      </c>
    </row>
    <row r="57" spans="1:6">
      <c r="A57" s="9" t="s">
        <v>20</v>
      </c>
      <c r="B57" s="10">
        <f t="shared" si="4"/>
        <v>0.19802950859533489</v>
      </c>
      <c r="C57" s="10">
        <f t="shared" si="5"/>
        <v>9.3658581158169399E-2</v>
      </c>
      <c r="D57" s="10">
        <f t="shared" si="6"/>
        <v>0.20203050891044214</v>
      </c>
      <c r="E57" s="10">
        <f t="shared" si="7"/>
        <v>0.39036002917941331</v>
      </c>
    </row>
    <row r="58" spans="1:6">
      <c r="A58" s="9" t="s">
        <v>21</v>
      </c>
      <c r="B58" s="10">
        <f t="shared" si="4"/>
        <v>0.29704426289300229</v>
      </c>
      <c r="C58" s="10">
        <f t="shared" si="5"/>
        <v>0.46829290579084698</v>
      </c>
      <c r="D58" s="10">
        <f t="shared" si="6"/>
        <v>0.20203050891044214</v>
      </c>
      <c r="E58" s="10">
        <f t="shared" si="7"/>
        <v>0.39036002917941331</v>
      </c>
    </row>
    <row r="59" spans="1:6">
      <c r="A59" s="9" t="s">
        <v>22</v>
      </c>
      <c r="B59" s="10">
        <f t="shared" si="4"/>
        <v>0.39605901719066977</v>
      </c>
      <c r="C59" s="10">
        <f t="shared" si="5"/>
        <v>0.1873171623163388</v>
      </c>
      <c r="D59" s="10">
        <f t="shared" si="6"/>
        <v>0.30304576336566325</v>
      </c>
      <c r="E59" s="10">
        <f t="shared" si="7"/>
        <v>0.4879500364742666</v>
      </c>
    </row>
    <row r="60" spans="1:6">
      <c r="A60" s="9" t="s">
        <v>23</v>
      </c>
      <c r="B60" s="10">
        <f t="shared" si="4"/>
        <v>9.9014754297667443E-2</v>
      </c>
      <c r="C60" s="10">
        <f t="shared" si="5"/>
        <v>0.28097574347450821</v>
      </c>
      <c r="D60" s="10">
        <f t="shared" si="6"/>
        <v>0.50507627227610541</v>
      </c>
      <c r="E60" s="10">
        <f t="shared" si="7"/>
        <v>0.19518001458970666</v>
      </c>
    </row>
    <row r="61" spans="1:6">
      <c r="A61" s="9" t="s">
        <v>24</v>
      </c>
      <c r="B61" s="10">
        <f t="shared" si="4"/>
        <v>0.29704426289300229</v>
      </c>
      <c r="C61" s="10">
        <f t="shared" si="5"/>
        <v>0.3746343246326776</v>
      </c>
      <c r="D61" s="10">
        <f t="shared" si="6"/>
        <v>0.10101525445522107</v>
      </c>
      <c r="E61" s="10">
        <f t="shared" si="7"/>
        <v>0.19518001458970666</v>
      </c>
    </row>
    <row r="62" spans="1:6">
      <c r="A62" s="9" t="s">
        <v>25</v>
      </c>
      <c r="B62" s="10">
        <f t="shared" si="4"/>
        <v>0.29704426289300229</v>
      </c>
      <c r="C62" s="10">
        <f t="shared" si="5"/>
        <v>0.28097574347450821</v>
      </c>
      <c r="D62" s="10">
        <f t="shared" si="6"/>
        <v>0.20203050891044214</v>
      </c>
      <c r="E62" s="10">
        <f t="shared" si="7"/>
        <v>9.7590007294853329E-2</v>
      </c>
    </row>
    <row r="63" spans="1:6">
      <c r="A63" s="5" t="s">
        <v>26</v>
      </c>
      <c r="B63" s="10">
        <f t="shared" si="4"/>
        <v>0.39605901719066977</v>
      </c>
      <c r="C63" s="10">
        <f t="shared" si="5"/>
        <v>0.28097574347450821</v>
      </c>
      <c r="D63" s="10">
        <f t="shared" si="6"/>
        <v>0.30304576336566325</v>
      </c>
      <c r="E63" s="10">
        <f t="shared" si="7"/>
        <v>0.4879500364742666</v>
      </c>
    </row>
    <row r="64" spans="1:6">
      <c r="F64" t="s">
        <v>33</v>
      </c>
    </row>
    <row r="65" spans="1:6">
      <c r="B65" s="11">
        <v>30</v>
      </c>
      <c r="C65" s="11">
        <v>30</v>
      </c>
      <c r="D65" s="11">
        <v>25</v>
      </c>
      <c r="E65" s="11">
        <v>15</v>
      </c>
      <c r="F65" t="s">
        <v>34</v>
      </c>
    </row>
    <row r="67" spans="1:6">
      <c r="A67" t="s">
        <v>35</v>
      </c>
    </row>
    <row r="68" spans="1:6">
      <c r="A68" s="8" t="s">
        <v>11</v>
      </c>
      <c r="B68" s="8" t="s">
        <v>13</v>
      </c>
      <c r="C68" s="8" t="s">
        <v>14</v>
      </c>
      <c r="D68" s="8" t="s">
        <v>15</v>
      </c>
      <c r="E68" s="8" t="s">
        <v>16</v>
      </c>
    </row>
    <row r="69" spans="1:6">
      <c r="A69" s="9" t="s">
        <v>17</v>
      </c>
      <c r="B69" s="10">
        <f>B54*$B$65</f>
        <v>5.9408852578600468</v>
      </c>
      <c r="C69" s="10">
        <f>C54*$C$65</f>
        <v>11.239029738980328</v>
      </c>
      <c r="D69" s="10">
        <f>D54*$D$65</f>
        <v>10.101525445522107</v>
      </c>
      <c r="E69" s="10">
        <f>E54*$E$65</f>
        <v>2.9277002188456001</v>
      </c>
    </row>
    <row r="70" spans="1:6">
      <c r="A70" s="9" t="s">
        <v>18</v>
      </c>
      <c r="B70" s="10">
        <f t="shared" ref="B70:B78" si="8">B55*$B$65</f>
        <v>14.852213144650117</v>
      </c>
      <c r="C70" s="10">
        <f t="shared" ref="C70:C78" si="9">C55*$C$65</f>
        <v>8.429272304235246</v>
      </c>
      <c r="D70" s="10">
        <f t="shared" ref="D70:D78" si="10">D55*$D$65</f>
        <v>2.5253813613805267</v>
      </c>
      <c r="E70" s="10">
        <f t="shared" ref="E70:E78" si="11">E55*$E$65</f>
        <v>4.3915503282683996</v>
      </c>
    </row>
    <row r="71" spans="1:6">
      <c r="A71" s="9" t="s">
        <v>19</v>
      </c>
      <c r="B71" s="10">
        <f t="shared" si="8"/>
        <v>8.9113278867900689</v>
      </c>
      <c r="C71" s="10">
        <f t="shared" si="9"/>
        <v>11.239029738980328</v>
      </c>
      <c r="D71" s="10">
        <f t="shared" si="10"/>
        <v>12.626906806902635</v>
      </c>
      <c r="E71" s="10">
        <f t="shared" si="11"/>
        <v>1.4638501094228</v>
      </c>
    </row>
    <row r="72" spans="1:6">
      <c r="A72" s="9" t="s">
        <v>20</v>
      </c>
      <c r="B72" s="10">
        <f t="shared" si="8"/>
        <v>5.9408852578600468</v>
      </c>
      <c r="C72" s="10">
        <f t="shared" si="9"/>
        <v>2.809757434745082</v>
      </c>
      <c r="D72" s="10">
        <f t="shared" si="10"/>
        <v>5.0507627227610534</v>
      </c>
      <c r="E72" s="10">
        <f t="shared" si="11"/>
        <v>5.8554004376912001</v>
      </c>
    </row>
    <row r="73" spans="1:6">
      <c r="A73" s="9" t="s">
        <v>21</v>
      </c>
      <c r="B73" s="10">
        <f t="shared" si="8"/>
        <v>8.9113278867900689</v>
      </c>
      <c r="C73" s="10">
        <f t="shared" si="9"/>
        <v>14.04878717372541</v>
      </c>
      <c r="D73" s="10">
        <f t="shared" si="10"/>
        <v>5.0507627227610534</v>
      </c>
      <c r="E73" s="10">
        <f t="shared" si="11"/>
        <v>5.8554004376912001</v>
      </c>
    </row>
    <row r="74" spans="1:6">
      <c r="A74" s="9" t="s">
        <v>22</v>
      </c>
      <c r="B74" s="10">
        <f t="shared" si="8"/>
        <v>11.881770515720094</v>
      </c>
      <c r="C74" s="10">
        <f t="shared" si="9"/>
        <v>5.619514869490164</v>
      </c>
      <c r="D74" s="10">
        <f t="shared" si="10"/>
        <v>7.576144084141581</v>
      </c>
      <c r="E74" s="10">
        <f t="shared" si="11"/>
        <v>7.3192505471139988</v>
      </c>
    </row>
    <row r="75" spans="1:6">
      <c r="A75" s="9" t="s">
        <v>23</v>
      </c>
      <c r="B75" s="10">
        <f t="shared" si="8"/>
        <v>2.9704426289300234</v>
      </c>
      <c r="C75" s="10">
        <f t="shared" si="9"/>
        <v>8.429272304235246</v>
      </c>
      <c r="D75" s="10">
        <f t="shared" si="10"/>
        <v>12.626906806902635</v>
      </c>
      <c r="E75" s="10">
        <f t="shared" si="11"/>
        <v>2.9277002188456001</v>
      </c>
    </row>
    <row r="76" spans="1:6">
      <c r="A76" s="9" t="s">
        <v>24</v>
      </c>
      <c r="B76" s="10">
        <f t="shared" si="8"/>
        <v>8.9113278867900689</v>
      </c>
      <c r="C76" s="10">
        <f t="shared" si="9"/>
        <v>11.239029738980328</v>
      </c>
      <c r="D76" s="10">
        <f t="shared" si="10"/>
        <v>2.5253813613805267</v>
      </c>
      <c r="E76" s="10">
        <f t="shared" si="11"/>
        <v>2.9277002188456001</v>
      </c>
    </row>
    <row r="77" spans="1:6">
      <c r="A77" s="9" t="s">
        <v>25</v>
      </c>
      <c r="B77" s="10">
        <f t="shared" si="8"/>
        <v>8.9113278867900689</v>
      </c>
      <c r="C77" s="10">
        <f t="shared" si="9"/>
        <v>8.429272304235246</v>
      </c>
      <c r="D77" s="10">
        <f t="shared" si="10"/>
        <v>5.0507627227610534</v>
      </c>
      <c r="E77" s="10">
        <f t="shared" si="11"/>
        <v>1.4638501094228</v>
      </c>
    </row>
    <row r="78" spans="1:6">
      <c r="A78" s="5" t="s">
        <v>26</v>
      </c>
      <c r="B78" s="10">
        <f t="shared" si="8"/>
        <v>11.881770515720094</v>
      </c>
      <c r="C78" s="10">
        <f t="shared" si="9"/>
        <v>8.429272304235246</v>
      </c>
      <c r="D78" s="10">
        <f t="shared" si="10"/>
        <v>7.576144084141581</v>
      </c>
      <c r="E78" s="10">
        <f t="shared" si="11"/>
        <v>7.3192505471139988</v>
      </c>
    </row>
    <row r="80" spans="1:6">
      <c r="A80" s="8"/>
      <c r="B80" s="8" t="s">
        <v>36</v>
      </c>
      <c r="C80" s="8" t="s">
        <v>37</v>
      </c>
      <c r="D80" s="8" t="s">
        <v>38</v>
      </c>
      <c r="E80" s="8" t="s">
        <v>39</v>
      </c>
    </row>
    <row r="81" spans="1:6">
      <c r="A81" s="8" t="s">
        <v>40</v>
      </c>
      <c r="B81" s="10">
        <f>MAX(B69:B78)</f>
        <v>14.852213144650117</v>
      </c>
      <c r="C81" s="10">
        <f>MAX(C69:C78)</f>
        <v>14.04878717372541</v>
      </c>
      <c r="D81" s="10">
        <f>MAX(D69:D78)</f>
        <v>12.626906806902635</v>
      </c>
      <c r="E81" s="10">
        <f>MAX(E69:E78)</f>
        <v>7.3192505471139988</v>
      </c>
      <c r="F81" t="s">
        <v>41</v>
      </c>
    </row>
    <row r="82" spans="1:6">
      <c r="A82" s="8" t="s">
        <v>42</v>
      </c>
      <c r="B82" s="10">
        <f>MIN(B69:B78)</f>
        <v>2.9704426289300234</v>
      </c>
      <c r="C82" s="10">
        <f>MIN(C69:C78)</f>
        <v>2.809757434745082</v>
      </c>
      <c r="D82" s="10">
        <f>MIN(D69:D78)</f>
        <v>2.5253813613805267</v>
      </c>
      <c r="E82" s="10">
        <f>MIN(E69:E78)</f>
        <v>1.4638501094228</v>
      </c>
      <c r="F82" t="s">
        <v>43</v>
      </c>
    </row>
    <row r="84" spans="1:6">
      <c r="A84" s="8" t="s">
        <v>44</v>
      </c>
      <c r="B84" s="10">
        <f>SQRT(((B69-$B$81)^2)+((C69-$C$81)^2)+((D69-$D$81)^2)+((E69-$E$81)^2))</f>
        <v>10.628723670041953</v>
      </c>
      <c r="D84" s="8" t="s">
        <v>45</v>
      </c>
      <c r="E84" s="10">
        <f>SQRT(((B69-$B$82)^2)+((C69-$C$82)^2)+((D69-$D$82)^2)+((E69-$E$82)^2))</f>
        <v>11.807496657515626</v>
      </c>
    </row>
    <row r="85" spans="1:6">
      <c r="A85" s="8" t="s">
        <v>46</v>
      </c>
      <c r="B85" s="10">
        <f t="shared" ref="B85:B93" si="12">SQRT(((B70-$B$81)^2)+((C70-$C$81)^2)+((D70-$D$81)^2)+((E70-$E$81)^2))</f>
        <v>11.924394838581128</v>
      </c>
      <c r="D85" s="8" t="s">
        <v>47</v>
      </c>
      <c r="E85" s="10">
        <f t="shared" ref="E85:E93" si="13">SQRT(((B70-$B$82)^2)+((C70-$C$82)^2)+((D70-$D$82)^2)+((E70-$E$82)^2))</f>
        <v>13.465765723793243</v>
      </c>
    </row>
    <row r="86" spans="1:6">
      <c r="A86" s="8" t="s">
        <v>48</v>
      </c>
      <c r="B86" s="10">
        <f t="shared" si="12"/>
        <v>8.8019639157905196</v>
      </c>
      <c r="D86" s="8" t="s">
        <v>49</v>
      </c>
      <c r="E86" s="10">
        <f t="shared" si="13"/>
        <v>14.435635266677281</v>
      </c>
    </row>
    <row r="87" spans="1:6">
      <c r="A87" s="8" t="s">
        <v>50</v>
      </c>
      <c r="B87" s="10">
        <f t="shared" si="12"/>
        <v>16.287061444781784</v>
      </c>
      <c r="D87" s="8" t="s">
        <v>51</v>
      </c>
      <c r="E87" s="10">
        <f t="shared" si="13"/>
        <v>5.8725458463844413</v>
      </c>
    </row>
    <row r="88" spans="1:6">
      <c r="A88" s="8" t="s">
        <v>52</v>
      </c>
      <c r="B88" s="10">
        <f t="shared" si="12"/>
        <v>9.7383229548823991</v>
      </c>
      <c r="D88" s="8" t="s">
        <v>53</v>
      </c>
      <c r="E88" s="10">
        <f t="shared" si="13"/>
        <v>13.684778859260588</v>
      </c>
    </row>
    <row r="89" spans="1:6">
      <c r="A89" s="8" t="s">
        <v>54</v>
      </c>
      <c r="B89" s="10">
        <f t="shared" si="12"/>
        <v>10.265786140006266</v>
      </c>
      <c r="D89" s="8" t="s">
        <v>55</v>
      </c>
      <c r="E89" s="10">
        <f t="shared" si="13"/>
        <v>12.12857864365543</v>
      </c>
    </row>
    <row r="90" spans="1:6">
      <c r="A90" s="8" t="s">
        <v>56</v>
      </c>
      <c r="B90" s="10">
        <f t="shared" si="12"/>
        <v>13.857890613017938</v>
      </c>
      <c r="D90" s="8" t="s">
        <v>57</v>
      </c>
      <c r="E90" s="10">
        <f t="shared" si="13"/>
        <v>11.651721797134055</v>
      </c>
    </row>
    <row r="91" spans="1:6">
      <c r="A91" s="8" t="s">
        <v>58</v>
      </c>
      <c r="B91" s="10">
        <f t="shared" si="12"/>
        <v>12.826355098055295</v>
      </c>
      <c r="D91" s="8" t="s">
        <v>59</v>
      </c>
      <c r="E91" s="10">
        <f t="shared" si="13"/>
        <v>10.415834405791182</v>
      </c>
    </row>
    <row r="92" spans="1:6">
      <c r="A92" s="8" t="s">
        <v>60</v>
      </c>
      <c r="B92" s="10">
        <f t="shared" si="12"/>
        <v>12.591931483488452</v>
      </c>
      <c r="D92" s="8" t="s">
        <v>61</v>
      </c>
      <c r="E92" s="10">
        <f t="shared" si="13"/>
        <v>8.5586573734370308</v>
      </c>
    </row>
    <row r="93" spans="1:6">
      <c r="A93" s="8" t="s">
        <v>62</v>
      </c>
      <c r="B93" s="10">
        <f t="shared" si="12"/>
        <v>8.1186625044904055</v>
      </c>
      <c r="D93" s="8" t="s">
        <v>63</v>
      </c>
      <c r="E93" s="10">
        <f t="shared" si="13"/>
        <v>13.068535895105097</v>
      </c>
    </row>
    <row r="95" spans="1:6">
      <c r="C95" t="s">
        <v>64</v>
      </c>
    </row>
    <row r="96" spans="1:6">
      <c r="A96" s="12" t="s">
        <v>17</v>
      </c>
      <c r="B96" s="12" t="s">
        <v>65</v>
      </c>
      <c r="C96" s="10">
        <f>E84/(E84+B84)</f>
        <v>0.52626941994382703</v>
      </c>
    </row>
    <row r="97" spans="1:4">
      <c r="A97" s="12" t="s">
        <v>18</v>
      </c>
      <c r="B97" s="12" t="s">
        <v>66</v>
      </c>
      <c r="C97" s="10">
        <f t="shared" ref="C97:C105" si="14">E85/(E85+B85)</f>
        <v>0.5303537049603434</v>
      </c>
    </row>
    <row r="98" spans="1:4">
      <c r="A98" s="12" t="s">
        <v>19</v>
      </c>
      <c r="B98" s="12" t="s">
        <v>67</v>
      </c>
      <c r="C98" s="10">
        <f t="shared" si="14"/>
        <v>0.62121887692979116</v>
      </c>
    </row>
    <row r="99" spans="1:4">
      <c r="A99" s="12" t="s">
        <v>20</v>
      </c>
      <c r="B99" s="12" t="s">
        <v>68</v>
      </c>
      <c r="C99" s="10">
        <f t="shared" si="14"/>
        <v>0.26501127791761414</v>
      </c>
    </row>
    <row r="100" spans="1:4">
      <c r="A100" s="12" t="s">
        <v>21</v>
      </c>
      <c r="B100" s="12" t="s">
        <v>69</v>
      </c>
      <c r="C100" s="10">
        <f t="shared" si="14"/>
        <v>0.58424281155613844</v>
      </c>
    </row>
    <row r="101" spans="1:4">
      <c r="A101" s="12" t="s">
        <v>22</v>
      </c>
      <c r="B101" s="12" t="s">
        <v>70</v>
      </c>
      <c r="C101" s="10">
        <f t="shared" si="14"/>
        <v>0.5415906528638893</v>
      </c>
    </row>
    <row r="102" spans="1:4">
      <c r="A102" s="12" t="s">
        <v>23</v>
      </c>
      <c r="B102" s="12" t="s">
        <v>71</v>
      </c>
      <c r="C102" s="10">
        <f t="shared" si="14"/>
        <v>0.45675808827644315</v>
      </c>
    </row>
    <row r="103" spans="1:4">
      <c r="A103" s="12" t="s">
        <v>24</v>
      </c>
      <c r="B103" s="12" t="s">
        <v>72</v>
      </c>
      <c r="C103" s="10">
        <f t="shared" si="14"/>
        <v>0.44814342487257536</v>
      </c>
    </row>
    <row r="104" spans="1:4">
      <c r="A104" s="12" t="s">
        <v>25</v>
      </c>
      <c r="B104" s="12" t="s">
        <v>73</v>
      </c>
      <c r="C104" s="10">
        <f t="shared" si="14"/>
        <v>0.40465338489309299</v>
      </c>
    </row>
    <row r="105" spans="1:4">
      <c r="A105" s="13" t="s">
        <v>26</v>
      </c>
      <c r="B105" s="13" t="s">
        <v>74</v>
      </c>
      <c r="C105" s="14">
        <f t="shared" si="14"/>
        <v>0.61681283427046196</v>
      </c>
      <c r="D105" t="s">
        <v>75</v>
      </c>
    </row>
  </sheetData>
  <mergeCells count="4">
    <mergeCell ref="C13:F13"/>
    <mergeCell ref="B27:E27"/>
    <mergeCell ref="A27:A28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noven dra</cp:lastModifiedBy>
  <dcterms:created xsi:type="dcterms:W3CDTF">2021-03-08T16:29:00Z</dcterms:created>
  <dcterms:modified xsi:type="dcterms:W3CDTF">2021-03-29T07:27:31Z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