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DETAIL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<sst xmlns="http://schemas.openxmlformats.org/spreadsheetml/2006/main" count="1976" uniqueCount="373">
  <si>
    <t>Sum of Total Discounted Revenue</t>
  </si>
  <si>
    <t>Sum of Repeat Product Commission</t>
  </si>
  <si>
    <t>Sum of New Product Commission</t>
  </si>
  <si>
    <t>Sum of Incentive Product Commission</t>
  </si>
  <si>
    <t>Sum of Total_Calculated_Commission_Amount</t>
  </si>
  <si>
    <t>Added State Commission</t>
  </si>
  <si>
    <t>FINAL COMMISSION</t>
  </si>
  <si>
    <t>Adam Gurley</t>
  </si>
  <si>
    <t>CustomerNo</t>
  </si>
  <si>
    <t>ShipToState</t>
  </si>
  <si>
    <t>InvoiceNo</t>
  </si>
  <si>
    <t>ItemCode</t>
  </si>
  <si>
    <t>TransactionDate</t>
  </si>
  <si>
    <t>QuantityShipped</t>
  </si>
  <si>
    <t>UnitPrice</t>
  </si>
  <si>
    <t>Total Revenue</t>
  </si>
  <si>
    <t>Total Discounted Revenue</t>
  </si>
  <si>
    <t>SalespersonNo</t>
  </si>
  <si>
    <t>LineDiscountPercent</t>
  </si>
  <si>
    <t>Customer_ Current_Period_New_Product_sales</t>
  </si>
  <si>
    <t>Repeat Product Commission</t>
  </si>
  <si>
    <t>New Product Commission</t>
  </si>
  <si>
    <t>Incentive Product Commission</t>
  </si>
  <si>
    <t>Total_Calculated_Commission_Amount</t>
  </si>
  <si>
    <t>Line_Discount_Amt</t>
  </si>
  <si>
    <t>Revised_Unit_Price</t>
  </si>
  <si>
    <t>HARBORHYDRO</t>
  </si>
  <si>
    <t>OR</t>
  </si>
  <si>
    <t>0348007</t>
  </si>
  <si>
    <t>333002</t>
  </si>
  <si>
    <t>ADM</t>
  </si>
  <si>
    <t>No</t>
  </si>
  <si>
    <t>DGRTG-002</t>
  </si>
  <si>
    <t>HM004</t>
  </si>
  <si>
    <t>117015</t>
  </si>
  <si>
    <t>550002</t>
  </si>
  <si>
    <t>550009</t>
  </si>
  <si>
    <t>333001</t>
  </si>
  <si>
    <t>301001</t>
  </si>
  <si>
    <t>GRASSVALLEYHYDROGARD</t>
  </si>
  <si>
    <t>CA</t>
  </si>
  <si>
    <t>0348067</t>
  </si>
  <si>
    <t>NPK380</t>
  </si>
  <si>
    <t>124002</t>
  </si>
  <si>
    <t>NPK371</t>
  </si>
  <si>
    <t>767005</t>
  </si>
  <si>
    <t>HM-PH-80</t>
  </si>
  <si>
    <t>116000WT</t>
  </si>
  <si>
    <t>IGREENHYDRO</t>
  </si>
  <si>
    <t>WA</t>
  </si>
  <si>
    <t>0348312</t>
  </si>
  <si>
    <t>115333</t>
  </si>
  <si>
    <t>40201-022850</t>
  </si>
  <si>
    <t>00135-000030</t>
  </si>
  <si>
    <t>907312</t>
  </si>
  <si>
    <t>833705</t>
  </si>
  <si>
    <t>995802</t>
  </si>
  <si>
    <t>40201-021000</t>
  </si>
  <si>
    <t>ELEVATEDEQUIPMENT</t>
  </si>
  <si>
    <t>0348316</t>
  </si>
  <si>
    <t>333004</t>
  </si>
  <si>
    <t>MICH</t>
  </si>
  <si>
    <t>0348323</t>
  </si>
  <si>
    <t>0348344</t>
  </si>
  <si>
    <t>792105</t>
  </si>
  <si>
    <t>LCPT-12OZ</t>
  </si>
  <si>
    <t>HOWTOGROWCORP</t>
  </si>
  <si>
    <t>SD</t>
  </si>
  <si>
    <t>0348371</t>
  </si>
  <si>
    <t>HM001</t>
  </si>
  <si>
    <t>717015</t>
  </si>
  <si>
    <t>908014</t>
  </si>
  <si>
    <t>908012</t>
  </si>
  <si>
    <t>DV3000</t>
  </si>
  <si>
    <t>671162</t>
  </si>
  <si>
    <t>671163</t>
  </si>
  <si>
    <t>204012</t>
  </si>
  <si>
    <t>114000WT</t>
  </si>
  <si>
    <t>0348374</t>
  </si>
  <si>
    <t>19953-000121</t>
  </si>
  <si>
    <t>32500-080030</t>
  </si>
  <si>
    <t>32500-080020</t>
  </si>
  <si>
    <t>BAYSIDEGARDENSUPPLY</t>
  </si>
  <si>
    <t>0348437</t>
  </si>
  <si>
    <t>333120</t>
  </si>
  <si>
    <t>HYDROPACIFICINC</t>
  </si>
  <si>
    <t>0348508</t>
  </si>
  <si>
    <t>NPK382</t>
  </si>
  <si>
    <t>333008</t>
  </si>
  <si>
    <t>333011</t>
  </si>
  <si>
    <t>171753</t>
  </si>
  <si>
    <t>HM-PH-200</t>
  </si>
  <si>
    <t>116633</t>
  </si>
  <si>
    <t>990024</t>
  </si>
  <si>
    <t>990025</t>
  </si>
  <si>
    <t>990027</t>
  </si>
  <si>
    <t>990023</t>
  </si>
  <si>
    <t>990021</t>
  </si>
  <si>
    <t>990022</t>
  </si>
  <si>
    <t>640032</t>
  </si>
  <si>
    <t>ETCB-1GA</t>
  </si>
  <si>
    <t>ETDB-1GA</t>
  </si>
  <si>
    <t>BOXOFRAIN</t>
  </si>
  <si>
    <t>MT</t>
  </si>
  <si>
    <t>0348514</t>
  </si>
  <si>
    <t>995997</t>
  </si>
  <si>
    <t>POWELLGARDENSUPPLY</t>
  </si>
  <si>
    <t>0348538</t>
  </si>
  <si>
    <t>21020-001510</t>
  </si>
  <si>
    <t>NPK614</t>
  </si>
  <si>
    <t>850003</t>
  </si>
  <si>
    <t>400010</t>
  </si>
  <si>
    <t>013000</t>
  </si>
  <si>
    <t>0348587</t>
  </si>
  <si>
    <t>NPK412</t>
  </si>
  <si>
    <t>116000GR</t>
  </si>
  <si>
    <t>721005BG</t>
  </si>
  <si>
    <t>756400</t>
  </si>
  <si>
    <t>NPK291</t>
  </si>
  <si>
    <t>0348588</t>
  </si>
  <si>
    <t>SPOKANEORGANIC</t>
  </si>
  <si>
    <t>0348662</t>
  </si>
  <si>
    <t>PH21228</t>
  </si>
  <si>
    <t>995164</t>
  </si>
  <si>
    <t>540010</t>
  </si>
  <si>
    <t>857604</t>
  </si>
  <si>
    <t>FF129</t>
  </si>
  <si>
    <t>PH21227</t>
  </si>
  <si>
    <t>0348664</t>
  </si>
  <si>
    <t>991207</t>
  </si>
  <si>
    <t>0348666</t>
  </si>
  <si>
    <t>756405</t>
  </si>
  <si>
    <t>0348702</t>
  </si>
  <si>
    <t>MOONLIGHTGARDEN</t>
  </si>
  <si>
    <t>UT</t>
  </si>
  <si>
    <t>0348756</t>
  </si>
  <si>
    <t>SNS203-POUCH-SAMPLE</t>
  </si>
  <si>
    <t>SNS209-POUCH-SAMPLE</t>
  </si>
  <si>
    <t>0348792</t>
  </si>
  <si>
    <t>0348794</t>
  </si>
  <si>
    <t>0348795</t>
  </si>
  <si>
    <t>011000</t>
  </si>
  <si>
    <t>171725</t>
  </si>
  <si>
    <t>191920</t>
  </si>
  <si>
    <t>553060</t>
  </si>
  <si>
    <t>678550</t>
  </si>
  <si>
    <t>801408</t>
  </si>
  <si>
    <t>DD-44606</t>
  </si>
  <si>
    <t>FOL-TRANSPORT-4L</t>
  </si>
  <si>
    <t>843100</t>
  </si>
  <si>
    <t>HYDRO4LESSSEATTLE</t>
  </si>
  <si>
    <t>0348802</t>
  </si>
  <si>
    <t>22500-002230</t>
  </si>
  <si>
    <t>40201-024800</t>
  </si>
  <si>
    <t>FEDCITYHYDRO</t>
  </si>
  <si>
    <t>0348809</t>
  </si>
  <si>
    <t>717350</t>
  </si>
  <si>
    <t>PH4SAM4PK</t>
  </si>
  <si>
    <t>PH22071</t>
  </si>
  <si>
    <t>ALLSEASONSUPPLYINC</t>
  </si>
  <si>
    <t>0348900</t>
  </si>
  <si>
    <t>688603</t>
  </si>
  <si>
    <t>LCPT-1GAL</t>
  </si>
  <si>
    <t>RVTUS</t>
  </si>
  <si>
    <t>0348907</t>
  </si>
  <si>
    <t>524000</t>
  </si>
  <si>
    <t>32500-080000</t>
  </si>
  <si>
    <t>40201-001500</t>
  </si>
  <si>
    <t>0348943</t>
  </si>
  <si>
    <t>0348944</t>
  </si>
  <si>
    <t>0349013</t>
  </si>
  <si>
    <t>0349047</t>
  </si>
  <si>
    <t>171802</t>
  </si>
  <si>
    <t>AZ</t>
  </si>
  <si>
    <t>0349060</t>
  </si>
  <si>
    <t>648040</t>
  </si>
  <si>
    <t>647150</t>
  </si>
  <si>
    <t>648150</t>
  </si>
  <si>
    <t>647040</t>
  </si>
  <si>
    <t>ALLUNEEDGARDENING</t>
  </si>
  <si>
    <t>0349164</t>
  </si>
  <si>
    <t>BRGROWINGSUPPLIES</t>
  </si>
  <si>
    <t>0349168</t>
  </si>
  <si>
    <t>550102</t>
  </si>
  <si>
    <t>550932</t>
  </si>
  <si>
    <t>550213</t>
  </si>
  <si>
    <t>0349255</t>
  </si>
  <si>
    <t>WHEELSATURNIN</t>
  </si>
  <si>
    <t>0349303</t>
  </si>
  <si>
    <t>688601</t>
  </si>
  <si>
    <t>688610</t>
  </si>
  <si>
    <t>788800</t>
  </si>
  <si>
    <t>788810</t>
  </si>
  <si>
    <t>788825</t>
  </si>
  <si>
    <t>788925</t>
  </si>
  <si>
    <t>671101</t>
  </si>
  <si>
    <t>0349406</t>
  </si>
  <si>
    <t>40201-018904</t>
  </si>
  <si>
    <t>71640-018205</t>
  </si>
  <si>
    <t>0349426</t>
  </si>
  <si>
    <t>101000</t>
  </si>
  <si>
    <t>0349508</t>
  </si>
  <si>
    <t>333110</t>
  </si>
  <si>
    <t>400014</t>
  </si>
  <si>
    <t>644210</t>
  </si>
  <si>
    <t>0349539</t>
  </si>
  <si>
    <t>LCPT-2.5GAL</t>
  </si>
  <si>
    <t>205011</t>
  </si>
  <si>
    <t>STGALLON-4</t>
  </si>
  <si>
    <t>EVERGREENFARMFEED</t>
  </si>
  <si>
    <t>0349566</t>
  </si>
  <si>
    <t>NPK372</t>
  </si>
  <si>
    <t>999099</t>
  </si>
  <si>
    <t>710010</t>
  </si>
  <si>
    <t>710013</t>
  </si>
  <si>
    <t>995328</t>
  </si>
  <si>
    <t>995804</t>
  </si>
  <si>
    <t>MYKOS-SAMPLE</t>
  </si>
  <si>
    <t>171801</t>
  </si>
  <si>
    <t>191900</t>
  </si>
  <si>
    <t>171758</t>
  </si>
  <si>
    <t>0349567</t>
  </si>
  <si>
    <t>995016</t>
  </si>
  <si>
    <t>012000</t>
  </si>
  <si>
    <t>015000</t>
  </si>
  <si>
    <t>0349569</t>
  </si>
  <si>
    <t>NEU40323-SAMPLE</t>
  </si>
  <si>
    <t>799780</t>
  </si>
  <si>
    <t>NPK613</t>
  </si>
  <si>
    <t>NPK612</t>
  </si>
  <si>
    <t>202200</t>
  </si>
  <si>
    <t>907825</t>
  </si>
  <si>
    <t>797088</t>
  </si>
  <si>
    <t>795080</t>
  </si>
  <si>
    <t>797000</t>
  </si>
  <si>
    <t>0349599</t>
  </si>
  <si>
    <t>OREXTRACTIONSUPPLY</t>
  </si>
  <si>
    <t>0349624</t>
  </si>
  <si>
    <t>621000</t>
  </si>
  <si>
    <t>GREENLEAFGARDEN</t>
  </si>
  <si>
    <t>0349650</t>
  </si>
  <si>
    <t>DGGRO-032</t>
  </si>
  <si>
    <t>789303</t>
  </si>
  <si>
    <t>741114</t>
  </si>
  <si>
    <t>SNS-SYSTEMICA-SAMPLE</t>
  </si>
  <si>
    <t>D55-08-OWC</t>
  </si>
  <si>
    <t>688602</t>
  </si>
  <si>
    <t>HM002</t>
  </si>
  <si>
    <t>FB-6002</t>
  </si>
  <si>
    <t>FB-6005</t>
  </si>
  <si>
    <t>FB-6035</t>
  </si>
  <si>
    <t>FH-8002</t>
  </si>
  <si>
    <t>FH-8005</t>
  </si>
  <si>
    <t>DGFOL-032</t>
  </si>
  <si>
    <t>AZOS-SAMPLE</t>
  </si>
  <si>
    <t>NEU04822-FD-SAMPLE</t>
  </si>
  <si>
    <t>NEU40223-SAMPLE</t>
  </si>
  <si>
    <t>NEU40423-SAMPLE</t>
  </si>
  <si>
    <t>SNS217C-POUCH-SAMPLE</t>
  </si>
  <si>
    <t>SNS244C-POUCH-SAMPLE</t>
  </si>
  <si>
    <t>VS-SAMPLE</t>
  </si>
  <si>
    <t>610050H</t>
  </si>
  <si>
    <t>912908</t>
  </si>
  <si>
    <t>910100</t>
  </si>
  <si>
    <t>0349651</t>
  </si>
  <si>
    <t>912015</t>
  </si>
  <si>
    <t>912915</t>
  </si>
  <si>
    <t>811125</t>
  </si>
  <si>
    <t>811110</t>
  </si>
  <si>
    <t>0349744</t>
  </si>
  <si>
    <t>19953-000134</t>
  </si>
  <si>
    <t>0349745</t>
  </si>
  <si>
    <t>NORTHERNROOTSINDOORG</t>
  </si>
  <si>
    <t>0349850</t>
  </si>
  <si>
    <t>19953-000111</t>
  </si>
  <si>
    <t>19953-000133</t>
  </si>
  <si>
    <t>40201-021300</t>
  </si>
  <si>
    <t>40201-022700</t>
  </si>
  <si>
    <t>40201-022740</t>
  </si>
  <si>
    <t>45000-001201</t>
  </si>
  <si>
    <t>0349880</t>
  </si>
  <si>
    <t>MY2203</t>
  </si>
  <si>
    <t>540001</t>
  </si>
  <si>
    <t>PH21383</t>
  </si>
  <si>
    <t>LCPT-32OZ</t>
  </si>
  <si>
    <t>SNS-SYSTEMICA-2.5GAL-SAMPLE</t>
  </si>
  <si>
    <t>0349881</t>
  </si>
  <si>
    <t>BIOLOGICSYSTEMS</t>
  </si>
  <si>
    <t>0349900</t>
  </si>
  <si>
    <t>310208</t>
  </si>
  <si>
    <t>912911</t>
  </si>
  <si>
    <t>SNS209-GAL</t>
  </si>
  <si>
    <t>0349932</t>
  </si>
  <si>
    <t>437003</t>
  </si>
  <si>
    <t>0349983</t>
  </si>
  <si>
    <t>550931</t>
  </si>
  <si>
    <t>OROVILLEGARDENCENTER</t>
  </si>
  <si>
    <t>0348322</t>
  </si>
  <si>
    <t>ETSS-8OZ</t>
  </si>
  <si>
    <t>Yes</t>
  </si>
  <si>
    <t>799088</t>
  </si>
  <si>
    <t>540002</t>
  </si>
  <si>
    <t>0348197</t>
  </si>
  <si>
    <t>402064</t>
  </si>
  <si>
    <t>402086</t>
  </si>
  <si>
    <t>404444</t>
  </si>
  <si>
    <t>0348204</t>
  </si>
  <si>
    <t>999001</t>
  </si>
  <si>
    <t>999005</t>
  </si>
  <si>
    <t>999006</t>
  </si>
  <si>
    <t>00135-000070</t>
  </si>
  <si>
    <t>250001</t>
  </si>
  <si>
    <t>31000-001200</t>
  </si>
  <si>
    <t>117333</t>
  </si>
  <si>
    <t>DV3012</t>
  </si>
  <si>
    <t>27080-001710</t>
  </si>
  <si>
    <t>ETG10-2.5GA</t>
  </si>
  <si>
    <t>ETMAG-2.5GA</t>
  </si>
  <si>
    <t>ETSS-1GA</t>
  </si>
  <si>
    <t>FF167</t>
  </si>
  <si>
    <t>NPK310</t>
  </si>
  <si>
    <t>790999</t>
  </si>
  <si>
    <t>PH21226</t>
  </si>
  <si>
    <t>UN-AOC7</t>
  </si>
  <si>
    <t>UN-AOC4</t>
  </si>
  <si>
    <t>UN-AID4</t>
  </si>
  <si>
    <t>131355</t>
  </si>
  <si>
    <t>CS1001</t>
  </si>
  <si>
    <t>NPK436</t>
  </si>
  <si>
    <t>PH21772</t>
  </si>
  <si>
    <t>PH21372</t>
  </si>
  <si>
    <t>833706</t>
  </si>
  <si>
    <t>833704</t>
  </si>
  <si>
    <t>202405</t>
  </si>
  <si>
    <t>958000</t>
  </si>
  <si>
    <t>788880</t>
  </si>
  <si>
    <t>BASINFERTILIZER</t>
  </si>
  <si>
    <t>0349487</t>
  </si>
  <si>
    <t>SNS-SYSTEMICA-2.5GAL</t>
  </si>
  <si>
    <t>MY2202</t>
  </si>
  <si>
    <t>MY4403</t>
  </si>
  <si>
    <t>0349568</t>
  </si>
  <si>
    <t>114000GR</t>
  </si>
  <si>
    <t>115000GR</t>
  </si>
  <si>
    <t>116015</t>
  </si>
  <si>
    <t>116030</t>
  </si>
  <si>
    <t>734050</t>
  </si>
  <si>
    <t>DGNEM-008</t>
  </si>
  <si>
    <t>672135GY</t>
  </si>
  <si>
    <t>672135WT</t>
  </si>
  <si>
    <t>741150</t>
  </si>
  <si>
    <t>MY4402</t>
  </si>
  <si>
    <t>907715</t>
  </si>
  <si>
    <t>610500H</t>
  </si>
  <si>
    <t>MB62-08</t>
  </si>
  <si>
    <t>910150</t>
  </si>
  <si>
    <t>DG00212</t>
  </si>
  <si>
    <t>0349746</t>
  </si>
  <si>
    <t>958008</t>
  </si>
  <si>
    <t>0349766</t>
  </si>
  <si>
    <t>790751</t>
  </si>
  <si>
    <t>71640-007406</t>
  </si>
  <si>
    <t>32000-001015</t>
  </si>
  <si>
    <t>0349878</t>
  </si>
  <si>
    <t>CN340440</t>
  </si>
  <si>
    <t>DGBLM-032</t>
  </si>
  <si>
    <t>SIP-HP004LT</t>
  </si>
  <si>
    <t>SIP-HP001LT</t>
  </si>
  <si>
    <t>SIP-HP500ML</t>
  </si>
  <si>
    <t>UN-DNG8</t>
  </si>
  <si>
    <t>AERO50-3/4</t>
  </si>
  <si>
    <t>788910</t>
  </si>
  <si>
    <t>100552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</si>
</sst>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b/>
      <sz val="11.0"/>
      <color theme="1"/>
      <name val="Aptos Narrow"/>
    </font>
    <font>
      <u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1E4F5"/>
        <bgColor rgb="FFC1E4F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326" sheet="DETAIL"/>
  </cacheSource>
  <cacheFields>
    <cacheField name="CustomerNo" numFmtId="0">
      <sharedItems>
        <s v="HARBORHYDRO"/>
        <s v="GRASSVALLEYHYDROGARD"/>
        <s v="IGREENHYDRO"/>
        <s v="ELEVATEDEQUIPMENT"/>
        <s v="HOWTOGROWCORP"/>
        <s v="BAYSIDEGARDENSUPPLY"/>
        <s v="HYDROPACIFICINC"/>
        <s v="BOXOFRAIN"/>
        <s v="POWELLGARDENSUPPLY"/>
        <s v="SPOKANEORGANIC"/>
        <s v="MOONLIGHTGARDEN"/>
        <s v="HYDRO4LESSSEATTLE"/>
        <s v="FEDCITYHYDRO"/>
        <s v="ALLSEASONSUPPLYINC"/>
        <s v="RVTUS"/>
        <s v="ALLUNEEDGARDENING"/>
        <s v="BRGROWINGSUPPLIES"/>
        <s v="WHEELSATURNIN"/>
        <s v="EVERGREENFARMFEED"/>
        <s v="OREXTRACTIONSUPPLY"/>
        <s v="GREENLEAFGARDEN"/>
        <s v="NORTHERNROOTSINDOORG"/>
        <s v="BIOLOGICSYSTEMS"/>
        <s v="OROVILLEGARDENCENTER"/>
        <s v="BASINFERTILIZER"/>
      </sharedItems>
    </cacheField>
    <cacheField name="ShipToState" numFmtId="0">
      <sharedItems>
        <s v="OR"/>
        <s v="CA"/>
        <s v="WA"/>
        <s v="SD"/>
        <s v="MT"/>
        <s v="UT"/>
        <s v="AZ"/>
      </sharedItems>
    </cacheField>
    <cacheField name="InvoiceNo" numFmtId="0">
      <sharedItems>
        <s v="0348007"/>
        <s v="0348067"/>
        <s v="0348312"/>
        <s v="0348316"/>
        <s v="0348323"/>
        <s v="0348344"/>
        <s v="0348371"/>
        <s v="0348374"/>
        <s v="0348437"/>
        <s v="0348508"/>
        <s v="0348514"/>
        <s v="0348538"/>
        <s v="0348587"/>
        <s v="0348588"/>
        <s v="0348662"/>
        <s v="0348664"/>
        <s v="0348666"/>
        <s v="0348702"/>
        <s v="0348756"/>
        <s v="0348792"/>
        <s v="0348794"/>
        <s v="0348795"/>
        <s v="0348802"/>
        <s v="0348809"/>
        <s v="0348900"/>
        <s v="0348907"/>
        <s v="0348943"/>
        <s v="0348944"/>
        <s v="0349013"/>
        <s v="0349047"/>
        <s v="0349060"/>
        <s v="0349164"/>
        <s v="0349168"/>
        <s v="0349255"/>
        <s v="0349303"/>
        <s v="0349406"/>
        <s v="0349426"/>
        <s v="0349508"/>
        <s v="0349539"/>
        <s v="0349566"/>
        <s v="0349567"/>
        <s v="0349569"/>
        <s v="0349599"/>
        <s v="0349624"/>
        <s v="0349650"/>
        <s v="0349651"/>
        <s v="0349744"/>
        <s v="0349745"/>
        <s v="0349850"/>
        <s v="0349880"/>
        <s v="0349881"/>
        <s v="0349900"/>
        <s v="0349932"/>
        <s v="0349983"/>
        <s v="0348322"/>
        <s v="0348197"/>
        <s v="0348204"/>
        <s v="0349487"/>
        <s v="0349568"/>
        <s v="0349746"/>
        <s v="0349766"/>
        <s v="0349878"/>
      </sharedItems>
    </cacheField>
    <cacheField name="ItemCode" numFmtId="0">
      <sharedItems>
        <s v="333002"/>
        <s v="DGRTG-002"/>
        <s v="HM004"/>
        <s v="117015"/>
        <s v="550002"/>
        <s v="550009"/>
        <s v="333001"/>
        <s v="301001"/>
        <s v="NPK380"/>
        <s v="124002"/>
        <s v="NPK371"/>
        <s v="767005"/>
        <s v="HM-PH-80"/>
        <s v="116000WT"/>
        <s v="115333"/>
        <s v="40201-022850"/>
        <s v="00135-000030"/>
        <s v="907312"/>
        <s v="833705"/>
        <s v="995802"/>
        <s v="40201-021000"/>
        <s v="333004"/>
        <s v="792105"/>
        <s v="LCPT-12OZ"/>
        <s v="HM001"/>
        <s v="717015"/>
        <s v="908014"/>
        <s v="908012"/>
        <s v="DV3000"/>
        <s v="671162"/>
        <s v="671163"/>
        <s v="204012"/>
        <s v="114000WT"/>
        <s v="19953-000121"/>
        <s v="32500-080030"/>
        <s v="32500-080020"/>
        <s v="333120"/>
        <s v="NPK382"/>
        <s v="333008"/>
        <s v="333011"/>
        <s v="171753"/>
        <s v="HM-PH-200"/>
        <s v="116633"/>
        <s v="990024"/>
        <s v="990025"/>
        <s v="990027"/>
        <s v="990023"/>
        <s v="990021"/>
        <s v="990022"/>
        <s v="640032"/>
        <s v="ETCB-1GA"/>
        <s v="ETDB-1GA"/>
        <s v="995997"/>
        <s v="21020-001510"/>
        <s v="NPK614"/>
        <s v="850003"/>
        <s v="400010"/>
        <s v="013000"/>
        <s v="NPK412"/>
        <s v="116000GR"/>
        <s v="721005BG"/>
        <s v="756400"/>
        <s v="NPK291"/>
        <s v="PH21228"/>
        <s v="995164"/>
        <s v="540010"/>
        <s v="857604"/>
        <s v="FF129"/>
        <s v="PH21227"/>
        <s v="991207"/>
        <s v="756405"/>
        <s v="SNS203-POUCH-SAMPLE"/>
        <s v="SNS209-POUCH-SAMPLE"/>
        <s v="011000"/>
        <s v="171725"/>
        <s v="191920"/>
        <s v="553060"/>
        <s v="678550"/>
        <s v="801408"/>
        <s v="DD-44606"/>
        <s v="FOL-TRANSPORT-4L"/>
        <s v="843100"/>
        <s v="22500-002230"/>
        <s v="40201-024800"/>
        <s v="717350"/>
        <s v="PH4SAM4PK"/>
        <s v="PH22071"/>
        <s v="688603"/>
        <s v="LCPT-1GAL"/>
        <s v="524000"/>
        <s v="32500-080000"/>
        <s v="40201-001500"/>
        <s v="171802"/>
        <s v="648040"/>
        <s v="647150"/>
        <s v="648150"/>
        <s v="647040"/>
        <s v="550102"/>
        <s v="550932"/>
        <s v="550213"/>
        <s v="688601"/>
        <s v="688610"/>
        <s v="788800"/>
        <s v="788810"/>
        <s v="788825"/>
        <s v="788925"/>
        <s v="671101"/>
        <s v="40201-018904"/>
        <s v="71640-018205"/>
        <s v="101000"/>
        <s v="333110"/>
        <s v="400014"/>
        <s v="644210"/>
        <s v="LCPT-2.5GAL"/>
        <s v="205011"/>
        <s v="STGALLON-4"/>
        <s v="NPK372"/>
        <s v="999099"/>
        <s v="710010"/>
        <s v="710013"/>
        <s v="995328"/>
        <s v="995804"/>
        <s v="MYKOS-SAMPLE"/>
        <s v="171801"/>
        <s v="191900"/>
        <s v="171758"/>
        <s v="995016"/>
        <s v="012000"/>
        <s v="015000"/>
        <s v="NEU40323-SAMPLE"/>
        <s v="799780"/>
        <s v="NPK613"/>
        <s v="NPK612"/>
        <s v="202200"/>
        <s v="907825"/>
        <s v="797088"/>
        <s v="795080"/>
        <s v="797000"/>
        <s v="621000"/>
        <s v="DGGRO-032"/>
        <s v="789303"/>
        <s v="741114"/>
        <s v="SNS-SYSTEMICA-SAMPLE"/>
        <s v="D55-08-OWC"/>
        <s v="688602"/>
        <s v="HM002"/>
        <s v="FB-6002"/>
        <s v="FB-6005"/>
        <s v="FB-6035"/>
        <s v="FH-8002"/>
        <s v="FH-8005"/>
        <s v="DGFOL-032"/>
        <s v="AZOS-SAMPLE"/>
        <s v="NEU04822-FD-SAMPLE"/>
        <s v="NEU40223-SAMPLE"/>
        <s v="NEU40423-SAMPLE"/>
        <s v="SNS217C-POUCH-SAMPLE"/>
        <s v="SNS244C-POUCH-SAMPLE"/>
        <s v="VS-SAMPLE"/>
        <s v="610050H"/>
        <s v="912908"/>
        <s v="910100"/>
        <s v="912015"/>
        <s v="912915"/>
        <s v="811125"/>
        <s v="811110"/>
        <s v="19953-000134"/>
        <s v="19953-000111"/>
        <s v="19953-000133"/>
        <s v="40201-021300"/>
        <s v="40201-022700"/>
        <s v="40201-022740"/>
        <s v="45000-001201"/>
        <s v="MY2203"/>
        <s v="540001"/>
        <s v="PH21383"/>
        <s v="LCPT-32OZ"/>
        <s v="SNS-SYSTEMICA-2.5GAL-SAMPLE"/>
        <s v="310208"/>
        <s v="912911"/>
        <s v="SNS209-GAL"/>
        <s v="437003"/>
        <s v="550931"/>
        <s v="ETSS-8OZ"/>
        <s v="799088"/>
        <s v="540002"/>
        <s v="402064"/>
        <s v="402086"/>
        <s v="404444"/>
        <s v="999001"/>
        <s v="999005"/>
        <s v="999006"/>
        <s v="00135-000070"/>
        <s v="250001"/>
        <s v="31000-001200"/>
        <s v="117333"/>
        <s v="DV3012"/>
        <s v="27080-001710"/>
        <s v="ETG10-2.5GA"/>
        <s v="ETMAG-2.5GA"/>
        <s v="ETSS-1GA"/>
        <s v="FF167"/>
        <s v="NPK310"/>
        <s v="790999"/>
        <s v="PH21226"/>
        <s v="UN-AOC7"/>
        <s v="UN-AOC4"/>
        <s v="UN-AID4"/>
        <s v="131355"/>
        <s v="CS1001"/>
        <s v="NPK436"/>
        <s v="PH21772"/>
        <s v="PH21372"/>
        <s v="833706"/>
        <s v="833704"/>
        <s v="202405"/>
        <s v="958000"/>
        <s v="788880"/>
        <s v="SNS-SYSTEMICA-2.5GAL"/>
        <s v="MY2202"/>
        <s v="MY4403"/>
        <s v="114000GR"/>
        <s v="115000GR"/>
        <s v="116015"/>
        <s v="116030"/>
        <s v="734050"/>
        <s v="DGNEM-008"/>
        <s v="672135GY"/>
        <s v="672135WT"/>
        <s v="741150"/>
        <s v="MY4402"/>
        <s v="907715"/>
        <s v="610500H"/>
        <s v="MB62-08"/>
        <s v="910150"/>
        <s v="DG00212"/>
        <s v="958008"/>
        <s v="790751"/>
        <s v="71640-007406"/>
        <s v="32000-001015"/>
        <s v="CN340440"/>
        <s v="DGBLM-032"/>
        <s v="SIP-HP004LT"/>
        <s v="SIP-HP001LT"/>
        <s v="SIP-HP500ML"/>
        <s v="UN-DNG8"/>
        <s v="AERO50-3/4"/>
        <s v="788910"/>
        <s v="100552"/>
      </sharedItems>
    </cacheField>
    <cacheField name="TransactionDate" numFmtId="0">
      <sharedItems containsSemiMixedTypes="0" containsString="0" containsNumber="1" containsInteger="1">
        <n v="45870.0"/>
        <n v="45874.0"/>
        <n v="45875.0"/>
        <n v="45876.0"/>
        <n v="45877.0"/>
        <n v="45880.0"/>
        <n v="45881.0"/>
        <n v="45882.0"/>
        <n v="45883.0"/>
        <n v="45887.0"/>
        <n v="45888.0"/>
        <n v="45889.0"/>
        <n v="45890.0"/>
        <n v="45891.0"/>
        <n v="45894.0"/>
        <n v="45895.0"/>
        <n v="45896.0"/>
        <n v="45897.0"/>
        <n v="45873.0"/>
      </sharedItems>
    </cacheField>
    <cacheField name="QuantityShipped" numFmtId="0">
      <sharedItems containsSemiMixedTypes="0" containsString="0" containsNumber="1" containsInteger="1">
        <n v="2.0"/>
        <n v="3.0"/>
        <n v="1.0"/>
        <n v="6.0"/>
        <n v="4.0"/>
        <n v="200.0"/>
        <n v="5.0"/>
        <n v="22.0"/>
        <n v="40.0"/>
        <n v="16.0"/>
        <n v="1170.0"/>
        <n v="300.0"/>
        <n v="30.0"/>
        <n v="-4.0"/>
        <n v="10.0"/>
        <n v="15.0"/>
        <n v="8.0"/>
        <n v="12.0"/>
        <n v="-1.0"/>
        <n v="20.0"/>
        <n v="48.0"/>
        <n v="50.0"/>
        <n v="960.0"/>
        <n v="100.0"/>
        <n v="36.0"/>
        <n v="80.0"/>
        <n v="400.0"/>
        <n v="-20.0"/>
        <n v="24.0"/>
        <n v="60.0"/>
        <n v="7.0"/>
        <n v="18.0"/>
        <n v="25.0"/>
        <n v="56.0"/>
        <n v="240.0"/>
        <n v="42.0"/>
        <n v="640.0"/>
        <n v="1280.0"/>
        <n v="600.0"/>
        <n v="120.0"/>
        <n v="-100.0"/>
        <n v="260.0"/>
      </sharedItems>
    </cacheField>
    <cacheField name="UnitPrice" numFmtId="0">
      <sharedItems containsSemiMixedTypes="0" containsString="0" containsNumber="1">
        <n v="5.95"/>
        <n v="8.23"/>
        <n v="6.0"/>
        <n v="4.15"/>
        <n v="3.29"/>
        <n v="4.95"/>
        <n v="1.5"/>
        <n v="7.45"/>
        <n v="12.98"/>
        <n v="0.76"/>
        <n v="17.48"/>
        <n v="6.95"/>
        <n v="26.95"/>
        <n v="90.0"/>
        <n v="234.95"/>
        <n v="20.22"/>
        <n v="28.11"/>
        <n v="0.19"/>
        <n v="15.95"/>
        <n v="3.3"/>
        <n v="19.03"/>
        <n v="10.95"/>
        <n v="0.0"/>
        <n v="48.99"/>
        <n v="20.0"/>
        <n v="36.5"/>
        <n v="3.39"/>
        <n v="1.4"/>
        <n v="0.89"/>
        <n v="20.73"/>
        <n v="9.95"/>
        <n v="146.4"/>
        <n v="70.0"/>
        <n v="81.07"/>
        <n v="50.18"/>
        <n v="39.98"/>
        <n v="100.0"/>
        <n v="15.5"/>
        <n v="17.95"/>
        <n v="27.45"/>
        <n v="63.0"/>
        <n v="289.95"/>
        <n v="14.99"/>
        <n v="15.0"/>
        <n v="49.39"/>
        <n v="85.6"/>
        <n v="2.25"/>
        <n v="12.91"/>
        <n v="86.36"/>
        <n v="1.99"/>
        <n v="20.95"/>
        <n v="49.48"/>
        <n v="59.01"/>
        <n v="15.68"/>
        <n v="52.24"/>
        <n v="1.6"/>
        <n v="1.97"/>
        <n v="0.53"/>
        <n v="11.99"/>
        <n v="17.87"/>
        <n v="2.9"/>
        <n v="63.75"/>
        <n v="40.0"/>
        <n v="12.99"/>
        <n v="10.99"/>
        <n v="5.85"/>
        <n v="0.85"/>
        <n v="158.5"/>
        <n v="7.5"/>
        <n v="1.3"/>
        <n v="14.78"/>
        <n v="19.29"/>
        <n v="56.95"/>
        <n v="7.7"/>
        <n v="125.0"/>
        <n v="219.95"/>
        <n v="24.66"/>
        <n v="30.41"/>
        <n v="14.0"/>
        <n v="498.0"/>
        <n v="865.0"/>
        <n v="940.0"/>
        <n v="456.0"/>
        <n v="5.5"/>
        <n v="5.99"/>
        <n v="9.9"/>
        <n v="13.5"/>
        <n v="37.95"/>
        <n v="4.2"/>
        <n v="10.25"/>
        <n v="12.15"/>
        <n v="43.66"/>
        <n v="34.57"/>
        <n v="199.95"/>
        <n v="31.95"/>
        <n v="179.95"/>
        <n v="287.5"/>
        <n v="64.95"/>
        <n v="143.78"/>
        <n v="48.98"/>
        <n v="5.25"/>
        <n v="10.49"/>
        <n v="6.49"/>
        <n v="10.0"/>
        <n v="65.95"/>
        <n v="3.95"/>
        <n v="7.95"/>
        <n v="250.0"/>
        <n v="77.63"/>
        <n v="97.16"/>
        <n v="35.08"/>
        <n v="55.95"/>
        <n v="11.25"/>
        <n v="23.95"/>
        <n v="24.95"/>
        <n v="22.95"/>
        <n v="6.5"/>
        <n v="14.59"/>
        <n v="8.95"/>
        <n v="72.0"/>
        <n v="6.6"/>
        <n v="1.45"/>
        <n v="27.0"/>
        <n v="10.47"/>
        <n v="21.99"/>
        <n v="105.74"/>
        <n v="31.71"/>
        <n v="70.11"/>
        <n v="2.0"/>
        <n v="2.99"/>
        <n v="3.11"/>
        <n v="2.89"/>
        <n v="15.7"/>
        <n v="156.79"/>
        <n v="211.28"/>
        <n v="33.59"/>
        <n v="22.14"/>
        <n v="23.99"/>
        <n v="16.21"/>
        <n v="36.23"/>
        <n v="0.42"/>
        <n v="117.97"/>
        <n v="45.0"/>
        <n v="2.4"/>
        <n v="0.95"/>
        <n v="0.87"/>
        <n v="60.0"/>
        <n v="269.0"/>
        <n v="31.99"/>
        <n v="11.37"/>
        <n v="11.95"/>
        <n v="0.65"/>
        <n v="16.0"/>
        <n v="5.49"/>
        <n v="4.75"/>
        <n v="7.99"/>
        <n v="76.68"/>
        <n v="10.85"/>
        <n v="18.92"/>
        <n v="4.17"/>
        <n v="257.77"/>
        <n v="48.44"/>
        <n v="93.94"/>
        <n v="6.68"/>
        <n v="12.92"/>
        <n v="25.0"/>
        <n v="29.31"/>
        <n v="12.5"/>
        <n v="570.0"/>
        <n v="188.92"/>
        <n v="105.04"/>
        <n v="99.95"/>
        <n v="230.0"/>
        <n v="370.0"/>
        <n v="245.0"/>
        <n v="15.17"/>
        <n v="120.23"/>
        <n v="80.0"/>
        <n v="98.0"/>
        <n v="8.25"/>
        <n v="27.5"/>
        <n v="10.45"/>
        <n v="18.22"/>
        <n v="5.45"/>
        <n v="5.0"/>
        <n v="177.0"/>
        <n v="22.5"/>
        <n v="8.85"/>
        <n v="105.0"/>
        <n v="3.49"/>
        <n v="38.9"/>
        <n v="3.15"/>
        <n v="115.0"/>
        <n v="68.75"/>
        <n v="18.5"/>
        <n v="12.75"/>
        <n v="19.0"/>
        <n v="73.26"/>
        <n v="2.59"/>
      </sharedItems>
    </cacheField>
    <cacheField name="Total Revenue" numFmtId="0">
      <sharedItems containsSemiMixedTypes="0" containsString="0" containsNumber="1">
        <n v="11.9"/>
        <n v="24.69"/>
        <n v="6.0"/>
        <n v="12.450000000000001"/>
        <n v="19.740000000000002"/>
        <n v="9.9"/>
        <n v="14.9"/>
        <n v="38.94"/>
        <n v="152.0"/>
        <n v="104.88"/>
        <n v="20.85"/>
        <n v="9.0"/>
        <n v="134.75"/>
        <n v="1980.0"/>
        <n v="1409.6999999999998"/>
        <n v="808.8"/>
        <n v="449.76"/>
        <n v="222.3"/>
        <n v="3190.0"/>
        <n v="990.0"/>
        <n v="570.9000000000001"/>
        <n v="21.9"/>
        <n v="0.0"/>
        <n v="97.98"/>
        <n v="80.0"/>
        <n v="365.0"/>
        <n v="50.85"/>
        <n v="42.0"/>
        <n v="26.7"/>
        <n v="165.84"/>
        <n v="119.39999999999999"/>
        <n v="79.6"/>
        <n v="43.8"/>
        <n v="100.0"/>
        <n v="146.4"/>
        <n v="140.0"/>
        <n v="152.24"/>
        <n v="81.07"/>
        <n v="50.18"/>
        <n v="39.98"/>
        <n v="65.69999999999999"/>
        <n v="93.0"/>
        <n v="107.69999999999999"/>
        <n v="27.45"/>
        <n v="126.0"/>
        <n v="289.95"/>
        <n v="53.849999999999994"/>
        <n v="89.75"/>
        <n v="149.9"/>
        <n v="179.5"/>
        <n v="300.0"/>
        <n v="197.56"/>
        <n v="342.4"/>
        <n v="2.25"/>
        <n v="258.2"/>
        <n v="4145.28"/>
        <n v="99.5"/>
        <n v="419.0"/>
        <n v="178.5"/>
        <n v="98.96"/>
        <n v="17.95"/>
        <n v="62.0"/>
        <n v="118.02"/>
        <n v="94.08"/>
        <n v="52.24"/>
        <n v="19.200000000000003"/>
        <n v="1891.2"/>
        <n v="5.300000000000001"/>
        <n v="120.0"/>
        <n v="143.88"/>
        <n v="53.61"/>
        <n v="139.2"/>
        <n v="255.0"/>
        <n v="240.0"/>
        <n v="155.88"/>
        <n v="43.96"/>
        <n v="117.0"/>
        <n v="85.0"/>
        <n v="394.2"/>
        <n v="634.0"/>
        <n v="45.0"/>
        <n v="104.0"/>
        <n v="600.0"/>
        <n v="147.79999999999998"/>
        <n v="385.79999999999995"/>
        <n v="455.6"/>
        <n v="1540.0"/>
        <n v="500.0"/>
        <n v="1319.6999999999998"/>
        <n v="112.44"/>
        <n v="49.32"/>
        <n v="182.46"/>
        <n v="112.0"/>
        <n v="2490.0"/>
        <n v="865.0"/>
        <n v="940.0"/>
        <n v="2736.0"/>
        <n v="51.92"/>
        <n v="66.0"/>
        <n v="54.0"/>
        <n v="287.52"/>
        <n v="356.40000000000003"/>
        <n v="324.0"/>
        <n v="759.0"/>
        <n v="84.0"/>
        <n v="205.0"/>
        <n v="121.5"/>
        <n v="1000.0"/>
        <n v="199.0"/>
        <n v="2183.0"/>
        <n v="200.72"/>
        <n v="159.92"/>
        <n v="138.28"/>
        <n v="1902.0"/>
        <n v="799.8"/>
        <n v="95.85"/>
        <n v="1079.6999999999998"/>
        <n v="1150.0"/>
        <n v="719.4"/>
        <n v="194.85000000000002"/>
        <n v="1150.24"/>
        <n v="97.96"/>
        <n v="105.0"/>
        <n v="104.9"/>
        <n v="109.9"/>
        <n v="112.5"/>
        <n v="32.45"/>
        <n v="50.0"/>
        <n v="40.0"/>
        <n v="65.95"/>
        <n v="16.0"/>
        <n v="79.0"/>
        <n v="159.0"/>
        <n v="694.4399999999999"/>
        <n v="266.03999999999996"/>
        <n v="250.0"/>
        <n v="155.26"/>
        <n v="97.16"/>
        <n v="70.16"/>
        <n v="55.95"/>
        <n v="143.7"/>
        <n v="149.7"/>
        <n v="-22.95"/>
        <n v="650.0"/>
        <n v="116.72"/>
        <n v="55.6"/>
        <n v="17.9"/>
        <n v="53.699999999999996"/>
        <n v="72.0"/>
        <n v="36.25"/>
        <n v="162.0"/>
        <n v="125.64000000000001"/>
        <n v="43.98"/>
        <n v="422.96"/>
        <n v="95.13"/>
        <n v="70.11"/>
        <n v="29.18"/>
        <n v="12.0"/>
        <n v="124.0"/>
        <n v="149.5"/>
        <n v="311.0"/>
        <n v="289.0"/>
        <n v="31.4"/>
        <n v="13.2"/>
        <n v="1268.0"/>
        <n v="783.9499999999999"/>
        <n v="1267.68"/>
        <n v="972.8399999999999"/>
        <n v="403.08000000000004"/>
        <n v="1522.4"/>
        <n v="1239.8400000000001"/>
        <n v="4852.799999999999"/>
        <n v="1007.5799999999999"/>
        <n v="194.52"/>
        <n v="217.38"/>
        <n v="82.35"/>
        <n v="1260.8"/>
        <n v="537.6"/>
        <n v="117.97"/>
        <n v="90.0"/>
        <n v="36.0"/>
        <n v="285.0"/>
        <n v="522.0"/>
        <n v="1076.0"/>
        <n v="31.99"/>
        <n v="718.8000000000001"/>
        <n v="45.48"/>
        <n v="23.9"/>
        <n v="78.0"/>
        <n v="23.96"/>
        <n v="30.0"/>
        <n v="64.0"/>
        <n v="32.94"/>
        <n v="19.0"/>
        <n v="21.0"/>
        <n v="15.98"/>
        <n v="306.72"/>
        <n v="7.96"/>
        <n v="86.8"/>
        <n v="161.7"/>
        <n v="113.52000000000001"/>
        <n v="4.17"/>
        <n v="515.54"/>
        <n v="96.88"/>
        <n v="375.76"/>
        <n v="14.99"/>
        <n v="20.04"/>
        <n v="360.0"/>
        <n v="38.76"/>
        <n v="200.0"/>
        <n v="20.0"/>
        <n v="28.0"/>
        <n v="58.62"/>
        <n v="570.0"/>
        <n v="1889.1999999999998"/>
        <n v="210.08"/>
        <n v="319.0"/>
        <n v="219.0"/>
        <n v="199.9"/>
        <n v="1380.0"/>
        <n v="740.0"/>
        <n v="540.0"/>
        <n v="2940.0"/>
        <n v="79.96"/>
        <n v="182.04"/>
        <n v="240.46"/>
        <n v="160.0"/>
        <n v="196.0"/>
        <n v="20.75"/>
        <n v="41.25"/>
        <n v="550.0"/>
        <n v="31.349999999999998"/>
        <n v="10.45"/>
        <n v="23.88"/>
        <n v="109.32"/>
        <n v="81.75"/>
        <n v="110.0"/>
        <n v="177.0"/>
        <n v="35.4"/>
        <n v="1050.0"/>
        <n v="174.5"/>
        <n v="233.39999999999998"/>
        <n v="157.5"/>
        <n v="4600.0"/>
        <n v="58.36"/>
        <n v="137.5"/>
        <n v="74.0"/>
        <n v="51.0"/>
        <n v="133.0"/>
        <n v="73.26"/>
        <n v="5.95"/>
        <n v="673.4"/>
        <n v="26.549999999999997"/>
      </sharedItems>
    </cacheField>
    <cacheField name="Total Discounted Revenue" numFmtId="0">
      <sharedItems containsSemiMixedTypes="0" containsString="0" containsNumber="1">
        <n v="11.9"/>
        <n v="24.69"/>
        <n v="6.0"/>
        <n v="12.450000000000001"/>
        <n v="19.740000000000002"/>
        <n v="9.9"/>
        <n v="14.9"/>
        <n v="38.94"/>
        <n v="152.0"/>
        <n v="104.88"/>
        <n v="20.85"/>
        <n v="9.0"/>
        <n v="134.75"/>
        <n v="1980.0"/>
        <n v="1409.6999999999998"/>
        <n v="808.8"/>
        <n v="449.76"/>
        <n v="222.3"/>
        <n v="2711.5"/>
        <n v="990.0"/>
        <n v="570.9000000000001"/>
        <n v="21.9"/>
        <n v="0.0"/>
        <n v="97.98"/>
        <n v="80.0"/>
        <n v="365.0"/>
        <n v="50.85"/>
        <n v="42.0"/>
        <n v="26.7"/>
        <n v="165.84"/>
        <n v="119.39999999999999"/>
        <n v="79.6"/>
        <n v="43.8"/>
        <n v="100.0"/>
        <n v="146.4"/>
        <n v="140.0"/>
        <n v="152.24"/>
        <n v="81.07"/>
        <n v="50.18"/>
        <n v="39.98"/>
        <n v="65.69999999999999"/>
        <n v="93.0"/>
        <n v="107.69999999999999"/>
        <n v="27.45"/>
        <n v="126.0"/>
        <n v="289.95"/>
        <n v="53.849999999999994"/>
        <n v="89.75"/>
        <n v="149.9"/>
        <n v="179.5"/>
        <n v="300.0"/>
        <n v="177.804"/>
        <n v="308.15999999999997"/>
        <n v="258.2"/>
        <n v="4145.28"/>
        <n v="99.5"/>
        <n v="419.0"/>
        <n v="178.5"/>
        <n v="98.96"/>
        <n v="17.95"/>
        <n v="62.0"/>
        <n v="118.02"/>
        <n v="94.08"/>
        <n v="52.24"/>
        <n v="19.200000000000003"/>
        <n v="1891.2"/>
        <n v="5.300000000000001"/>
        <n v="120.0"/>
        <n v="143.88"/>
        <n v="53.61"/>
        <n v="139.2"/>
        <n v="255.0"/>
        <n v="240.0"/>
        <n v="155.88"/>
        <n v="43.96"/>
        <n v="117.0"/>
        <n v="85.0"/>
        <n v="394.2"/>
        <n v="634.0"/>
        <n v="45.0"/>
        <n v="104.0"/>
        <n v="600.0"/>
        <n v="147.79999999999998"/>
        <n v="385.79999999999995"/>
        <n v="455.6"/>
        <n v="1540.0"/>
        <n v="500.0"/>
        <n v="1319.6999999999998"/>
        <n v="112.44"/>
        <n v="49.32"/>
        <n v="182.46"/>
        <n v="112.0"/>
        <n v="2490.0"/>
        <n v="865.0"/>
        <n v="940.0"/>
        <n v="2736.0"/>
        <n v="51.92"/>
        <n v="66.0"/>
        <n v="54.0"/>
        <n v="287.52"/>
        <n v="356.40000000000003"/>
        <n v="324.0"/>
        <n v="759.0"/>
        <n v="84.0"/>
        <n v="205.0"/>
        <n v="121.5"/>
        <n v="1000.0"/>
        <n v="199.0"/>
        <n v="2183.0"/>
        <n v="200.72"/>
        <n v="159.92"/>
        <n v="138.28"/>
        <n v="1902.0"/>
        <n v="799.8"/>
        <n v="95.85"/>
        <n v="1079.6999999999998"/>
        <n v="1150.0"/>
        <n v="719.4"/>
        <n v="194.85000000000002"/>
        <n v="1150.24"/>
        <n v="97.96"/>
        <n v="105.0"/>
        <n v="104.9"/>
        <n v="109.9"/>
        <n v="112.5"/>
        <n v="32.45"/>
        <n v="50.0"/>
        <n v="40.0"/>
        <n v="65.95"/>
        <n v="16.0"/>
        <n v="79.0"/>
        <n v="159.0"/>
        <n v="694.4399999999999"/>
        <n v="266.03999999999996"/>
        <n v="250.0"/>
        <n v="155.26"/>
        <n v="97.16"/>
        <n v="70.16"/>
        <n v="55.95"/>
        <n v="143.7"/>
        <n v="149.7"/>
        <n v="-22.95"/>
        <n v="650.0"/>
        <n v="116.72"/>
        <n v="55.6"/>
        <n v="17.9"/>
        <n v="53.699999999999996"/>
        <n v="72.0"/>
        <n v="36.25"/>
        <n v="162.0"/>
        <n v="125.64000000000001"/>
        <n v="43.98"/>
        <n v="422.96"/>
        <n v="95.13"/>
        <n v="70.11"/>
        <n v="29.18"/>
        <n v="12.0"/>
        <n v="124.0"/>
        <n v="149.5"/>
        <n v="311.0"/>
        <n v="289.0"/>
        <n v="31.4"/>
        <n v="13.2"/>
        <n v="1268.0"/>
        <n v="783.9499999999999"/>
        <n v="1140.9119999999998"/>
        <n v="875.5559999999999"/>
        <n v="362.77200000000005"/>
        <n v="1370.1600000000003"/>
        <n v="1115.8560000000002"/>
        <n v="4367.52"/>
        <n v="906.8219999999999"/>
        <n v="175.068"/>
        <n v="217.38"/>
        <n v="82.35"/>
        <n v="1260.8"/>
        <n v="537.6"/>
        <n v="117.97"/>
        <n v="90.0"/>
        <n v="36.0"/>
        <n v="285.0"/>
        <n v="522.0"/>
        <n v="1076.0"/>
        <n v="31.99"/>
        <n v="718.8000000000001"/>
        <n v="45.48"/>
        <n v="23.9"/>
        <n v="78.0"/>
        <n v="23.96"/>
        <n v="30.0"/>
        <n v="64.0"/>
        <n v="32.94"/>
        <n v="19.0"/>
        <n v="21.0"/>
        <n v="15.98"/>
        <n v="306.72"/>
        <n v="7.96"/>
        <n v="86.8"/>
        <n v="161.7"/>
        <n v="113.52000000000001"/>
        <n v="4.17"/>
        <n v="463.986"/>
        <n v="87.192"/>
        <n v="338.18399999999997"/>
        <n v="14.99"/>
        <n v="20.04"/>
        <n v="360.0"/>
        <n v="38.76"/>
        <n v="200.0"/>
        <n v="20.0"/>
        <n v="28.0"/>
        <n v="58.62"/>
        <n v="570.0"/>
        <n v="1889.1999999999998"/>
        <n v="210.08"/>
        <n v="319.0"/>
        <n v="219.0"/>
        <n v="199.9"/>
        <n v="1380.0"/>
        <n v="740.0"/>
        <n v="540.0"/>
        <n v="2940.0"/>
        <n v="79.96"/>
        <n v="182.04"/>
        <n v="240.46"/>
        <n v="160.0"/>
        <n v="196.0"/>
        <n v="20.75"/>
        <n v="41.25"/>
        <n v="518.65"/>
        <n v="31.349999999999998"/>
        <n v="10.45"/>
        <n v="23.88"/>
        <n v="109.32"/>
        <n v="81.75"/>
        <n v="110.0"/>
        <n v="177.0"/>
        <n v="35.4"/>
        <n v="1050.0"/>
        <n v="174.5"/>
        <n v="210.06"/>
        <n v="141.75"/>
        <n v="4600.0"/>
        <n v="58.36"/>
        <n v="137.5"/>
        <n v="74.0"/>
        <n v="51.0"/>
        <n v="133.0"/>
        <n v="73.26"/>
        <n v="5.95"/>
        <n v="673.4"/>
        <n v="26.549999999999997"/>
      </sharedItems>
    </cacheField>
    <cacheField name="SalespersonNo" numFmtId="0">
      <sharedItems>
        <s v="ADM"/>
        <s v="MICH"/>
      </sharedItems>
    </cacheField>
    <cacheField name="LineDiscountPercent" numFmtId="0">
      <sharedItems containsSemiMixedTypes="0" containsString="0" containsNumber="1">
        <n v="0.0"/>
        <n v="15.0"/>
        <n v="10.0"/>
        <n v="100.0"/>
        <n v="5.7"/>
      </sharedItems>
    </cacheField>
    <cacheField name="Customer_ Current_Period_New_Product_sales" numFmtId="0">
      <sharedItems>
        <s v="No"/>
        <s v="Yes"/>
      </sharedItems>
    </cacheField>
    <cacheField name="Repeat Product Commission" numFmtId="0">
      <sharedItems containsString="0" containsBlank="1" containsNumber="1">
        <n v="0.11900000000000001"/>
        <n v="0.2469"/>
        <n v="0.06"/>
        <n v="0.12450000000000001"/>
        <n v="0.19740000000000002"/>
        <n v="0.099"/>
        <n v="0.149"/>
        <n v="0.38939999999999997"/>
        <n v="1.52"/>
        <n v="1.0488"/>
        <n v="0.20850000000000002"/>
        <n v="0.09"/>
        <n v="1.3475"/>
        <n v="19.8"/>
        <n v="14.096999999999998"/>
        <n v="8.088"/>
        <n v="4.4976"/>
        <n v="2.2230000000000003"/>
        <n v="27.115000000000002"/>
        <n v="9.9"/>
        <n v="5.709000000000001"/>
        <n v="0.219"/>
        <n v="0.0"/>
        <n v="0.9798000000000001"/>
        <n v="0.8"/>
        <n v="7.3"/>
        <n v="1.0170000000000001"/>
        <n v="0.84"/>
        <n v="0.534"/>
        <n v="3.3168"/>
        <m/>
        <n v="0.876"/>
        <n v="2.0"/>
        <n v="2.9280000000000004"/>
        <n v="2.8000000000000003"/>
        <n v="3.0448000000000004"/>
        <n v="1.6214"/>
        <n v="1.0036"/>
        <n v="0.7996"/>
        <n v="1.0"/>
        <n v="0.6569999999999999"/>
        <n v="0.93"/>
        <n v="1.077"/>
        <n v="1.26"/>
        <n v="2.8994999999999997"/>
        <n v="0.5385"/>
        <n v="0.8975"/>
        <n v="1.499"/>
        <n v="1.795"/>
        <n v="3.0"/>
        <n v="1.77804"/>
        <n v="3.0816"/>
        <n v="2.582"/>
        <n v="41.452799999999996"/>
        <n v="0.995"/>
        <n v="4.19"/>
        <n v="1.7850000000000001"/>
        <n v="0.9895999999999999"/>
        <n v="0.1795"/>
        <n v="0.62"/>
        <n v="0.438"/>
        <n v="1.1802"/>
        <n v="0.9408"/>
        <n v="0.5224"/>
        <n v="0.19200000000000003"/>
        <n v="18.912000000000003"/>
        <n v="0.053000000000000005"/>
        <n v="1.2"/>
        <n v="1.4388"/>
        <n v="0.5361"/>
        <n v="1.392"/>
        <n v="2.4"/>
        <n v="0.4396"/>
        <n v="1.17"/>
        <n v="0.85"/>
        <n v="3.942"/>
        <n v="6.34"/>
        <n v="0.45"/>
        <n v="1.04"/>
        <n v="6.0"/>
        <n v="1.4779999999999998"/>
        <n v="3.8579999999999997"/>
        <n v="4.556"/>
        <n v="15.4"/>
        <n v="5.0"/>
        <n v="13.197"/>
        <n v="1.1244"/>
        <n v="0.4932"/>
        <n v="1.8246000000000002"/>
        <n v="1.12"/>
        <n v="24.900000000000002"/>
        <n v="8.65"/>
        <n v="9.4"/>
        <n v="27.36"/>
        <n v="0.5192"/>
        <n v="0.66"/>
        <n v="2.8752"/>
        <n v="3.5640000000000005"/>
        <n v="3.24"/>
        <n v="7.59"/>
        <n v="2.05"/>
        <n v="1.215"/>
        <n v="10.0"/>
        <n v="43.660000000000004"/>
        <n v="0.9864"/>
        <n v="4.0144"/>
        <n v="3.1984"/>
        <n v="2.7656"/>
        <n v="19.02"/>
        <n v="7.997999999999999"/>
        <n v="0.9584999999999999"/>
        <n v="10.796999999999999"/>
        <n v="11.5"/>
        <n v="7.194"/>
        <n v="1.9485000000000003"/>
        <n v="11.5024"/>
        <n v="0.9795999999999999"/>
        <n v="1.05"/>
        <n v="1.0490000000000002"/>
        <n v="1.099"/>
        <n v="1.125"/>
        <n v="0.3245"/>
        <n v="0.5"/>
        <n v="0.4"/>
        <n v="0.16"/>
        <n v="0.79"/>
        <n v="1.59"/>
        <n v="6.9444"/>
        <n v="2.6603999999999997"/>
        <n v="2.5"/>
        <n v="1.5526"/>
        <n v="0.9716"/>
        <n v="0.7016"/>
        <n v="0.5595"/>
        <n v="1.4369999999999998"/>
        <n v="1.4969999999999999"/>
        <n v="-0.2295"/>
        <n v="6.5"/>
        <n v="1.1672"/>
        <n v="0.556"/>
        <n v="0.179"/>
        <n v="0.5369999999999999"/>
        <n v="0.72"/>
        <n v="0.3625"/>
        <n v="1.62"/>
        <n v="1.2564000000000002"/>
        <n v="0.43979999999999997"/>
        <n v="4.2296"/>
        <n v="0.9512999999999999"/>
        <n v="0.7011000000000001"/>
        <n v="0.2918"/>
        <n v="0.12"/>
        <n v="1.24"/>
        <n v="1.495"/>
        <n v="3.11"/>
        <n v="2.89"/>
        <n v="0.314"/>
        <n v="0.132"/>
        <n v="12.68"/>
        <n v="7.839499999999999"/>
        <n v="11.409119999999998"/>
        <n v="8.75556"/>
        <n v="3.6277200000000005"/>
        <n v="13.701600000000003"/>
        <n v="11.158560000000003"/>
        <n v="43.675200000000004"/>
        <n v="9.068219999999998"/>
        <n v="1.7506800000000002"/>
        <n v="2.1738"/>
        <n v="12.608"/>
        <n v="5.376"/>
        <n v="1.1797"/>
        <n v="0.9"/>
        <n v="0.36"/>
        <n v="2.85"/>
        <n v="5.22"/>
        <n v="10.76"/>
        <n v="0.3199"/>
        <n v="7.188000000000001"/>
      </sharedItems>
    </cacheField>
    <cacheField name="New Product Commission" numFmtId="0">
      <sharedItems containsString="0" containsBlank="1" containsNumber="1">
        <m/>
        <n v="0.9096"/>
        <n v="0.478"/>
        <n v="1.56"/>
        <n v="0.7188"/>
        <n v="0.8999999999999999"/>
        <n v="1.92"/>
        <n v="0.9881999999999999"/>
        <n v="0.57"/>
        <n v="0.63"/>
        <n v="0.4794"/>
        <n v="6.1344"/>
        <n v="0.1592"/>
        <n v="1.736"/>
        <n v="4.850999999999999"/>
        <n v="23.993999999999996"/>
        <n v="3.4056"/>
        <n v="0.1251"/>
        <n v="9.27972"/>
        <n v="1.7438399999999998"/>
        <n v="6.76368"/>
        <n v="0.2998"/>
        <n v="0.4008"/>
        <n v="7.2"/>
        <n v="0.7752"/>
        <n v="4.0"/>
        <n v="2.4"/>
        <n v="0.6"/>
        <n v="0.84"/>
        <n v="1.5"/>
        <n v="11.4"/>
        <n v="37.784"/>
        <n v="4.2016"/>
        <n v="8.38"/>
        <n v="6.38"/>
        <n v="4.38"/>
        <n v="3.998"/>
        <n v="27.6"/>
        <n v="14.8"/>
        <n v="10.8"/>
        <n v="58.800000000000004"/>
        <n v="1.5992"/>
        <n v="23.0"/>
        <n v="3.6408"/>
        <n v="4.809200000000001"/>
        <n v="2.8000000000000003"/>
        <n v="3.2"/>
        <n v="3.92"/>
        <n v="0.41500000000000004"/>
        <n v="0.8250000000000001"/>
        <n v="10.373"/>
        <n v="0.438"/>
        <n v="0.627"/>
        <n v="0.209"/>
        <n v="0.47759999999999997"/>
        <n v="0.358"/>
        <n v="2.1864"/>
        <n v="1.635"/>
        <n v="2.2"/>
        <n v="1.0739999999999998"/>
        <n v="3.54"/>
        <n v="0.9"/>
        <n v="0.708"/>
        <n v="15.75"/>
        <n v="3.49"/>
        <n v="4.2012"/>
        <n v="2.835"/>
        <n v="92.0"/>
        <n v="1.1672"/>
        <n v="2.75"/>
        <n v="1.48"/>
        <n v="1.02"/>
        <n v="2.66"/>
        <n v="1.4652"/>
        <n v="0.11900000000000001"/>
        <n v="13.468"/>
        <n v="0.5309999999999999"/>
      </sharedItems>
    </cacheField>
    <cacheField name="Incentive Product Commission" numFmtId="0">
      <sharedItems containsString="0" containsBlank="1" containsNumber="1">
        <m/>
        <n v="5.97"/>
        <n v="3.98"/>
        <n v="1.3725"/>
        <n v="12.75"/>
        <n v="7.7940000000000005"/>
        <n v="2.7"/>
        <n v="9.950000000000001"/>
        <n v="3.2975000000000003"/>
        <n v="4.1175"/>
        <n v="2.25"/>
        <n v="2.931"/>
      </sharedItems>
    </cacheField>
    <cacheField name="Total_Calculated_Commission_Amount" numFmtId="0">
      <sharedItems containsSemiMixedTypes="0" containsString="0" containsNumber="1">
        <n v="0.11900000000000001"/>
        <n v="0.2469"/>
        <n v="0.06"/>
        <n v="0.12450000000000001"/>
        <n v="0.19740000000000002"/>
        <n v="0.099"/>
        <n v="0.149"/>
        <n v="0.38939999999999997"/>
        <n v="1.52"/>
        <n v="1.0488"/>
        <n v="0.20850000000000002"/>
        <n v="0.09"/>
        <n v="1.3475"/>
        <n v="19.8"/>
        <n v="14.096999999999998"/>
        <n v="8.088"/>
        <n v="4.4976"/>
        <n v="2.2230000000000003"/>
        <n v="27.115000000000002"/>
        <n v="9.9"/>
        <n v="5.709000000000001"/>
        <n v="0.219"/>
        <n v="0.0"/>
        <n v="0.9798000000000001"/>
        <n v="0.8"/>
        <n v="7.3"/>
        <n v="1.0170000000000001"/>
        <n v="0.84"/>
        <n v="0.534"/>
        <n v="3.3168"/>
        <n v="5.97"/>
        <n v="3.98"/>
        <n v="0.876"/>
        <n v="2.0"/>
        <n v="2.9280000000000004"/>
        <n v="2.8000000000000003"/>
        <n v="3.0448000000000004"/>
        <n v="1.6214"/>
        <n v="1.0036"/>
        <n v="0.7996"/>
        <n v="1.0"/>
        <n v="0.6569999999999999"/>
        <n v="0.93"/>
        <n v="1.077"/>
        <n v="1.3725"/>
        <n v="1.26"/>
        <n v="2.8994999999999997"/>
        <n v="0.5385"/>
        <n v="0.8975"/>
        <n v="1.499"/>
        <n v="1.795"/>
        <n v="3.0"/>
        <n v="1.77804"/>
        <n v="3.0816"/>
        <n v="2.582"/>
        <n v="41.452799999999996"/>
        <n v="0.995"/>
        <n v="4.19"/>
        <n v="1.7850000000000001"/>
        <n v="0.9895999999999999"/>
        <n v="0.1795"/>
        <n v="0.62"/>
        <n v="0.438"/>
        <n v="1.1802"/>
        <n v="0.9408"/>
        <n v="0.5224"/>
        <n v="0.19200000000000003"/>
        <n v="18.912000000000003"/>
        <n v="0.053000000000000005"/>
        <n v="1.2"/>
        <n v="1.4388"/>
        <n v="0.5361"/>
        <n v="1.392"/>
        <n v="12.75"/>
        <n v="2.4"/>
        <n v="7.7940000000000005"/>
        <n v="0.4396"/>
        <n v="1.17"/>
        <n v="0.85"/>
        <n v="3.942"/>
        <n v="6.34"/>
        <n v="0.45"/>
        <n v="1.04"/>
        <n v="6.0"/>
        <n v="1.4779999999999998"/>
        <n v="3.8579999999999997"/>
        <n v="4.556"/>
        <n v="15.4"/>
        <n v="5.0"/>
        <n v="13.197"/>
        <n v="1.1244"/>
        <n v="0.4932"/>
        <n v="1.8246000000000002"/>
        <n v="1.12"/>
        <n v="24.900000000000002"/>
        <n v="8.65"/>
        <n v="9.4"/>
        <n v="27.36"/>
        <n v="0.5192"/>
        <n v="0.66"/>
        <n v="2.7"/>
        <n v="2.8752"/>
        <n v="3.5640000000000005"/>
        <n v="3.24"/>
        <n v="7.59"/>
        <n v="2.05"/>
        <n v="1.215"/>
        <n v="10.0"/>
        <n v="9.950000000000001"/>
        <n v="43.660000000000004"/>
        <n v="0.9864"/>
        <n v="4.0144"/>
        <n v="3.1984"/>
        <n v="2.7656"/>
        <n v="19.02"/>
        <n v="7.997999999999999"/>
        <n v="0.9584999999999999"/>
        <n v="10.796999999999999"/>
        <n v="11.5"/>
        <n v="7.194"/>
        <n v="1.9485000000000003"/>
        <n v="11.5024"/>
        <n v="0.9795999999999999"/>
        <n v="1.05"/>
        <n v="1.0490000000000002"/>
        <n v="1.099"/>
        <n v="1.125"/>
        <n v="0.3245"/>
        <n v="0.5"/>
        <n v="0.4"/>
        <n v="3.2975000000000003"/>
        <n v="0.16"/>
        <n v="0.79"/>
        <n v="1.59"/>
        <n v="6.9444"/>
        <n v="2.6603999999999997"/>
        <n v="2.5"/>
        <n v="1.5526"/>
        <n v="0.9716"/>
        <n v="0.7016"/>
        <n v="0.5595"/>
        <n v="1.4369999999999998"/>
        <n v="1.4969999999999999"/>
        <n v="-0.2295"/>
        <n v="6.5"/>
        <n v="1.1672"/>
        <n v="0.556"/>
        <n v="0.179"/>
        <n v="0.5369999999999999"/>
        <n v="0.72"/>
        <n v="0.3625"/>
        <n v="1.62"/>
        <n v="1.2564000000000002"/>
        <n v="0.43979999999999997"/>
        <n v="4.2296"/>
        <n v="0.9512999999999999"/>
        <n v="0.7011000000000001"/>
        <n v="0.2918"/>
        <n v="0.12"/>
        <n v="1.24"/>
        <n v="1.495"/>
        <n v="3.11"/>
        <n v="2.89"/>
        <n v="0.314"/>
        <n v="0.132"/>
        <n v="12.68"/>
        <n v="7.839499999999999"/>
        <n v="11.409119999999998"/>
        <n v="8.75556"/>
        <n v="3.6277200000000005"/>
        <n v="13.701600000000003"/>
        <n v="11.158560000000003"/>
        <n v="43.675200000000004"/>
        <n v="9.068219999999998"/>
        <n v="1.7506800000000002"/>
        <n v="2.1738"/>
        <n v="4.1175"/>
        <n v="12.608"/>
        <n v="5.376"/>
        <n v="1.1797"/>
        <n v="0.9"/>
        <n v="0.36"/>
        <n v="2.85"/>
        <n v="5.22"/>
        <n v="10.76"/>
        <n v="0.3199"/>
        <n v="2.25"/>
        <n v="7.188000000000001"/>
        <n v="0.9096"/>
        <n v="0.478"/>
        <n v="1.56"/>
        <n v="0.7188"/>
        <n v="0.8999999999999999"/>
        <n v="1.92"/>
        <n v="0.9881999999999999"/>
        <n v="0.57"/>
        <n v="0.63"/>
        <n v="0.4794"/>
        <n v="6.1344"/>
        <n v="0.1592"/>
        <n v="1.736"/>
        <n v="4.850999999999999"/>
        <n v="23.993999999999996"/>
        <n v="3.4056"/>
        <n v="0.1251"/>
        <n v="9.27972"/>
        <n v="1.7438399999999998"/>
        <n v="6.76368"/>
        <n v="0.2998"/>
        <n v="0.4008"/>
        <n v="7.2"/>
        <n v="0.7752"/>
        <n v="4.0"/>
        <n v="0.6"/>
        <n v="2.931"/>
        <n v="1.5"/>
        <n v="11.4"/>
        <n v="37.784"/>
        <n v="4.2016"/>
        <n v="8.38"/>
        <n v="6.38"/>
        <n v="4.38"/>
        <n v="3.998"/>
        <n v="27.6"/>
        <n v="14.8"/>
        <n v="10.8"/>
        <n v="58.800000000000004"/>
        <n v="1.5992"/>
        <n v="23.0"/>
        <n v="3.6408"/>
        <n v="4.809200000000001"/>
        <n v="3.2"/>
        <n v="3.92"/>
        <n v="0.41500000000000004"/>
        <n v="0.8250000000000001"/>
        <n v="10.373"/>
        <n v="0.627"/>
        <n v="0.209"/>
        <n v="0.47759999999999997"/>
        <n v="0.358"/>
        <n v="2.1864"/>
        <n v="1.635"/>
        <n v="2.2"/>
        <n v="1.0739999999999998"/>
        <n v="3.54"/>
        <n v="0.708"/>
        <n v="15.75"/>
        <n v="3.49"/>
        <n v="4.2012"/>
        <n v="2.835"/>
        <n v="92.0"/>
        <n v="2.75"/>
        <n v="1.48"/>
        <n v="1.02"/>
        <n v="2.66"/>
        <n v="1.4652"/>
        <n v="13.468"/>
        <n v="0.5309999999999999"/>
      </sharedItems>
    </cacheField>
    <cacheField name="Line_Discount_Amt" numFmtId="0">
      <sharedItems containsSemiMixedTypes="0" containsString="0" containsNumber="1">
        <n v="0.0"/>
        <n v="2.3924999999999996"/>
        <n v="4.939"/>
        <n v="8.56"/>
        <n v="2.25"/>
        <n v="21.128"/>
        <n v="8.107"/>
        <n v="3.3590000000000004"/>
        <n v="1.9030000000000002"/>
        <n v="2.214"/>
        <n v="2.022"/>
        <n v="2.399"/>
        <n v="1.6210000000000002"/>
        <n v="25.777"/>
        <n v="4.844"/>
        <n v="9.394"/>
        <n v="1.5675000000000001"/>
        <n v="3.89"/>
        <n v="0.315"/>
      </sharedItems>
    </cacheField>
    <cacheField name="Revised_Unit_Price" numFmtId="0">
      <sharedItems containsSemiMixedTypes="0" containsString="0" containsNumber="1">
        <n v="5.95"/>
        <n v="8.23"/>
        <n v="6.0"/>
        <n v="4.15"/>
        <n v="3.29"/>
        <n v="4.95"/>
        <n v="1.5"/>
        <n v="7.45"/>
        <n v="12.98"/>
        <n v="0.76"/>
        <n v="17.48"/>
        <n v="6.95"/>
        <n v="26.95"/>
        <n v="90.0"/>
        <n v="234.95"/>
        <n v="20.22"/>
        <n v="28.11"/>
        <n v="0.19"/>
        <n v="13.5575"/>
        <n v="3.3"/>
        <n v="19.03"/>
        <n v="10.95"/>
        <n v="0.0"/>
        <n v="48.99"/>
        <n v="20.0"/>
        <n v="36.5"/>
        <n v="3.39"/>
        <n v="1.4"/>
        <n v="0.89"/>
        <n v="20.73"/>
        <n v="9.95"/>
        <n v="146.4"/>
        <n v="70.0"/>
        <n v="81.07"/>
        <n v="50.18"/>
        <n v="39.98"/>
        <n v="100.0"/>
        <n v="15.5"/>
        <n v="17.95"/>
        <n v="27.45"/>
        <n v="63.0"/>
        <n v="289.95"/>
        <n v="14.99"/>
        <n v="15.0"/>
        <n v="44.451"/>
        <n v="77.03999999999999"/>
        <n v="12.91"/>
        <n v="86.36"/>
        <n v="1.99"/>
        <n v="20.95"/>
        <n v="49.48"/>
        <n v="59.01"/>
        <n v="15.68"/>
        <n v="52.24"/>
        <n v="1.6"/>
        <n v="1.97"/>
        <n v="0.53"/>
        <n v="11.99"/>
        <n v="17.87"/>
        <n v="2.9"/>
        <n v="63.75"/>
        <n v="40.0"/>
        <n v="12.99"/>
        <n v="10.99"/>
        <n v="5.85"/>
        <n v="0.85"/>
        <n v="158.5"/>
        <n v="7.5"/>
        <n v="1.3"/>
        <n v="14.78"/>
        <n v="19.29"/>
        <n v="56.95"/>
        <n v="7.7"/>
        <n v="125.0"/>
        <n v="219.95"/>
        <n v="24.66"/>
        <n v="30.41"/>
        <n v="14.0"/>
        <n v="498.0"/>
        <n v="865.0"/>
        <n v="940.0"/>
        <n v="456.0"/>
        <n v="5.5"/>
        <n v="2.25"/>
        <n v="5.99"/>
        <n v="9.9"/>
        <n v="13.5"/>
        <n v="37.95"/>
        <n v="4.2"/>
        <n v="10.25"/>
        <n v="12.15"/>
        <n v="43.66"/>
        <n v="34.57"/>
        <n v="199.95"/>
        <n v="31.95"/>
        <n v="179.95"/>
        <n v="287.5"/>
        <n v="64.95"/>
        <n v="143.78"/>
        <n v="48.98"/>
        <n v="5.25"/>
        <n v="10.49"/>
        <n v="6.49"/>
        <n v="10.0"/>
        <n v="65.95"/>
        <n v="3.95"/>
        <n v="7.95"/>
        <n v="250.0"/>
        <n v="77.63"/>
        <n v="97.16"/>
        <n v="35.08"/>
        <n v="55.95"/>
        <n v="11.25"/>
        <n v="23.95"/>
        <n v="24.95"/>
        <n v="22.95"/>
        <n v="6.5"/>
        <n v="14.59"/>
        <n v="8.95"/>
        <n v="72.0"/>
        <n v="6.6"/>
        <n v="1.45"/>
        <n v="27.0"/>
        <n v="10.47"/>
        <n v="21.99"/>
        <n v="105.74"/>
        <n v="31.71"/>
        <n v="70.11"/>
        <n v="2.0"/>
        <n v="2.99"/>
        <n v="3.11"/>
        <n v="2.89"/>
        <n v="15.7"/>
        <n v="156.79"/>
        <n v="190.152"/>
        <n v="72.963"/>
        <n v="30.231"/>
        <n v="17.127000000000002"/>
        <n v="19.926000000000002"/>
        <n v="18.198"/>
        <n v="21.590999999999998"/>
        <n v="14.589"/>
        <n v="36.23"/>
        <n v="0.42"/>
        <n v="117.97"/>
        <n v="45.0"/>
        <n v="2.4"/>
        <n v="0.95"/>
        <n v="0.87"/>
        <n v="60.0"/>
        <n v="269.0"/>
        <n v="31.99"/>
        <n v="11.37"/>
        <n v="11.95"/>
        <n v="0.65"/>
        <n v="16.0"/>
        <n v="5.49"/>
        <n v="4.75"/>
        <n v="7.99"/>
        <n v="76.68"/>
        <n v="10.85"/>
        <n v="18.92"/>
        <n v="4.17"/>
        <n v="231.993"/>
        <n v="43.596"/>
        <n v="84.54599999999999"/>
        <n v="6.68"/>
        <n v="12.92"/>
        <n v="25.0"/>
        <n v="29.31"/>
        <n v="12.5"/>
        <n v="570.0"/>
        <n v="188.92"/>
        <n v="105.04"/>
        <n v="15.95"/>
        <n v="99.95"/>
        <n v="230.0"/>
        <n v="370.0"/>
        <n v="245.0"/>
        <n v="15.17"/>
        <n v="120.23"/>
        <n v="80.0"/>
        <n v="98.0"/>
        <n v="8.25"/>
        <n v="25.9325"/>
        <n v="10.45"/>
        <n v="18.22"/>
        <n v="5.45"/>
        <n v="5.0"/>
        <n v="177.0"/>
        <n v="22.5"/>
        <n v="8.85"/>
        <n v="105.0"/>
        <n v="3.49"/>
        <n v="35.01"/>
        <n v="2.835"/>
        <n v="115.0"/>
        <n v="68.75"/>
        <n v="18.5"/>
        <n v="12.75"/>
        <n v="19.0"/>
        <n v="73.26"/>
        <n v="2.5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compact="0" compactData="0">
  <location ref="A1:E2" firstHeaderRow="0" firstDataRow="1" firstDataCol="0"/>
  <pivotFields>
    <pivotField name="Customer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ShipTo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voice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Item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name="Transaction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QuantityShipp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Unit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Total 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  <pivotField name="Total Discounted 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</pivotField>
    <pivotField name="SalespersonNo" compact="0" outline="0" multipleItemSelectionAllowed="1" showAll="0">
      <items>
        <item x="0"/>
        <item x="1"/>
        <item t="default"/>
      </items>
    </pivotField>
    <pivotField name="LineDiscountPercen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ustomer_ Current_Period_New_Product_sales" compact="0" outline="0" multipleItemSelectionAllowed="1" showAll="0">
      <items>
        <item x="0"/>
        <item x="1"/>
        <item t="default"/>
      </items>
    </pivotField>
    <pivotField name="Repeat Product Commiss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New Product Commiss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Incentive Product Commiss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_Calculated_Commission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t="default"/>
      </items>
    </pivotField>
    <pivotField name="Line_Discount_Am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Revised_Unit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t="default"/>
      </items>
    </pivotField>
  </pivotFields>
  <colFields>
    <field x="-2"/>
  </colFields>
  <dataFields>
    <dataField name="Sum of Total Discounted Revenue" fld="8" baseField="0"/>
    <dataField name="Sum of Repeat Product Commission" fld="12" baseField="0"/>
    <dataField name="Sum of New Product Commission" fld="13" baseField="0"/>
    <dataField name="Sum of Incentive Product Commission" fld="14" baseField="0"/>
    <dataField name="Sum of Total_Calculated_Commission_Amount" fld="1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hyperlink" Target="mailto:growpond@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2.13"/>
    <col customWidth="1" min="3" max="3" width="34.25"/>
    <col customWidth="1" min="4" max="4" width="31.75"/>
    <col customWidth="1" min="5" max="5" width="36.25"/>
    <col customWidth="1" min="6" max="6" width="44.0"/>
    <col customWidth="1" min="7" max="7" width="24.13"/>
    <col customWidth="1" min="8" max="8" width="19.13"/>
    <col customWidth="1" min="9" max="26" width="8.63"/>
  </cols>
  <sheetData>
    <row r="1">
      <c r="G1" s="3" t="s">
        <v>5</v>
      </c>
      <c r="H1" s="3" t="s">
        <v>6</v>
      </c>
      <c r="I1" s="4" t="s">
        <v>7</v>
      </c>
    </row>
    <row r="2">
      <c r="F2" s="1"/>
      <c r="G2" s="1">
        <v>100.0</v>
      </c>
    </row>
    <row r="3">
      <c r="A3" s="5"/>
      <c r="B3" s="1"/>
      <c r="C3" s="1"/>
      <c r="D3" s="1"/>
      <c r="E3" s="1"/>
      <c r="F3" s="1"/>
    </row>
    <row r="4">
      <c r="A4" s="5"/>
      <c r="B4" s="1"/>
      <c r="C4" s="1"/>
      <c r="D4" s="1"/>
      <c r="E4" s="1"/>
      <c r="F4" s="1"/>
      <c r="G4" s="1">
        <v>100.0</v>
      </c>
    </row>
    <row r="5">
      <c r="A5" s="5"/>
      <c r="B5" s="1"/>
      <c r="C5" s="1"/>
      <c r="D5" s="1"/>
      <c r="E5" s="1"/>
      <c r="F5" s="1"/>
    </row>
    <row r="6">
      <c r="A6" s="5"/>
      <c r="B6" s="1"/>
      <c r="C6" s="1"/>
      <c r="D6" s="1"/>
      <c r="E6" s="1"/>
      <c r="F6" s="1"/>
    </row>
    <row r="7">
      <c r="A7" s="5"/>
      <c r="B7" s="1"/>
      <c r="C7" s="1"/>
      <c r="D7" s="1"/>
      <c r="E7" s="1"/>
      <c r="F7" s="1"/>
      <c r="G7" s="1">
        <v>100.0</v>
      </c>
    </row>
    <row r="8">
      <c r="A8" s="5"/>
      <c r="B8" s="1"/>
      <c r="C8" s="1"/>
      <c r="D8" s="1"/>
      <c r="E8" s="1"/>
      <c r="F8" s="1"/>
    </row>
    <row r="9">
      <c r="A9" s="5"/>
      <c r="B9" s="1"/>
      <c r="C9" s="1"/>
      <c r="D9" s="1"/>
      <c r="E9" s="1"/>
      <c r="F9" s="1"/>
      <c r="G9" s="3">
        <f>SUM(G2:G8)</f>
        <v>300</v>
      </c>
      <c r="H9" s="3">
        <f>G9+GETPIVOTDATA("Sum of Total_Calculated_Commission_Amount",$A$1)</f>
        <v>1646.65224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I1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8.63"/>
    <col customWidth="1" min="16" max="16" width="33.0"/>
    <col customWidth="1" min="17" max="17" width="8.63"/>
    <col customWidth="1" min="18" max="18" width="21.25"/>
  </cols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6" t="s">
        <v>17</v>
      </c>
      <c r="K1" s="2" t="s">
        <v>18</v>
      </c>
      <c r="L1" s="6" t="s">
        <v>19</v>
      </c>
      <c r="M1" s="2" t="s">
        <v>20</v>
      </c>
      <c r="N1" s="2" t="s">
        <v>21</v>
      </c>
      <c r="O1" s="2" t="s">
        <v>22</v>
      </c>
      <c r="P1" s="6" t="s">
        <v>23</v>
      </c>
      <c r="Q1" s="6" t="s">
        <v>24</v>
      </c>
      <c r="R1" s="2" t="s">
        <v>25</v>
      </c>
    </row>
    <row r="2">
      <c r="A2" s="2" t="s">
        <v>26</v>
      </c>
      <c r="B2" s="2" t="s">
        <v>27</v>
      </c>
      <c r="C2" s="2" t="s">
        <v>28</v>
      </c>
      <c r="D2" s="2" t="s">
        <v>29</v>
      </c>
      <c r="E2" s="2">
        <v>45870.0</v>
      </c>
      <c r="F2" s="2">
        <v>2.0</v>
      </c>
      <c r="G2" s="2">
        <v>5.95</v>
      </c>
      <c r="H2" s="2">
        <v>11.9</v>
      </c>
      <c r="I2" s="2">
        <v>11.9</v>
      </c>
      <c r="J2" s="2" t="s">
        <v>30</v>
      </c>
      <c r="K2" s="2">
        <v>0.0</v>
      </c>
      <c r="L2" s="2" t="s">
        <v>31</v>
      </c>
      <c r="M2" s="2">
        <f t="shared" ref="M2:M27" si="1">0.01*I2</f>
        <v>0.119</v>
      </c>
      <c r="P2" s="2">
        <f t="shared" ref="P2:P326" si="2">O2+N2+M2</f>
        <v>0.119</v>
      </c>
      <c r="Q2" s="2">
        <v>0.0</v>
      </c>
      <c r="R2" s="2">
        <v>5.95</v>
      </c>
    </row>
    <row r="3">
      <c r="A3" s="2" t="s">
        <v>26</v>
      </c>
      <c r="B3" s="2" t="s">
        <v>27</v>
      </c>
      <c r="C3" s="2" t="s">
        <v>28</v>
      </c>
      <c r="D3" s="2" t="s">
        <v>32</v>
      </c>
      <c r="E3" s="2">
        <v>45870.0</v>
      </c>
      <c r="F3" s="2">
        <v>3.0</v>
      </c>
      <c r="G3" s="2">
        <v>8.23</v>
      </c>
      <c r="H3" s="2">
        <v>24.69</v>
      </c>
      <c r="I3" s="2">
        <v>24.69</v>
      </c>
      <c r="J3" s="2" t="s">
        <v>30</v>
      </c>
      <c r="K3" s="2">
        <v>0.0</v>
      </c>
      <c r="L3" s="2" t="s">
        <v>31</v>
      </c>
      <c r="M3" s="2">
        <f t="shared" si="1"/>
        <v>0.2469</v>
      </c>
      <c r="P3" s="2">
        <f t="shared" si="2"/>
        <v>0.2469</v>
      </c>
      <c r="Q3" s="2">
        <v>0.0</v>
      </c>
      <c r="R3" s="2">
        <v>8.23</v>
      </c>
    </row>
    <row r="4">
      <c r="A4" s="2" t="s">
        <v>26</v>
      </c>
      <c r="B4" s="2" t="s">
        <v>27</v>
      </c>
      <c r="C4" s="2" t="s">
        <v>28</v>
      </c>
      <c r="D4" s="2" t="s">
        <v>33</v>
      </c>
      <c r="E4" s="2">
        <v>45870.0</v>
      </c>
      <c r="F4" s="2">
        <v>1.0</v>
      </c>
      <c r="G4" s="2">
        <v>6.0</v>
      </c>
      <c r="H4" s="2">
        <v>6.0</v>
      </c>
      <c r="I4" s="2">
        <v>6.0</v>
      </c>
      <c r="J4" s="2" t="s">
        <v>30</v>
      </c>
      <c r="K4" s="2">
        <v>0.0</v>
      </c>
      <c r="L4" s="2" t="s">
        <v>31</v>
      </c>
      <c r="M4" s="2">
        <f t="shared" si="1"/>
        <v>0.06</v>
      </c>
      <c r="P4" s="2">
        <f t="shared" si="2"/>
        <v>0.06</v>
      </c>
      <c r="Q4" s="2">
        <v>0.0</v>
      </c>
      <c r="R4" s="2">
        <v>6.0</v>
      </c>
    </row>
    <row r="5">
      <c r="A5" s="2" t="s">
        <v>26</v>
      </c>
      <c r="B5" s="2" t="s">
        <v>27</v>
      </c>
      <c r="C5" s="2" t="s">
        <v>28</v>
      </c>
      <c r="D5" s="2" t="s">
        <v>34</v>
      </c>
      <c r="E5" s="2">
        <v>45870.0</v>
      </c>
      <c r="F5" s="2">
        <v>3.0</v>
      </c>
      <c r="G5" s="2">
        <v>4.15</v>
      </c>
      <c r="H5" s="2">
        <v>12.450000000000001</v>
      </c>
      <c r="I5" s="2">
        <v>12.450000000000001</v>
      </c>
      <c r="J5" s="2" t="s">
        <v>30</v>
      </c>
      <c r="K5" s="2">
        <v>0.0</v>
      </c>
      <c r="L5" s="2" t="s">
        <v>31</v>
      </c>
      <c r="M5" s="2">
        <f t="shared" si="1"/>
        <v>0.1245</v>
      </c>
      <c r="P5" s="2">
        <f t="shared" si="2"/>
        <v>0.1245</v>
      </c>
      <c r="Q5" s="2">
        <v>0.0</v>
      </c>
      <c r="R5" s="2">
        <v>4.15</v>
      </c>
    </row>
    <row r="6">
      <c r="A6" s="2" t="s">
        <v>26</v>
      </c>
      <c r="B6" s="2" t="s">
        <v>27</v>
      </c>
      <c r="C6" s="2" t="s">
        <v>28</v>
      </c>
      <c r="D6" s="2" t="s">
        <v>35</v>
      </c>
      <c r="E6" s="2">
        <v>45870.0</v>
      </c>
      <c r="F6" s="2">
        <v>6.0</v>
      </c>
      <c r="G6" s="2">
        <v>3.29</v>
      </c>
      <c r="H6" s="2">
        <v>19.740000000000002</v>
      </c>
      <c r="I6" s="2">
        <v>19.740000000000002</v>
      </c>
      <c r="J6" s="2" t="s">
        <v>30</v>
      </c>
      <c r="K6" s="2">
        <v>0.0</v>
      </c>
      <c r="L6" s="2" t="s">
        <v>31</v>
      </c>
      <c r="M6" s="2">
        <f t="shared" si="1"/>
        <v>0.1974</v>
      </c>
      <c r="P6" s="2">
        <f t="shared" si="2"/>
        <v>0.1974</v>
      </c>
      <c r="Q6" s="2">
        <v>0.0</v>
      </c>
      <c r="R6" s="2">
        <v>3.29</v>
      </c>
    </row>
    <row r="7">
      <c r="A7" s="2" t="s">
        <v>26</v>
      </c>
      <c r="B7" s="2" t="s">
        <v>27</v>
      </c>
      <c r="C7" s="2" t="s">
        <v>28</v>
      </c>
      <c r="D7" s="2" t="s">
        <v>36</v>
      </c>
      <c r="E7" s="2">
        <v>45870.0</v>
      </c>
      <c r="F7" s="2">
        <v>2.0</v>
      </c>
      <c r="G7" s="2">
        <v>4.95</v>
      </c>
      <c r="H7" s="2">
        <v>9.9</v>
      </c>
      <c r="I7" s="2">
        <v>9.9</v>
      </c>
      <c r="J7" s="2" t="s">
        <v>30</v>
      </c>
      <c r="K7" s="2">
        <v>0.0</v>
      </c>
      <c r="L7" s="2" t="s">
        <v>31</v>
      </c>
      <c r="M7" s="2">
        <f t="shared" si="1"/>
        <v>0.099</v>
      </c>
      <c r="P7" s="2">
        <f t="shared" si="2"/>
        <v>0.099</v>
      </c>
      <c r="Q7" s="2">
        <v>0.0</v>
      </c>
      <c r="R7" s="2">
        <v>4.95</v>
      </c>
    </row>
    <row r="8">
      <c r="A8" s="2" t="s">
        <v>26</v>
      </c>
      <c r="B8" s="2" t="s">
        <v>27</v>
      </c>
      <c r="C8" s="2" t="s">
        <v>28</v>
      </c>
      <c r="D8" s="2" t="s">
        <v>37</v>
      </c>
      <c r="E8" s="2">
        <v>45870.0</v>
      </c>
      <c r="F8" s="2">
        <v>4.0</v>
      </c>
      <c r="G8" s="2">
        <v>1.5</v>
      </c>
      <c r="H8" s="2">
        <v>6.0</v>
      </c>
      <c r="I8" s="2">
        <v>6.0</v>
      </c>
      <c r="J8" s="2" t="s">
        <v>30</v>
      </c>
      <c r="K8" s="2">
        <v>0.0</v>
      </c>
      <c r="L8" s="2" t="s">
        <v>31</v>
      </c>
      <c r="M8" s="2">
        <f t="shared" si="1"/>
        <v>0.06</v>
      </c>
      <c r="P8" s="2">
        <f t="shared" si="2"/>
        <v>0.06</v>
      </c>
      <c r="Q8" s="2">
        <v>0.0</v>
      </c>
      <c r="R8" s="2">
        <v>1.5</v>
      </c>
    </row>
    <row r="9">
      <c r="A9" s="2" t="s">
        <v>26</v>
      </c>
      <c r="B9" s="2" t="s">
        <v>27</v>
      </c>
      <c r="C9" s="2" t="s">
        <v>28</v>
      </c>
      <c r="D9" s="2" t="s">
        <v>38</v>
      </c>
      <c r="E9" s="2">
        <v>45870.0</v>
      </c>
      <c r="F9" s="2">
        <v>2.0</v>
      </c>
      <c r="G9" s="2">
        <v>7.45</v>
      </c>
      <c r="H9" s="2">
        <v>14.9</v>
      </c>
      <c r="I9" s="2">
        <v>14.9</v>
      </c>
      <c r="J9" s="2" t="s">
        <v>30</v>
      </c>
      <c r="K9" s="2">
        <v>0.0</v>
      </c>
      <c r="L9" s="2" t="s">
        <v>31</v>
      </c>
      <c r="M9" s="2">
        <f t="shared" si="1"/>
        <v>0.149</v>
      </c>
      <c r="P9" s="2">
        <f t="shared" si="2"/>
        <v>0.149</v>
      </c>
      <c r="Q9" s="2">
        <v>0.0</v>
      </c>
      <c r="R9" s="2">
        <v>7.45</v>
      </c>
    </row>
    <row r="10">
      <c r="A10" s="2" t="s">
        <v>39</v>
      </c>
      <c r="B10" s="2" t="s">
        <v>40</v>
      </c>
      <c r="C10" s="2" t="s">
        <v>41</v>
      </c>
      <c r="D10" s="2" t="s">
        <v>42</v>
      </c>
      <c r="E10" s="2">
        <v>45870.0</v>
      </c>
      <c r="F10" s="2">
        <v>3.0</v>
      </c>
      <c r="G10" s="2">
        <v>12.98</v>
      </c>
      <c r="H10" s="2">
        <v>38.94</v>
      </c>
      <c r="I10" s="2">
        <v>38.94</v>
      </c>
      <c r="J10" s="2" t="s">
        <v>30</v>
      </c>
      <c r="K10" s="2">
        <v>0.0</v>
      </c>
      <c r="L10" s="2" t="s">
        <v>31</v>
      </c>
      <c r="M10" s="2">
        <f t="shared" si="1"/>
        <v>0.3894</v>
      </c>
      <c r="P10" s="2">
        <f t="shared" si="2"/>
        <v>0.3894</v>
      </c>
      <c r="Q10" s="2">
        <v>0.0</v>
      </c>
      <c r="R10" s="2">
        <v>12.98</v>
      </c>
    </row>
    <row r="11">
      <c r="A11" s="2" t="s">
        <v>39</v>
      </c>
      <c r="B11" s="2" t="s">
        <v>40</v>
      </c>
      <c r="C11" s="2" t="s">
        <v>41</v>
      </c>
      <c r="D11" s="2" t="s">
        <v>43</v>
      </c>
      <c r="E11" s="2">
        <v>45870.0</v>
      </c>
      <c r="F11" s="2">
        <v>200.0</v>
      </c>
      <c r="G11" s="2">
        <v>0.76</v>
      </c>
      <c r="H11" s="2">
        <v>152.0</v>
      </c>
      <c r="I11" s="2">
        <v>152.0</v>
      </c>
      <c r="J11" s="2" t="s">
        <v>30</v>
      </c>
      <c r="K11" s="2">
        <v>0.0</v>
      </c>
      <c r="L11" s="2" t="s">
        <v>31</v>
      </c>
      <c r="M11" s="2">
        <f t="shared" si="1"/>
        <v>1.52</v>
      </c>
      <c r="P11" s="2">
        <f t="shared" si="2"/>
        <v>1.52</v>
      </c>
      <c r="Q11" s="2">
        <v>0.0</v>
      </c>
      <c r="R11" s="2">
        <v>0.76</v>
      </c>
    </row>
    <row r="12">
      <c r="A12" s="2" t="s">
        <v>39</v>
      </c>
      <c r="B12" s="2" t="s">
        <v>40</v>
      </c>
      <c r="C12" s="2" t="s">
        <v>41</v>
      </c>
      <c r="D12" s="2" t="s">
        <v>44</v>
      </c>
      <c r="E12" s="2">
        <v>45870.0</v>
      </c>
      <c r="F12" s="2">
        <v>6.0</v>
      </c>
      <c r="G12" s="2">
        <v>17.48</v>
      </c>
      <c r="H12" s="2">
        <v>104.88</v>
      </c>
      <c r="I12" s="2">
        <v>104.88</v>
      </c>
      <c r="J12" s="2" t="s">
        <v>30</v>
      </c>
      <c r="K12" s="2">
        <v>0.0</v>
      </c>
      <c r="L12" s="2" t="s">
        <v>31</v>
      </c>
      <c r="M12" s="2">
        <f t="shared" si="1"/>
        <v>1.0488</v>
      </c>
      <c r="P12" s="2">
        <f t="shared" si="2"/>
        <v>1.0488</v>
      </c>
      <c r="Q12" s="2">
        <v>0.0</v>
      </c>
      <c r="R12" s="2">
        <v>17.48</v>
      </c>
    </row>
    <row r="13">
      <c r="A13" s="2" t="s">
        <v>39</v>
      </c>
      <c r="B13" s="2" t="s">
        <v>40</v>
      </c>
      <c r="C13" s="2" t="s">
        <v>41</v>
      </c>
      <c r="D13" s="2" t="s">
        <v>45</v>
      </c>
      <c r="E13" s="2">
        <v>45870.0</v>
      </c>
      <c r="F13" s="2">
        <v>3.0</v>
      </c>
      <c r="G13" s="2">
        <v>6.95</v>
      </c>
      <c r="H13" s="2">
        <v>20.85</v>
      </c>
      <c r="I13" s="2">
        <v>20.85</v>
      </c>
      <c r="J13" s="2" t="s">
        <v>30</v>
      </c>
      <c r="K13" s="2">
        <v>0.0</v>
      </c>
      <c r="L13" s="2" t="s">
        <v>31</v>
      </c>
      <c r="M13" s="2">
        <f t="shared" si="1"/>
        <v>0.2085</v>
      </c>
      <c r="P13" s="2">
        <f t="shared" si="2"/>
        <v>0.2085</v>
      </c>
      <c r="Q13" s="2">
        <v>0.0</v>
      </c>
      <c r="R13" s="2">
        <v>6.95</v>
      </c>
    </row>
    <row r="14">
      <c r="A14" s="2" t="s">
        <v>39</v>
      </c>
      <c r="B14" s="2" t="s">
        <v>40</v>
      </c>
      <c r="C14" s="2" t="s">
        <v>41</v>
      </c>
      <c r="D14" s="2" t="s">
        <v>37</v>
      </c>
      <c r="E14" s="2">
        <v>45870.0</v>
      </c>
      <c r="F14" s="2">
        <v>6.0</v>
      </c>
      <c r="G14" s="2">
        <v>1.5</v>
      </c>
      <c r="H14" s="2">
        <v>9.0</v>
      </c>
      <c r="I14" s="2">
        <v>9.0</v>
      </c>
      <c r="J14" s="2" t="s">
        <v>30</v>
      </c>
      <c r="K14" s="2">
        <v>0.0</v>
      </c>
      <c r="L14" s="2" t="s">
        <v>31</v>
      </c>
      <c r="M14" s="2">
        <f t="shared" si="1"/>
        <v>0.09</v>
      </c>
      <c r="P14" s="2">
        <f t="shared" si="2"/>
        <v>0.09</v>
      </c>
      <c r="Q14" s="2">
        <v>0.0</v>
      </c>
      <c r="R14" s="2">
        <v>1.5</v>
      </c>
    </row>
    <row r="15">
      <c r="A15" s="2" t="s">
        <v>39</v>
      </c>
      <c r="B15" s="2" t="s">
        <v>40</v>
      </c>
      <c r="C15" s="2" t="s">
        <v>41</v>
      </c>
      <c r="D15" s="2" t="s">
        <v>46</v>
      </c>
      <c r="E15" s="2">
        <v>45870.0</v>
      </c>
      <c r="F15" s="2">
        <v>5.0</v>
      </c>
      <c r="G15" s="2">
        <v>26.95</v>
      </c>
      <c r="H15" s="2">
        <v>134.75</v>
      </c>
      <c r="I15" s="2">
        <v>134.75</v>
      </c>
      <c r="J15" s="2" t="s">
        <v>30</v>
      </c>
      <c r="K15" s="2">
        <v>0.0</v>
      </c>
      <c r="L15" s="2" t="s">
        <v>31</v>
      </c>
      <c r="M15" s="2">
        <f t="shared" si="1"/>
        <v>1.3475</v>
      </c>
      <c r="P15" s="2">
        <f t="shared" si="2"/>
        <v>1.3475</v>
      </c>
      <c r="Q15" s="2">
        <v>0.0</v>
      </c>
      <c r="R15" s="2">
        <v>26.95</v>
      </c>
    </row>
    <row r="16">
      <c r="A16" s="2" t="s">
        <v>39</v>
      </c>
      <c r="B16" s="2" t="s">
        <v>40</v>
      </c>
      <c r="C16" s="2" t="s">
        <v>41</v>
      </c>
      <c r="D16" s="2" t="s">
        <v>47</v>
      </c>
      <c r="E16" s="2">
        <v>45870.0</v>
      </c>
      <c r="F16" s="2">
        <v>22.0</v>
      </c>
      <c r="G16" s="2">
        <v>90.0</v>
      </c>
      <c r="H16" s="2">
        <v>1980.0</v>
      </c>
      <c r="I16" s="2">
        <v>1980.0</v>
      </c>
      <c r="J16" s="2" t="s">
        <v>30</v>
      </c>
      <c r="K16" s="2">
        <v>0.0</v>
      </c>
      <c r="L16" s="2" t="s">
        <v>31</v>
      </c>
      <c r="M16" s="2">
        <f t="shared" si="1"/>
        <v>19.8</v>
      </c>
      <c r="P16" s="2">
        <f t="shared" si="2"/>
        <v>19.8</v>
      </c>
      <c r="Q16" s="2">
        <v>0.0</v>
      </c>
      <c r="R16" s="2">
        <v>90.0</v>
      </c>
    </row>
    <row r="17">
      <c r="A17" s="2" t="s">
        <v>48</v>
      </c>
      <c r="B17" s="2" t="s">
        <v>49</v>
      </c>
      <c r="C17" s="2" t="s">
        <v>50</v>
      </c>
      <c r="D17" s="2" t="s">
        <v>51</v>
      </c>
      <c r="E17" s="2">
        <v>45874.0</v>
      </c>
      <c r="F17" s="2">
        <v>6.0</v>
      </c>
      <c r="G17" s="2">
        <v>234.95</v>
      </c>
      <c r="H17" s="2">
        <v>1409.6999999999998</v>
      </c>
      <c r="I17" s="2">
        <v>1409.6999999999998</v>
      </c>
      <c r="J17" s="2" t="s">
        <v>30</v>
      </c>
      <c r="K17" s="2">
        <v>0.0</v>
      </c>
      <c r="L17" s="2" t="s">
        <v>31</v>
      </c>
      <c r="M17" s="2">
        <f t="shared" si="1"/>
        <v>14.097</v>
      </c>
      <c r="P17" s="2">
        <f t="shared" si="2"/>
        <v>14.097</v>
      </c>
      <c r="Q17" s="2">
        <v>0.0</v>
      </c>
      <c r="R17" s="2">
        <v>234.95</v>
      </c>
    </row>
    <row r="18">
      <c r="A18" s="2" t="s">
        <v>48</v>
      </c>
      <c r="B18" s="2" t="s">
        <v>49</v>
      </c>
      <c r="C18" s="2" t="s">
        <v>50</v>
      </c>
      <c r="D18" s="2" t="s">
        <v>52</v>
      </c>
      <c r="E18" s="2">
        <v>45874.0</v>
      </c>
      <c r="F18" s="2">
        <v>40.0</v>
      </c>
      <c r="G18" s="2">
        <v>20.22</v>
      </c>
      <c r="H18" s="2">
        <v>808.8</v>
      </c>
      <c r="I18" s="2">
        <v>808.8</v>
      </c>
      <c r="J18" s="2" t="s">
        <v>30</v>
      </c>
      <c r="K18" s="2">
        <v>0.0</v>
      </c>
      <c r="L18" s="2" t="s">
        <v>31</v>
      </c>
      <c r="M18" s="2">
        <f t="shared" si="1"/>
        <v>8.088</v>
      </c>
      <c r="P18" s="2">
        <f t="shared" si="2"/>
        <v>8.088</v>
      </c>
      <c r="Q18" s="2">
        <v>0.0</v>
      </c>
      <c r="R18" s="2">
        <v>20.22</v>
      </c>
    </row>
    <row r="19">
      <c r="A19" s="2" t="s">
        <v>48</v>
      </c>
      <c r="B19" s="2" t="s">
        <v>49</v>
      </c>
      <c r="C19" s="2" t="s">
        <v>50</v>
      </c>
      <c r="D19" s="2" t="s">
        <v>53</v>
      </c>
      <c r="E19" s="2">
        <v>45874.0</v>
      </c>
      <c r="F19" s="2">
        <v>16.0</v>
      </c>
      <c r="G19" s="2">
        <v>28.11</v>
      </c>
      <c r="H19" s="2">
        <v>449.76</v>
      </c>
      <c r="I19" s="2">
        <v>449.76</v>
      </c>
      <c r="J19" s="2" t="s">
        <v>30</v>
      </c>
      <c r="K19" s="2">
        <v>0.0</v>
      </c>
      <c r="L19" s="2" t="s">
        <v>31</v>
      </c>
      <c r="M19" s="2">
        <f t="shared" si="1"/>
        <v>4.4976</v>
      </c>
      <c r="P19" s="2">
        <f t="shared" si="2"/>
        <v>4.4976</v>
      </c>
      <c r="Q19" s="2">
        <v>0.0</v>
      </c>
      <c r="R19" s="2">
        <v>28.11</v>
      </c>
    </row>
    <row r="20">
      <c r="A20" s="2" t="s">
        <v>48</v>
      </c>
      <c r="B20" s="2" t="s">
        <v>49</v>
      </c>
      <c r="C20" s="2" t="s">
        <v>50</v>
      </c>
      <c r="D20" s="2" t="s">
        <v>54</v>
      </c>
      <c r="E20" s="2">
        <v>45874.0</v>
      </c>
      <c r="F20" s="2">
        <v>1170.0</v>
      </c>
      <c r="G20" s="2">
        <v>0.19</v>
      </c>
      <c r="H20" s="2">
        <v>222.3</v>
      </c>
      <c r="I20" s="2">
        <v>222.3</v>
      </c>
      <c r="J20" s="2" t="s">
        <v>30</v>
      </c>
      <c r="K20" s="2">
        <v>0.0</v>
      </c>
      <c r="L20" s="2" t="s">
        <v>31</v>
      </c>
      <c r="M20" s="2">
        <f t="shared" si="1"/>
        <v>2.223</v>
      </c>
      <c r="P20" s="2">
        <f t="shared" si="2"/>
        <v>2.223</v>
      </c>
      <c r="Q20" s="2">
        <v>0.0</v>
      </c>
      <c r="R20" s="2">
        <v>0.19</v>
      </c>
    </row>
    <row r="21" ht="15.75" customHeight="1">
      <c r="A21" s="2" t="s">
        <v>48</v>
      </c>
      <c r="B21" s="2" t="s">
        <v>49</v>
      </c>
      <c r="C21" s="2" t="s">
        <v>50</v>
      </c>
      <c r="D21" s="2" t="s">
        <v>55</v>
      </c>
      <c r="E21" s="2">
        <v>45874.0</v>
      </c>
      <c r="F21" s="2">
        <v>200.0</v>
      </c>
      <c r="G21" s="2">
        <v>15.95</v>
      </c>
      <c r="H21" s="2">
        <v>3190.0</v>
      </c>
      <c r="I21" s="2">
        <v>2711.5</v>
      </c>
      <c r="J21" s="2" t="s">
        <v>30</v>
      </c>
      <c r="K21" s="2">
        <v>15.0</v>
      </c>
      <c r="L21" s="2" t="s">
        <v>31</v>
      </c>
      <c r="M21" s="2">
        <f t="shared" si="1"/>
        <v>27.115</v>
      </c>
      <c r="P21" s="2">
        <f t="shared" si="2"/>
        <v>27.115</v>
      </c>
      <c r="Q21" s="2">
        <v>2.3924999999999996</v>
      </c>
      <c r="R21" s="2">
        <v>13.5575</v>
      </c>
    </row>
    <row r="22" ht="15.75" customHeight="1">
      <c r="A22" s="2" t="s">
        <v>48</v>
      </c>
      <c r="B22" s="2" t="s">
        <v>49</v>
      </c>
      <c r="C22" s="2" t="s">
        <v>50</v>
      </c>
      <c r="D22" s="2" t="s">
        <v>56</v>
      </c>
      <c r="E22" s="2">
        <v>45874.0</v>
      </c>
      <c r="F22" s="2">
        <v>300.0</v>
      </c>
      <c r="G22" s="2">
        <v>3.3</v>
      </c>
      <c r="H22" s="2">
        <v>990.0</v>
      </c>
      <c r="I22" s="2">
        <v>990.0</v>
      </c>
      <c r="J22" s="2" t="s">
        <v>30</v>
      </c>
      <c r="K22" s="2">
        <v>0.0</v>
      </c>
      <c r="L22" s="2" t="s">
        <v>31</v>
      </c>
      <c r="M22" s="2">
        <f t="shared" si="1"/>
        <v>9.9</v>
      </c>
      <c r="P22" s="2">
        <f t="shared" si="2"/>
        <v>9.9</v>
      </c>
      <c r="Q22" s="2">
        <v>0.0</v>
      </c>
      <c r="R22" s="2">
        <v>3.3</v>
      </c>
    </row>
    <row r="23" ht="15.75" customHeight="1">
      <c r="A23" s="2" t="s">
        <v>48</v>
      </c>
      <c r="B23" s="2" t="s">
        <v>49</v>
      </c>
      <c r="C23" s="2" t="s">
        <v>50</v>
      </c>
      <c r="D23" s="2" t="s">
        <v>57</v>
      </c>
      <c r="E23" s="2">
        <v>45874.0</v>
      </c>
      <c r="F23" s="2">
        <v>30.0</v>
      </c>
      <c r="G23" s="2">
        <v>19.03</v>
      </c>
      <c r="H23" s="2">
        <v>570.9000000000001</v>
      </c>
      <c r="I23" s="2">
        <v>570.9000000000001</v>
      </c>
      <c r="J23" s="2" t="s">
        <v>30</v>
      </c>
      <c r="K23" s="2">
        <v>0.0</v>
      </c>
      <c r="L23" s="2" t="s">
        <v>31</v>
      </c>
      <c r="M23" s="2">
        <f t="shared" si="1"/>
        <v>5.709</v>
      </c>
      <c r="P23" s="2">
        <f t="shared" si="2"/>
        <v>5.709</v>
      </c>
      <c r="Q23" s="2">
        <v>0.0</v>
      </c>
      <c r="R23" s="2">
        <v>19.03</v>
      </c>
    </row>
    <row r="24" ht="15.75" customHeight="1">
      <c r="A24" s="2" t="s">
        <v>58</v>
      </c>
      <c r="B24" s="2" t="s">
        <v>27</v>
      </c>
      <c r="C24" s="2" t="s">
        <v>59</v>
      </c>
      <c r="D24" s="2" t="s">
        <v>60</v>
      </c>
      <c r="E24" s="2">
        <v>45874.0</v>
      </c>
      <c r="F24" s="2">
        <v>2.0</v>
      </c>
      <c r="G24" s="2">
        <v>10.95</v>
      </c>
      <c r="H24" s="2">
        <v>21.9</v>
      </c>
      <c r="I24" s="2">
        <v>21.9</v>
      </c>
      <c r="J24" s="2" t="s">
        <v>61</v>
      </c>
      <c r="K24" s="2">
        <v>0.0</v>
      </c>
      <c r="L24" s="2" t="s">
        <v>31</v>
      </c>
      <c r="M24" s="2">
        <f t="shared" si="1"/>
        <v>0.219</v>
      </c>
      <c r="P24" s="2">
        <f t="shared" si="2"/>
        <v>0.219</v>
      </c>
      <c r="Q24" s="2">
        <v>0.0</v>
      </c>
      <c r="R24" s="2">
        <v>10.95</v>
      </c>
    </row>
    <row r="25" ht="15.75" customHeight="1">
      <c r="A25" s="2" t="s">
        <v>39</v>
      </c>
      <c r="B25" s="2" t="s">
        <v>40</v>
      </c>
      <c r="C25" s="2" t="s">
        <v>62</v>
      </c>
      <c r="D25" s="2" t="s">
        <v>43</v>
      </c>
      <c r="E25" s="2">
        <v>45874.0</v>
      </c>
      <c r="F25" s="2">
        <v>-4.0</v>
      </c>
      <c r="G25" s="2">
        <v>0.0</v>
      </c>
      <c r="H25" s="2">
        <v>0.0</v>
      </c>
      <c r="I25" s="2">
        <v>0.0</v>
      </c>
      <c r="J25" s="2" t="s">
        <v>30</v>
      </c>
      <c r="K25" s="2">
        <v>0.0</v>
      </c>
      <c r="L25" s="2" t="s">
        <v>31</v>
      </c>
      <c r="M25" s="2">
        <f t="shared" si="1"/>
        <v>0</v>
      </c>
      <c r="P25" s="2">
        <f t="shared" si="2"/>
        <v>0</v>
      </c>
      <c r="Q25" s="2">
        <v>0.0</v>
      </c>
      <c r="R25" s="2">
        <v>0.0</v>
      </c>
    </row>
    <row r="26" ht="15.75" customHeight="1">
      <c r="A26" s="2" t="s">
        <v>26</v>
      </c>
      <c r="B26" s="2" t="s">
        <v>27</v>
      </c>
      <c r="C26" s="2" t="s">
        <v>63</v>
      </c>
      <c r="D26" s="2" t="s">
        <v>64</v>
      </c>
      <c r="E26" s="2">
        <v>45875.0</v>
      </c>
      <c r="F26" s="2">
        <v>2.0</v>
      </c>
      <c r="G26" s="2">
        <v>48.99</v>
      </c>
      <c r="H26" s="2">
        <v>97.98</v>
      </c>
      <c r="I26" s="2">
        <v>97.98</v>
      </c>
      <c r="J26" s="2" t="s">
        <v>30</v>
      </c>
      <c r="K26" s="2">
        <v>0.0</v>
      </c>
      <c r="L26" s="2" t="s">
        <v>31</v>
      </c>
      <c r="M26" s="2">
        <f t="shared" si="1"/>
        <v>0.9798</v>
      </c>
      <c r="P26" s="2">
        <f t="shared" si="2"/>
        <v>0.9798</v>
      </c>
      <c r="Q26" s="2">
        <v>0.0</v>
      </c>
      <c r="R26" s="2">
        <v>48.99</v>
      </c>
    </row>
    <row r="27" ht="15.75" customHeight="1">
      <c r="A27" s="2" t="s">
        <v>26</v>
      </c>
      <c r="B27" s="2" t="s">
        <v>27</v>
      </c>
      <c r="C27" s="2" t="s">
        <v>63</v>
      </c>
      <c r="D27" s="2" t="s">
        <v>65</v>
      </c>
      <c r="E27" s="2">
        <v>45875.0</v>
      </c>
      <c r="F27" s="2">
        <v>4.0</v>
      </c>
      <c r="G27" s="2">
        <v>20.0</v>
      </c>
      <c r="H27" s="2">
        <v>80.0</v>
      </c>
      <c r="I27" s="2">
        <v>80.0</v>
      </c>
      <c r="J27" s="2" t="s">
        <v>30</v>
      </c>
      <c r="K27" s="2">
        <v>0.0</v>
      </c>
      <c r="L27" s="2" t="s">
        <v>31</v>
      </c>
      <c r="M27" s="2">
        <f t="shared" si="1"/>
        <v>0.8</v>
      </c>
      <c r="P27" s="2">
        <f t="shared" si="2"/>
        <v>0.8</v>
      </c>
      <c r="Q27" s="2">
        <v>0.0</v>
      </c>
      <c r="R27" s="2">
        <v>20.0</v>
      </c>
    </row>
    <row r="28" ht="15.75" customHeight="1">
      <c r="A28" s="2" t="s">
        <v>66</v>
      </c>
      <c r="B28" s="2" t="s">
        <v>67</v>
      </c>
      <c r="C28" s="2" t="s">
        <v>68</v>
      </c>
      <c r="D28" s="2" t="s">
        <v>69</v>
      </c>
      <c r="E28" s="2">
        <v>45875.0</v>
      </c>
      <c r="F28" s="2">
        <v>10.0</v>
      </c>
      <c r="G28" s="2">
        <v>36.5</v>
      </c>
      <c r="H28" s="2">
        <v>365.0</v>
      </c>
      <c r="I28" s="2">
        <v>365.0</v>
      </c>
      <c r="J28" s="2" t="s">
        <v>30</v>
      </c>
      <c r="K28" s="2">
        <v>0.0</v>
      </c>
      <c r="L28" s="2" t="s">
        <v>31</v>
      </c>
      <c r="M28" s="2">
        <f t="shared" ref="M28:M32" si="3">0.02*I28</f>
        <v>7.3</v>
      </c>
      <c r="P28" s="2">
        <f t="shared" si="2"/>
        <v>7.3</v>
      </c>
      <c r="Q28" s="2">
        <v>0.0</v>
      </c>
      <c r="R28" s="2">
        <v>36.5</v>
      </c>
    </row>
    <row r="29" ht="15.75" customHeight="1">
      <c r="A29" s="2" t="s">
        <v>66</v>
      </c>
      <c r="B29" s="2" t="s">
        <v>67</v>
      </c>
      <c r="C29" s="2" t="s">
        <v>68</v>
      </c>
      <c r="D29" s="2" t="s">
        <v>70</v>
      </c>
      <c r="E29" s="2">
        <v>45875.0</v>
      </c>
      <c r="F29" s="2">
        <v>15.0</v>
      </c>
      <c r="G29" s="2">
        <v>3.39</v>
      </c>
      <c r="H29" s="2">
        <v>50.85</v>
      </c>
      <c r="I29" s="2">
        <v>50.85</v>
      </c>
      <c r="J29" s="2" t="s">
        <v>30</v>
      </c>
      <c r="K29" s="2">
        <v>0.0</v>
      </c>
      <c r="L29" s="2" t="s">
        <v>31</v>
      </c>
      <c r="M29" s="2">
        <f t="shared" si="3"/>
        <v>1.017</v>
      </c>
      <c r="P29" s="2">
        <f t="shared" si="2"/>
        <v>1.017</v>
      </c>
      <c r="Q29" s="2">
        <v>0.0</v>
      </c>
      <c r="R29" s="2">
        <v>3.39</v>
      </c>
    </row>
    <row r="30" ht="15.75" customHeight="1">
      <c r="A30" s="2" t="s">
        <v>66</v>
      </c>
      <c r="B30" s="2" t="s">
        <v>67</v>
      </c>
      <c r="C30" s="2" t="s">
        <v>68</v>
      </c>
      <c r="D30" s="2" t="s">
        <v>71</v>
      </c>
      <c r="E30" s="2">
        <v>45875.0</v>
      </c>
      <c r="F30" s="2">
        <v>30.0</v>
      </c>
      <c r="G30" s="2">
        <v>1.4</v>
      </c>
      <c r="H30" s="2">
        <v>42.0</v>
      </c>
      <c r="I30" s="2">
        <v>42.0</v>
      </c>
      <c r="J30" s="2" t="s">
        <v>30</v>
      </c>
      <c r="K30" s="2">
        <v>0.0</v>
      </c>
      <c r="L30" s="2" t="s">
        <v>31</v>
      </c>
      <c r="M30" s="2">
        <f t="shared" si="3"/>
        <v>0.84</v>
      </c>
      <c r="P30" s="2">
        <f t="shared" si="2"/>
        <v>0.84</v>
      </c>
      <c r="Q30" s="2">
        <v>0.0</v>
      </c>
      <c r="R30" s="2">
        <v>1.4</v>
      </c>
    </row>
    <row r="31" ht="15.75" customHeight="1">
      <c r="A31" s="2" t="s">
        <v>66</v>
      </c>
      <c r="B31" s="2" t="s">
        <v>67</v>
      </c>
      <c r="C31" s="2" t="s">
        <v>68</v>
      </c>
      <c r="D31" s="2" t="s">
        <v>72</v>
      </c>
      <c r="E31" s="2">
        <v>45875.0</v>
      </c>
      <c r="F31" s="2">
        <v>30.0</v>
      </c>
      <c r="G31" s="2">
        <v>0.89</v>
      </c>
      <c r="H31" s="2">
        <v>26.7</v>
      </c>
      <c r="I31" s="2">
        <v>26.7</v>
      </c>
      <c r="J31" s="2" t="s">
        <v>30</v>
      </c>
      <c r="K31" s="2">
        <v>0.0</v>
      </c>
      <c r="L31" s="2" t="s">
        <v>31</v>
      </c>
      <c r="M31" s="2">
        <f t="shared" si="3"/>
        <v>0.534</v>
      </c>
      <c r="P31" s="2">
        <f t="shared" si="2"/>
        <v>0.534</v>
      </c>
      <c r="Q31" s="2">
        <v>0.0</v>
      </c>
      <c r="R31" s="2">
        <v>0.89</v>
      </c>
    </row>
    <row r="32" ht="15.75" customHeight="1">
      <c r="A32" s="2" t="s">
        <v>66</v>
      </c>
      <c r="B32" s="2" t="s">
        <v>67</v>
      </c>
      <c r="C32" s="2" t="s">
        <v>68</v>
      </c>
      <c r="D32" s="2" t="s">
        <v>73</v>
      </c>
      <c r="E32" s="2">
        <v>45875.0</v>
      </c>
      <c r="F32" s="2">
        <v>8.0</v>
      </c>
      <c r="G32" s="2">
        <v>20.73</v>
      </c>
      <c r="H32" s="2">
        <v>165.84</v>
      </c>
      <c r="I32" s="2">
        <v>165.84</v>
      </c>
      <c r="J32" s="2" t="s">
        <v>30</v>
      </c>
      <c r="K32" s="2">
        <v>0.0</v>
      </c>
      <c r="L32" s="2" t="s">
        <v>31</v>
      </c>
      <c r="M32" s="2">
        <f t="shared" si="3"/>
        <v>3.3168</v>
      </c>
      <c r="P32" s="2">
        <f t="shared" si="2"/>
        <v>3.3168</v>
      </c>
      <c r="Q32" s="2">
        <v>0.0</v>
      </c>
      <c r="R32" s="2">
        <v>20.73</v>
      </c>
    </row>
    <row r="33" ht="15.75" customHeight="1">
      <c r="A33" s="2" t="s">
        <v>66</v>
      </c>
      <c r="B33" s="2" t="s">
        <v>67</v>
      </c>
      <c r="C33" s="2" t="s">
        <v>68</v>
      </c>
      <c r="D33" s="2" t="s">
        <v>74</v>
      </c>
      <c r="E33" s="2">
        <v>45875.0</v>
      </c>
      <c r="F33" s="2">
        <v>12.0</v>
      </c>
      <c r="G33" s="2">
        <v>9.95</v>
      </c>
      <c r="H33" s="2">
        <v>119.39999999999999</v>
      </c>
      <c r="I33" s="2">
        <v>119.39999999999999</v>
      </c>
      <c r="J33" s="2" t="s">
        <v>30</v>
      </c>
      <c r="K33" s="2">
        <v>0.0</v>
      </c>
      <c r="L33" s="2" t="s">
        <v>31</v>
      </c>
      <c r="O33" s="2">
        <f t="shared" ref="O33:O34" si="4">0.05*I33</f>
        <v>5.97</v>
      </c>
      <c r="P33" s="2">
        <f t="shared" si="2"/>
        <v>5.97</v>
      </c>
      <c r="Q33" s="2">
        <v>0.0</v>
      </c>
      <c r="R33" s="2">
        <v>9.95</v>
      </c>
    </row>
    <row r="34" ht="15.75" customHeight="1">
      <c r="A34" s="2" t="s">
        <v>66</v>
      </c>
      <c r="B34" s="2" t="s">
        <v>67</v>
      </c>
      <c r="C34" s="2" t="s">
        <v>68</v>
      </c>
      <c r="D34" s="2" t="s">
        <v>75</v>
      </c>
      <c r="E34" s="2">
        <v>45875.0</v>
      </c>
      <c r="F34" s="2">
        <v>8.0</v>
      </c>
      <c r="G34" s="2">
        <v>9.95</v>
      </c>
      <c r="H34" s="2">
        <v>79.6</v>
      </c>
      <c r="I34" s="2">
        <v>79.6</v>
      </c>
      <c r="J34" s="2" t="s">
        <v>30</v>
      </c>
      <c r="K34" s="2">
        <v>0.0</v>
      </c>
      <c r="L34" s="2" t="s">
        <v>31</v>
      </c>
      <c r="O34" s="2">
        <f t="shared" si="4"/>
        <v>3.98</v>
      </c>
      <c r="P34" s="2">
        <f t="shared" si="2"/>
        <v>3.98</v>
      </c>
      <c r="Q34" s="2">
        <v>0.0</v>
      </c>
      <c r="R34" s="2">
        <v>9.95</v>
      </c>
    </row>
    <row r="35" ht="15.75" customHeight="1">
      <c r="A35" s="2" t="s">
        <v>66</v>
      </c>
      <c r="B35" s="2" t="s">
        <v>67</v>
      </c>
      <c r="C35" s="2" t="s">
        <v>68</v>
      </c>
      <c r="D35" s="2" t="s">
        <v>60</v>
      </c>
      <c r="E35" s="2">
        <v>45875.0</v>
      </c>
      <c r="F35" s="2">
        <v>4.0</v>
      </c>
      <c r="G35" s="2">
        <v>10.95</v>
      </c>
      <c r="H35" s="2">
        <v>43.8</v>
      </c>
      <c r="I35" s="2">
        <v>43.8</v>
      </c>
      <c r="J35" s="2" t="s">
        <v>30</v>
      </c>
      <c r="K35" s="2">
        <v>0.0</v>
      </c>
      <c r="L35" s="2" t="s">
        <v>31</v>
      </c>
      <c r="M35" s="2">
        <f t="shared" ref="M35:M42" si="5">0.02*I35</f>
        <v>0.876</v>
      </c>
      <c r="P35" s="2">
        <f t="shared" si="2"/>
        <v>0.876</v>
      </c>
      <c r="Q35" s="2">
        <v>0.0</v>
      </c>
      <c r="R35" s="2">
        <v>10.95</v>
      </c>
    </row>
    <row r="36" ht="15.75" customHeight="1">
      <c r="A36" s="2" t="s">
        <v>66</v>
      </c>
      <c r="B36" s="2" t="s">
        <v>67</v>
      </c>
      <c r="C36" s="2" t="s">
        <v>68</v>
      </c>
      <c r="D36" s="2" t="s">
        <v>65</v>
      </c>
      <c r="E36" s="2">
        <v>45875.0</v>
      </c>
      <c r="F36" s="2">
        <v>5.0</v>
      </c>
      <c r="G36" s="2">
        <v>20.0</v>
      </c>
      <c r="H36" s="2">
        <v>100.0</v>
      </c>
      <c r="I36" s="2">
        <v>100.0</v>
      </c>
      <c r="J36" s="2" t="s">
        <v>30</v>
      </c>
      <c r="K36" s="2">
        <v>0.0</v>
      </c>
      <c r="L36" s="2" t="s">
        <v>31</v>
      </c>
      <c r="M36" s="2">
        <f t="shared" si="5"/>
        <v>2</v>
      </c>
      <c r="P36" s="2">
        <f t="shared" si="2"/>
        <v>2</v>
      </c>
      <c r="Q36" s="2">
        <v>0.0</v>
      </c>
      <c r="R36" s="2">
        <v>20.0</v>
      </c>
    </row>
    <row r="37" ht="15.75" customHeight="1">
      <c r="A37" s="2" t="s">
        <v>66</v>
      </c>
      <c r="B37" s="2" t="s">
        <v>67</v>
      </c>
      <c r="C37" s="2" t="s">
        <v>68</v>
      </c>
      <c r="D37" s="2" t="s">
        <v>76</v>
      </c>
      <c r="E37" s="2">
        <v>45875.0</v>
      </c>
      <c r="F37" s="2">
        <v>1.0</v>
      </c>
      <c r="G37" s="2">
        <v>146.4</v>
      </c>
      <c r="H37" s="2">
        <v>146.4</v>
      </c>
      <c r="I37" s="2">
        <v>146.4</v>
      </c>
      <c r="J37" s="2" t="s">
        <v>30</v>
      </c>
      <c r="K37" s="2">
        <v>0.0</v>
      </c>
      <c r="L37" s="2" t="s">
        <v>31</v>
      </c>
      <c r="M37" s="2">
        <f t="shared" si="5"/>
        <v>2.928</v>
      </c>
      <c r="P37" s="2">
        <f t="shared" si="2"/>
        <v>2.928</v>
      </c>
      <c r="Q37" s="2">
        <v>0.0</v>
      </c>
      <c r="R37" s="2">
        <v>146.4</v>
      </c>
    </row>
    <row r="38" ht="15.75" customHeight="1">
      <c r="A38" s="2" t="s">
        <v>66</v>
      </c>
      <c r="B38" s="2" t="s">
        <v>67</v>
      </c>
      <c r="C38" s="2" t="s">
        <v>68</v>
      </c>
      <c r="D38" s="2" t="s">
        <v>77</v>
      </c>
      <c r="E38" s="2">
        <v>45875.0</v>
      </c>
      <c r="F38" s="2">
        <v>2.0</v>
      </c>
      <c r="G38" s="2">
        <v>70.0</v>
      </c>
      <c r="H38" s="2">
        <v>140.0</v>
      </c>
      <c r="I38" s="2">
        <v>140.0</v>
      </c>
      <c r="J38" s="2" t="s">
        <v>30</v>
      </c>
      <c r="K38" s="2">
        <v>0.0</v>
      </c>
      <c r="L38" s="2" t="s">
        <v>31</v>
      </c>
      <c r="M38" s="2">
        <f t="shared" si="5"/>
        <v>2.8</v>
      </c>
      <c r="P38" s="2">
        <f t="shared" si="2"/>
        <v>2.8</v>
      </c>
      <c r="Q38" s="2">
        <v>0.0</v>
      </c>
      <c r="R38" s="2">
        <v>70.0</v>
      </c>
    </row>
    <row r="39" ht="15.75" customHeight="1">
      <c r="A39" s="2" t="s">
        <v>66</v>
      </c>
      <c r="B39" s="2" t="s">
        <v>67</v>
      </c>
      <c r="C39" s="2" t="s">
        <v>78</v>
      </c>
      <c r="D39" s="2" t="s">
        <v>57</v>
      </c>
      <c r="E39" s="2">
        <v>45875.0</v>
      </c>
      <c r="F39" s="2">
        <v>8.0</v>
      </c>
      <c r="G39" s="2">
        <v>19.03</v>
      </c>
      <c r="H39" s="2">
        <v>152.24</v>
      </c>
      <c r="I39" s="2">
        <v>152.24</v>
      </c>
      <c r="J39" s="2" t="s">
        <v>30</v>
      </c>
      <c r="K39" s="2">
        <v>0.0</v>
      </c>
      <c r="L39" s="2" t="s">
        <v>31</v>
      </c>
      <c r="M39" s="2">
        <f t="shared" si="5"/>
        <v>3.0448</v>
      </c>
      <c r="P39" s="2">
        <f t="shared" si="2"/>
        <v>3.0448</v>
      </c>
      <c r="Q39" s="2">
        <v>0.0</v>
      </c>
      <c r="R39" s="2">
        <v>19.03</v>
      </c>
    </row>
    <row r="40" ht="15.75" customHeight="1">
      <c r="A40" s="2" t="s">
        <v>66</v>
      </c>
      <c r="B40" s="2" t="s">
        <v>67</v>
      </c>
      <c r="C40" s="2" t="s">
        <v>78</v>
      </c>
      <c r="D40" s="2" t="s">
        <v>79</v>
      </c>
      <c r="E40" s="2">
        <v>45875.0</v>
      </c>
      <c r="F40" s="2">
        <v>1.0</v>
      </c>
      <c r="G40" s="2">
        <v>81.07</v>
      </c>
      <c r="H40" s="2">
        <v>81.07</v>
      </c>
      <c r="I40" s="2">
        <v>81.07</v>
      </c>
      <c r="J40" s="2" t="s">
        <v>30</v>
      </c>
      <c r="K40" s="2">
        <v>0.0</v>
      </c>
      <c r="L40" s="2" t="s">
        <v>31</v>
      </c>
      <c r="M40" s="2">
        <f t="shared" si="5"/>
        <v>1.6214</v>
      </c>
      <c r="P40" s="2">
        <f t="shared" si="2"/>
        <v>1.6214</v>
      </c>
      <c r="Q40" s="2">
        <v>0.0</v>
      </c>
      <c r="R40" s="2">
        <v>81.07</v>
      </c>
    </row>
    <row r="41" ht="15.75" customHeight="1">
      <c r="A41" s="2" t="s">
        <v>66</v>
      </c>
      <c r="B41" s="2" t="s">
        <v>67</v>
      </c>
      <c r="C41" s="2" t="s">
        <v>78</v>
      </c>
      <c r="D41" s="2" t="s">
        <v>80</v>
      </c>
      <c r="E41" s="2">
        <v>45875.0</v>
      </c>
      <c r="F41" s="2">
        <v>1.0</v>
      </c>
      <c r="G41" s="2">
        <v>50.18</v>
      </c>
      <c r="H41" s="2">
        <v>50.18</v>
      </c>
      <c r="I41" s="2">
        <v>50.18</v>
      </c>
      <c r="J41" s="2" t="s">
        <v>30</v>
      </c>
      <c r="K41" s="2">
        <v>0.0</v>
      </c>
      <c r="L41" s="2" t="s">
        <v>31</v>
      </c>
      <c r="M41" s="2">
        <f t="shared" si="5"/>
        <v>1.0036</v>
      </c>
      <c r="P41" s="2">
        <f t="shared" si="2"/>
        <v>1.0036</v>
      </c>
      <c r="Q41" s="2">
        <v>0.0</v>
      </c>
      <c r="R41" s="2">
        <v>50.18</v>
      </c>
    </row>
    <row r="42" ht="15.75" customHeight="1">
      <c r="A42" s="2" t="s">
        <v>66</v>
      </c>
      <c r="B42" s="2" t="s">
        <v>67</v>
      </c>
      <c r="C42" s="2" t="s">
        <v>78</v>
      </c>
      <c r="D42" s="2" t="s">
        <v>81</v>
      </c>
      <c r="E42" s="2">
        <v>45875.0</v>
      </c>
      <c r="F42" s="2">
        <v>1.0</v>
      </c>
      <c r="G42" s="2">
        <v>39.98</v>
      </c>
      <c r="H42" s="2">
        <v>39.98</v>
      </c>
      <c r="I42" s="2">
        <v>39.98</v>
      </c>
      <c r="J42" s="2" t="s">
        <v>30</v>
      </c>
      <c r="K42" s="2">
        <v>0.0</v>
      </c>
      <c r="L42" s="2" t="s">
        <v>31</v>
      </c>
      <c r="M42" s="2">
        <f t="shared" si="5"/>
        <v>0.7996</v>
      </c>
      <c r="P42" s="2">
        <f t="shared" si="2"/>
        <v>0.7996</v>
      </c>
      <c r="Q42" s="2">
        <v>0.0</v>
      </c>
      <c r="R42" s="2">
        <v>39.98</v>
      </c>
    </row>
    <row r="43" ht="15.75" customHeight="1">
      <c r="A43" s="2" t="s">
        <v>82</v>
      </c>
      <c r="B43" s="2" t="s">
        <v>40</v>
      </c>
      <c r="C43" s="2" t="s">
        <v>83</v>
      </c>
      <c r="D43" s="2" t="s">
        <v>84</v>
      </c>
      <c r="E43" s="2">
        <v>45875.0</v>
      </c>
      <c r="F43" s="2">
        <v>-1.0</v>
      </c>
      <c r="G43" s="2">
        <v>0.0</v>
      </c>
      <c r="H43" s="2">
        <v>0.0</v>
      </c>
      <c r="I43" s="2">
        <v>0.0</v>
      </c>
      <c r="J43" s="2" t="s">
        <v>30</v>
      </c>
      <c r="K43" s="2">
        <v>0.0</v>
      </c>
      <c r="L43" s="2" t="s">
        <v>31</v>
      </c>
      <c r="M43" s="2">
        <f t="shared" ref="M43:M47" si="6">0.01*I43</f>
        <v>0</v>
      </c>
      <c r="P43" s="2">
        <f t="shared" si="2"/>
        <v>0</v>
      </c>
      <c r="Q43" s="2">
        <v>0.0</v>
      </c>
      <c r="R43" s="2">
        <v>0.0</v>
      </c>
    </row>
    <row r="44" ht="15.75" customHeight="1">
      <c r="A44" s="2" t="s">
        <v>85</v>
      </c>
      <c r="B44" s="2" t="s">
        <v>40</v>
      </c>
      <c r="C44" s="2" t="s">
        <v>86</v>
      </c>
      <c r="D44" s="2" t="s">
        <v>87</v>
      </c>
      <c r="E44" s="2">
        <v>45876.0</v>
      </c>
      <c r="F44" s="2">
        <v>1.0</v>
      </c>
      <c r="G44" s="2">
        <v>100.0</v>
      </c>
      <c r="H44" s="2">
        <v>100.0</v>
      </c>
      <c r="I44" s="2">
        <v>100.0</v>
      </c>
      <c r="J44" s="2" t="s">
        <v>30</v>
      </c>
      <c r="K44" s="2">
        <v>0.0</v>
      </c>
      <c r="L44" s="2" t="s">
        <v>31</v>
      </c>
      <c r="M44" s="2">
        <f t="shared" si="6"/>
        <v>1</v>
      </c>
      <c r="P44" s="2">
        <f t="shared" si="2"/>
        <v>1</v>
      </c>
      <c r="Q44" s="2">
        <v>0.0</v>
      </c>
      <c r="R44" s="2">
        <v>100.0</v>
      </c>
    </row>
    <row r="45" ht="15.75" customHeight="1">
      <c r="A45" s="2" t="s">
        <v>85</v>
      </c>
      <c r="B45" s="2" t="s">
        <v>40</v>
      </c>
      <c r="C45" s="2" t="s">
        <v>86</v>
      </c>
      <c r="D45" s="2" t="s">
        <v>60</v>
      </c>
      <c r="E45" s="2">
        <v>45876.0</v>
      </c>
      <c r="F45" s="2">
        <v>6.0</v>
      </c>
      <c r="G45" s="2">
        <v>10.95</v>
      </c>
      <c r="H45" s="2">
        <v>65.69999999999999</v>
      </c>
      <c r="I45" s="2">
        <v>65.69999999999999</v>
      </c>
      <c r="J45" s="2" t="s">
        <v>30</v>
      </c>
      <c r="K45" s="2">
        <v>0.0</v>
      </c>
      <c r="L45" s="2" t="s">
        <v>31</v>
      </c>
      <c r="M45" s="2">
        <f t="shared" si="6"/>
        <v>0.657</v>
      </c>
      <c r="P45" s="2">
        <f t="shared" si="2"/>
        <v>0.657</v>
      </c>
      <c r="Q45" s="2">
        <v>0.0</v>
      </c>
      <c r="R45" s="2">
        <v>10.95</v>
      </c>
    </row>
    <row r="46" ht="15.75" customHeight="1">
      <c r="A46" s="2" t="s">
        <v>85</v>
      </c>
      <c r="B46" s="2" t="s">
        <v>40</v>
      </c>
      <c r="C46" s="2" t="s">
        <v>86</v>
      </c>
      <c r="D46" s="2" t="s">
        <v>88</v>
      </c>
      <c r="E46" s="2">
        <v>45876.0</v>
      </c>
      <c r="F46" s="2">
        <v>6.0</v>
      </c>
      <c r="G46" s="2">
        <v>15.5</v>
      </c>
      <c r="H46" s="2">
        <v>93.0</v>
      </c>
      <c r="I46" s="2">
        <v>93.0</v>
      </c>
      <c r="J46" s="2" t="s">
        <v>30</v>
      </c>
      <c r="K46" s="2">
        <v>0.0</v>
      </c>
      <c r="L46" s="2" t="s">
        <v>31</v>
      </c>
      <c r="M46" s="2">
        <f t="shared" si="6"/>
        <v>0.93</v>
      </c>
      <c r="P46" s="2">
        <f t="shared" si="2"/>
        <v>0.93</v>
      </c>
      <c r="Q46" s="2">
        <v>0.0</v>
      </c>
      <c r="R46" s="2">
        <v>15.5</v>
      </c>
    </row>
    <row r="47" ht="15.75" customHeight="1">
      <c r="A47" s="2" t="s">
        <v>85</v>
      </c>
      <c r="B47" s="2" t="s">
        <v>40</v>
      </c>
      <c r="C47" s="2" t="s">
        <v>86</v>
      </c>
      <c r="D47" s="2" t="s">
        <v>89</v>
      </c>
      <c r="E47" s="2">
        <v>45876.0</v>
      </c>
      <c r="F47" s="2">
        <v>6.0</v>
      </c>
      <c r="G47" s="2">
        <v>17.95</v>
      </c>
      <c r="H47" s="2">
        <v>107.69999999999999</v>
      </c>
      <c r="I47" s="2">
        <v>107.69999999999999</v>
      </c>
      <c r="J47" s="2" t="s">
        <v>30</v>
      </c>
      <c r="K47" s="2">
        <v>0.0</v>
      </c>
      <c r="L47" s="2" t="s">
        <v>31</v>
      </c>
      <c r="M47" s="2">
        <f t="shared" si="6"/>
        <v>1.077</v>
      </c>
      <c r="P47" s="2">
        <f t="shared" si="2"/>
        <v>1.077</v>
      </c>
      <c r="Q47" s="2">
        <v>0.0</v>
      </c>
      <c r="R47" s="2">
        <v>17.95</v>
      </c>
    </row>
    <row r="48" ht="15.75" customHeight="1">
      <c r="A48" s="2" t="s">
        <v>85</v>
      </c>
      <c r="B48" s="2" t="s">
        <v>40</v>
      </c>
      <c r="C48" s="2" t="s">
        <v>86</v>
      </c>
      <c r="D48" s="2" t="s">
        <v>90</v>
      </c>
      <c r="E48" s="2">
        <v>45876.0</v>
      </c>
      <c r="F48" s="2">
        <v>1.0</v>
      </c>
      <c r="G48" s="2">
        <v>27.45</v>
      </c>
      <c r="H48" s="2">
        <v>27.45</v>
      </c>
      <c r="I48" s="2">
        <v>27.45</v>
      </c>
      <c r="J48" s="2" t="s">
        <v>30</v>
      </c>
      <c r="K48" s="2">
        <v>0.0</v>
      </c>
      <c r="L48" s="2" t="s">
        <v>31</v>
      </c>
      <c r="O48" s="2">
        <f>0.05*I48</f>
        <v>1.3725</v>
      </c>
      <c r="P48" s="2">
        <f t="shared" si="2"/>
        <v>1.3725</v>
      </c>
      <c r="Q48" s="2">
        <v>0.0</v>
      </c>
      <c r="R48" s="2">
        <v>27.45</v>
      </c>
    </row>
    <row r="49" ht="15.75" customHeight="1">
      <c r="A49" s="2" t="s">
        <v>85</v>
      </c>
      <c r="B49" s="2" t="s">
        <v>40</v>
      </c>
      <c r="C49" s="2" t="s">
        <v>86</v>
      </c>
      <c r="D49" s="2" t="s">
        <v>91</v>
      </c>
      <c r="E49" s="2">
        <v>45876.0</v>
      </c>
      <c r="F49" s="2">
        <v>2.0</v>
      </c>
      <c r="G49" s="2">
        <v>63.0</v>
      </c>
      <c r="H49" s="2">
        <v>126.0</v>
      </c>
      <c r="I49" s="2">
        <v>126.0</v>
      </c>
      <c r="J49" s="2" t="s">
        <v>30</v>
      </c>
      <c r="K49" s="2">
        <v>0.0</v>
      </c>
      <c r="L49" s="2" t="s">
        <v>31</v>
      </c>
      <c r="M49" s="2">
        <f t="shared" ref="M49:M59" si="7">0.01*I49</f>
        <v>1.26</v>
      </c>
      <c r="P49" s="2">
        <f t="shared" si="2"/>
        <v>1.26</v>
      </c>
      <c r="Q49" s="2">
        <v>0.0</v>
      </c>
      <c r="R49" s="2">
        <v>63.0</v>
      </c>
    </row>
    <row r="50" ht="15.75" customHeight="1">
      <c r="A50" s="2" t="s">
        <v>85</v>
      </c>
      <c r="B50" s="2" t="s">
        <v>40</v>
      </c>
      <c r="C50" s="2" t="s">
        <v>86</v>
      </c>
      <c r="D50" s="2" t="s">
        <v>92</v>
      </c>
      <c r="E50" s="2">
        <v>45876.0</v>
      </c>
      <c r="F50" s="2">
        <v>1.0</v>
      </c>
      <c r="G50" s="2">
        <v>289.95</v>
      </c>
      <c r="H50" s="2">
        <v>289.95</v>
      </c>
      <c r="I50" s="2">
        <v>289.95</v>
      </c>
      <c r="J50" s="2" t="s">
        <v>30</v>
      </c>
      <c r="K50" s="2">
        <v>0.0</v>
      </c>
      <c r="L50" s="2" t="s">
        <v>31</v>
      </c>
      <c r="M50" s="2">
        <f t="shared" si="7"/>
        <v>2.8995</v>
      </c>
      <c r="P50" s="2">
        <f t="shared" si="2"/>
        <v>2.8995</v>
      </c>
      <c r="Q50" s="2">
        <v>0.0</v>
      </c>
      <c r="R50" s="2">
        <v>289.95</v>
      </c>
    </row>
    <row r="51" ht="15.75" customHeight="1">
      <c r="A51" s="2" t="s">
        <v>85</v>
      </c>
      <c r="B51" s="2" t="s">
        <v>40</v>
      </c>
      <c r="C51" s="2" t="s">
        <v>86</v>
      </c>
      <c r="D51" s="2" t="s">
        <v>93</v>
      </c>
      <c r="E51" s="2">
        <v>45876.0</v>
      </c>
      <c r="F51" s="2">
        <v>3.0</v>
      </c>
      <c r="G51" s="2">
        <v>17.95</v>
      </c>
      <c r="H51" s="2">
        <v>53.849999999999994</v>
      </c>
      <c r="I51" s="2">
        <v>53.849999999999994</v>
      </c>
      <c r="J51" s="2" t="s">
        <v>30</v>
      </c>
      <c r="K51" s="2">
        <v>0.0</v>
      </c>
      <c r="L51" s="2" t="s">
        <v>31</v>
      </c>
      <c r="M51" s="2">
        <f t="shared" si="7"/>
        <v>0.5385</v>
      </c>
      <c r="P51" s="2">
        <f t="shared" si="2"/>
        <v>0.5385</v>
      </c>
      <c r="Q51" s="2">
        <v>0.0</v>
      </c>
      <c r="R51" s="2">
        <v>17.95</v>
      </c>
    </row>
    <row r="52" ht="15.75" customHeight="1">
      <c r="A52" s="2" t="s">
        <v>85</v>
      </c>
      <c r="B52" s="2" t="s">
        <v>40</v>
      </c>
      <c r="C52" s="2" t="s">
        <v>86</v>
      </c>
      <c r="D52" s="2" t="s">
        <v>94</v>
      </c>
      <c r="E52" s="2">
        <v>45876.0</v>
      </c>
      <c r="F52" s="2">
        <v>6.0</v>
      </c>
      <c r="G52" s="2">
        <v>17.95</v>
      </c>
      <c r="H52" s="2">
        <v>107.69999999999999</v>
      </c>
      <c r="I52" s="2">
        <v>107.69999999999999</v>
      </c>
      <c r="J52" s="2" t="s">
        <v>30</v>
      </c>
      <c r="K52" s="2">
        <v>0.0</v>
      </c>
      <c r="L52" s="2" t="s">
        <v>31</v>
      </c>
      <c r="M52" s="2">
        <f t="shared" si="7"/>
        <v>1.077</v>
      </c>
      <c r="P52" s="2">
        <f t="shared" si="2"/>
        <v>1.077</v>
      </c>
      <c r="Q52" s="2">
        <v>0.0</v>
      </c>
      <c r="R52" s="2">
        <v>17.95</v>
      </c>
    </row>
    <row r="53" ht="15.75" customHeight="1">
      <c r="A53" s="2" t="s">
        <v>85</v>
      </c>
      <c r="B53" s="2" t="s">
        <v>40</v>
      </c>
      <c r="C53" s="2" t="s">
        <v>86</v>
      </c>
      <c r="D53" s="2" t="s">
        <v>95</v>
      </c>
      <c r="E53" s="2">
        <v>45876.0</v>
      </c>
      <c r="F53" s="2">
        <v>5.0</v>
      </c>
      <c r="G53" s="2">
        <v>17.95</v>
      </c>
      <c r="H53" s="2">
        <v>89.75</v>
      </c>
      <c r="I53" s="2">
        <v>89.75</v>
      </c>
      <c r="J53" s="2" t="s">
        <v>30</v>
      </c>
      <c r="K53" s="2">
        <v>0.0</v>
      </c>
      <c r="L53" s="2" t="s">
        <v>31</v>
      </c>
      <c r="M53" s="2">
        <f t="shared" si="7"/>
        <v>0.8975</v>
      </c>
      <c r="P53" s="2">
        <f t="shared" si="2"/>
        <v>0.8975</v>
      </c>
      <c r="Q53" s="2">
        <v>0.0</v>
      </c>
      <c r="R53" s="2">
        <v>17.95</v>
      </c>
    </row>
    <row r="54" ht="15.75" customHeight="1">
      <c r="A54" s="2" t="s">
        <v>85</v>
      </c>
      <c r="B54" s="2" t="s">
        <v>40</v>
      </c>
      <c r="C54" s="2" t="s">
        <v>86</v>
      </c>
      <c r="D54" s="2" t="s">
        <v>96</v>
      </c>
      <c r="E54" s="2">
        <v>45876.0</v>
      </c>
      <c r="F54" s="2">
        <v>5.0</v>
      </c>
      <c r="G54" s="2">
        <v>17.95</v>
      </c>
      <c r="H54" s="2">
        <v>89.75</v>
      </c>
      <c r="I54" s="2">
        <v>89.75</v>
      </c>
      <c r="J54" s="2" t="s">
        <v>30</v>
      </c>
      <c r="K54" s="2">
        <v>0.0</v>
      </c>
      <c r="L54" s="2" t="s">
        <v>31</v>
      </c>
      <c r="M54" s="2">
        <f t="shared" si="7"/>
        <v>0.8975</v>
      </c>
      <c r="P54" s="2">
        <f t="shared" si="2"/>
        <v>0.8975</v>
      </c>
      <c r="Q54" s="2">
        <v>0.0</v>
      </c>
      <c r="R54" s="2">
        <v>17.95</v>
      </c>
    </row>
    <row r="55" ht="15.75" customHeight="1">
      <c r="A55" s="2" t="s">
        <v>85</v>
      </c>
      <c r="B55" s="2" t="s">
        <v>40</v>
      </c>
      <c r="C55" s="2" t="s">
        <v>86</v>
      </c>
      <c r="D55" s="2" t="s">
        <v>97</v>
      </c>
      <c r="E55" s="2">
        <v>45876.0</v>
      </c>
      <c r="F55" s="2">
        <v>10.0</v>
      </c>
      <c r="G55" s="2">
        <v>14.99</v>
      </c>
      <c r="H55" s="2">
        <v>149.9</v>
      </c>
      <c r="I55" s="2">
        <v>149.9</v>
      </c>
      <c r="J55" s="2" t="s">
        <v>30</v>
      </c>
      <c r="K55" s="2">
        <v>0.0</v>
      </c>
      <c r="L55" s="2" t="s">
        <v>31</v>
      </c>
      <c r="M55" s="2">
        <f t="shared" si="7"/>
        <v>1.499</v>
      </c>
      <c r="P55" s="2">
        <f t="shared" si="2"/>
        <v>1.499</v>
      </c>
      <c r="Q55" s="2">
        <v>0.0</v>
      </c>
      <c r="R55" s="2">
        <v>14.99</v>
      </c>
    </row>
    <row r="56" ht="15.75" customHeight="1">
      <c r="A56" s="2" t="s">
        <v>85</v>
      </c>
      <c r="B56" s="2" t="s">
        <v>40</v>
      </c>
      <c r="C56" s="2" t="s">
        <v>86</v>
      </c>
      <c r="D56" s="2" t="s">
        <v>98</v>
      </c>
      <c r="E56" s="2">
        <v>45876.0</v>
      </c>
      <c r="F56" s="2">
        <v>10.0</v>
      </c>
      <c r="G56" s="2">
        <v>17.95</v>
      </c>
      <c r="H56" s="2">
        <v>179.5</v>
      </c>
      <c r="I56" s="2">
        <v>179.5</v>
      </c>
      <c r="J56" s="2" t="s">
        <v>30</v>
      </c>
      <c r="K56" s="2">
        <v>0.0</v>
      </c>
      <c r="L56" s="2" t="s">
        <v>31</v>
      </c>
      <c r="M56" s="2">
        <f t="shared" si="7"/>
        <v>1.795</v>
      </c>
      <c r="P56" s="2">
        <f t="shared" si="2"/>
        <v>1.795</v>
      </c>
      <c r="Q56" s="2">
        <v>0.0</v>
      </c>
      <c r="R56" s="2">
        <v>17.95</v>
      </c>
    </row>
    <row r="57" ht="15.75" customHeight="1">
      <c r="A57" s="2" t="s">
        <v>85</v>
      </c>
      <c r="B57" s="2" t="s">
        <v>40</v>
      </c>
      <c r="C57" s="2" t="s">
        <v>86</v>
      </c>
      <c r="D57" s="2" t="s">
        <v>99</v>
      </c>
      <c r="E57" s="2">
        <v>45876.0</v>
      </c>
      <c r="F57" s="2">
        <v>20.0</v>
      </c>
      <c r="G57" s="2">
        <v>15.0</v>
      </c>
      <c r="H57" s="2">
        <v>300.0</v>
      </c>
      <c r="I57" s="2">
        <v>300.0</v>
      </c>
      <c r="J57" s="2" t="s">
        <v>30</v>
      </c>
      <c r="K57" s="2">
        <v>0.0</v>
      </c>
      <c r="L57" s="2" t="s">
        <v>31</v>
      </c>
      <c r="M57" s="2">
        <f t="shared" si="7"/>
        <v>3</v>
      </c>
      <c r="P57" s="2">
        <f t="shared" si="2"/>
        <v>3</v>
      </c>
      <c r="Q57" s="2">
        <v>0.0</v>
      </c>
      <c r="R57" s="2">
        <v>15.0</v>
      </c>
    </row>
    <row r="58" ht="15.75" customHeight="1">
      <c r="A58" s="2" t="s">
        <v>85</v>
      </c>
      <c r="B58" s="2" t="s">
        <v>40</v>
      </c>
      <c r="C58" s="2" t="s">
        <v>86</v>
      </c>
      <c r="D58" s="2" t="s">
        <v>100</v>
      </c>
      <c r="E58" s="2">
        <v>45876.0</v>
      </c>
      <c r="F58" s="2">
        <v>4.0</v>
      </c>
      <c r="G58" s="2">
        <v>49.39</v>
      </c>
      <c r="H58" s="2">
        <v>197.56</v>
      </c>
      <c r="I58" s="2">
        <v>177.804</v>
      </c>
      <c r="J58" s="2" t="s">
        <v>30</v>
      </c>
      <c r="K58" s="2">
        <v>10.0</v>
      </c>
      <c r="L58" s="2" t="s">
        <v>31</v>
      </c>
      <c r="M58" s="2">
        <f t="shared" si="7"/>
        <v>1.77804</v>
      </c>
      <c r="P58" s="2">
        <f t="shared" si="2"/>
        <v>1.77804</v>
      </c>
      <c r="Q58" s="2">
        <v>4.939</v>
      </c>
      <c r="R58" s="2">
        <v>44.451</v>
      </c>
    </row>
    <row r="59" ht="15.75" customHeight="1">
      <c r="A59" s="2" t="s">
        <v>85</v>
      </c>
      <c r="B59" s="2" t="s">
        <v>40</v>
      </c>
      <c r="C59" s="2" t="s">
        <v>86</v>
      </c>
      <c r="D59" s="2" t="s">
        <v>101</v>
      </c>
      <c r="E59" s="2">
        <v>45876.0</v>
      </c>
      <c r="F59" s="2">
        <v>4.0</v>
      </c>
      <c r="G59" s="2">
        <v>85.6</v>
      </c>
      <c r="H59" s="2">
        <v>342.4</v>
      </c>
      <c r="I59" s="2">
        <v>308.15999999999997</v>
      </c>
      <c r="J59" s="2" t="s">
        <v>30</v>
      </c>
      <c r="K59" s="2">
        <v>10.0</v>
      </c>
      <c r="L59" s="2" t="s">
        <v>31</v>
      </c>
      <c r="M59" s="2">
        <f t="shared" si="7"/>
        <v>3.0816</v>
      </c>
      <c r="P59" s="2">
        <f t="shared" si="2"/>
        <v>3.0816</v>
      </c>
      <c r="Q59" s="2">
        <v>8.56</v>
      </c>
      <c r="R59" s="2">
        <v>77.03999999999999</v>
      </c>
    </row>
    <row r="60" ht="15.75" customHeight="1">
      <c r="A60" s="2" t="s">
        <v>102</v>
      </c>
      <c r="B60" s="2" t="s">
        <v>103</v>
      </c>
      <c r="C60" s="2" t="s">
        <v>104</v>
      </c>
      <c r="D60" s="2" t="s">
        <v>105</v>
      </c>
      <c r="E60" s="2">
        <v>45876.0</v>
      </c>
      <c r="F60" s="2">
        <v>1.0</v>
      </c>
      <c r="G60" s="2">
        <v>2.25</v>
      </c>
      <c r="H60" s="2">
        <v>2.25</v>
      </c>
      <c r="I60" s="2">
        <v>0.0</v>
      </c>
      <c r="J60" s="2" t="s">
        <v>30</v>
      </c>
      <c r="K60" s="2">
        <v>100.0</v>
      </c>
      <c r="L60" s="2" t="s">
        <v>31</v>
      </c>
      <c r="M60" s="2">
        <f>0.02*I60</f>
        <v>0</v>
      </c>
      <c r="P60" s="2">
        <f t="shared" si="2"/>
        <v>0</v>
      </c>
      <c r="Q60" s="2">
        <v>2.25</v>
      </c>
      <c r="R60" s="2">
        <v>0.0</v>
      </c>
    </row>
    <row r="61" ht="15.75" customHeight="1">
      <c r="A61" s="2" t="s">
        <v>106</v>
      </c>
      <c r="B61" s="2" t="s">
        <v>27</v>
      </c>
      <c r="C61" s="2" t="s">
        <v>107</v>
      </c>
      <c r="D61" s="2" t="s">
        <v>108</v>
      </c>
      <c r="E61" s="2">
        <v>45877.0</v>
      </c>
      <c r="F61" s="2">
        <v>20.0</v>
      </c>
      <c r="G61" s="2">
        <v>12.91</v>
      </c>
      <c r="H61" s="2">
        <v>258.2</v>
      </c>
      <c r="I61" s="2">
        <v>258.2</v>
      </c>
      <c r="J61" s="2" t="s">
        <v>30</v>
      </c>
      <c r="K61" s="2">
        <v>0.0</v>
      </c>
      <c r="L61" s="2" t="s">
        <v>31</v>
      </c>
      <c r="M61" s="2">
        <f t="shared" ref="M61:M84" si="8">0.01*I61</f>
        <v>2.582</v>
      </c>
      <c r="P61" s="2">
        <f t="shared" si="2"/>
        <v>2.582</v>
      </c>
      <c r="Q61" s="2">
        <v>0.0</v>
      </c>
      <c r="R61" s="2">
        <v>12.91</v>
      </c>
    </row>
    <row r="62" ht="15.75" customHeight="1">
      <c r="A62" s="2" t="s">
        <v>106</v>
      </c>
      <c r="B62" s="2" t="s">
        <v>27</v>
      </c>
      <c r="C62" s="2" t="s">
        <v>107</v>
      </c>
      <c r="D62" s="2" t="s">
        <v>109</v>
      </c>
      <c r="E62" s="2">
        <v>45877.0</v>
      </c>
      <c r="F62" s="2">
        <v>48.0</v>
      </c>
      <c r="G62" s="2">
        <v>86.36</v>
      </c>
      <c r="H62" s="2">
        <v>4145.28</v>
      </c>
      <c r="I62" s="2">
        <v>4145.28</v>
      </c>
      <c r="J62" s="2" t="s">
        <v>30</v>
      </c>
      <c r="K62" s="2">
        <v>0.0</v>
      </c>
      <c r="L62" s="2" t="s">
        <v>31</v>
      </c>
      <c r="M62" s="2">
        <f t="shared" si="8"/>
        <v>41.4528</v>
      </c>
      <c r="P62" s="2">
        <f t="shared" si="2"/>
        <v>41.4528</v>
      </c>
      <c r="Q62" s="2">
        <v>0.0</v>
      </c>
      <c r="R62" s="2">
        <v>86.36</v>
      </c>
    </row>
    <row r="63" ht="15.75" customHeight="1">
      <c r="A63" s="2" t="s">
        <v>106</v>
      </c>
      <c r="B63" s="2" t="s">
        <v>27</v>
      </c>
      <c r="C63" s="2" t="s">
        <v>107</v>
      </c>
      <c r="D63" s="2" t="s">
        <v>110</v>
      </c>
      <c r="E63" s="2">
        <v>45877.0</v>
      </c>
      <c r="F63" s="2">
        <v>50.0</v>
      </c>
      <c r="G63" s="2">
        <v>1.99</v>
      </c>
      <c r="H63" s="2">
        <v>99.5</v>
      </c>
      <c r="I63" s="2">
        <v>99.5</v>
      </c>
      <c r="J63" s="2" t="s">
        <v>30</v>
      </c>
      <c r="K63" s="2">
        <v>0.0</v>
      </c>
      <c r="L63" s="2" t="s">
        <v>31</v>
      </c>
      <c r="M63" s="2">
        <f t="shared" si="8"/>
        <v>0.995</v>
      </c>
      <c r="P63" s="2">
        <f t="shared" si="2"/>
        <v>0.995</v>
      </c>
      <c r="Q63" s="2">
        <v>0.0</v>
      </c>
      <c r="R63" s="2">
        <v>1.99</v>
      </c>
    </row>
    <row r="64" ht="15.75" customHeight="1">
      <c r="A64" s="2" t="s">
        <v>106</v>
      </c>
      <c r="B64" s="2" t="s">
        <v>27</v>
      </c>
      <c r="C64" s="2" t="s">
        <v>107</v>
      </c>
      <c r="D64" s="2" t="s">
        <v>111</v>
      </c>
      <c r="E64" s="2">
        <v>45877.0</v>
      </c>
      <c r="F64" s="2">
        <v>20.0</v>
      </c>
      <c r="G64" s="2">
        <v>20.95</v>
      </c>
      <c r="H64" s="2">
        <v>419.0</v>
      </c>
      <c r="I64" s="2">
        <v>419.0</v>
      </c>
      <c r="J64" s="2" t="s">
        <v>30</v>
      </c>
      <c r="K64" s="2">
        <v>0.0</v>
      </c>
      <c r="L64" s="2" t="s">
        <v>31</v>
      </c>
      <c r="M64" s="2">
        <f t="shared" si="8"/>
        <v>4.19</v>
      </c>
      <c r="P64" s="2">
        <f t="shared" si="2"/>
        <v>4.19</v>
      </c>
      <c r="Q64" s="2">
        <v>0.0</v>
      </c>
      <c r="R64" s="2">
        <v>20.95</v>
      </c>
    </row>
    <row r="65" ht="15.75" customHeight="1">
      <c r="A65" s="2" t="s">
        <v>106</v>
      </c>
      <c r="B65" s="2" t="s">
        <v>27</v>
      </c>
      <c r="C65" s="2" t="s">
        <v>107</v>
      </c>
      <c r="D65" s="2" t="s">
        <v>112</v>
      </c>
      <c r="E65" s="2">
        <v>45877.0</v>
      </c>
      <c r="F65" s="2">
        <v>30.0</v>
      </c>
      <c r="G65" s="2">
        <v>5.95</v>
      </c>
      <c r="H65" s="2">
        <v>178.5</v>
      </c>
      <c r="I65" s="2">
        <v>178.5</v>
      </c>
      <c r="J65" s="2" t="s">
        <v>30</v>
      </c>
      <c r="K65" s="2">
        <v>0.0</v>
      </c>
      <c r="L65" s="2" t="s">
        <v>31</v>
      </c>
      <c r="M65" s="2">
        <f t="shared" si="8"/>
        <v>1.785</v>
      </c>
      <c r="P65" s="2">
        <f t="shared" si="2"/>
        <v>1.785</v>
      </c>
      <c r="Q65" s="2">
        <v>0.0</v>
      </c>
      <c r="R65" s="2">
        <v>5.95</v>
      </c>
    </row>
    <row r="66" ht="15.75" customHeight="1">
      <c r="A66" s="2" t="s">
        <v>39</v>
      </c>
      <c r="B66" s="2" t="s">
        <v>40</v>
      </c>
      <c r="C66" s="2" t="s">
        <v>113</v>
      </c>
      <c r="D66" s="2" t="s">
        <v>114</v>
      </c>
      <c r="E66" s="2">
        <v>45877.0</v>
      </c>
      <c r="F66" s="2">
        <v>2.0</v>
      </c>
      <c r="G66" s="2">
        <v>49.48</v>
      </c>
      <c r="H66" s="2">
        <v>98.96</v>
      </c>
      <c r="I66" s="2">
        <v>98.96</v>
      </c>
      <c r="J66" s="2" t="s">
        <v>30</v>
      </c>
      <c r="K66" s="2">
        <v>0.0</v>
      </c>
      <c r="L66" s="2" t="s">
        <v>31</v>
      </c>
      <c r="M66" s="2">
        <f t="shared" si="8"/>
        <v>0.9896</v>
      </c>
      <c r="P66" s="2">
        <f t="shared" si="2"/>
        <v>0.9896</v>
      </c>
      <c r="Q66" s="2">
        <v>0.0</v>
      </c>
      <c r="R66" s="2">
        <v>49.48</v>
      </c>
    </row>
    <row r="67" ht="15.75" customHeight="1">
      <c r="A67" s="2" t="s">
        <v>39</v>
      </c>
      <c r="B67" s="2" t="s">
        <v>40</v>
      </c>
      <c r="C67" s="2" t="s">
        <v>113</v>
      </c>
      <c r="D67" s="2" t="s">
        <v>115</v>
      </c>
      <c r="E67" s="2">
        <v>45877.0</v>
      </c>
      <c r="F67" s="2">
        <v>22.0</v>
      </c>
      <c r="G67" s="2">
        <v>90.0</v>
      </c>
      <c r="H67" s="2">
        <v>1980.0</v>
      </c>
      <c r="I67" s="2">
        <v>1980.0</v>
      </c>
      <c r="J67" s="2" t="s">
        <v>30</v>
      </c>
      <c r="K67" s="2">
        <v>0.0</v>
      </c>
      <c r="L67" s="2" t="s">
        <v>31</v>
      </c>
      <c r="M67" s="2">
        <f t="shared" si="8"/>
        <v>19.8</v>
      </c>
      <c r="P67" s="2">
        <f t="shared" si="2"/>
        <v>19.8</v>
      </c>
      <c r="Q67" s="2">
        <v>0.0</v>
      </c>
      <c r="R67" s="2">
        <v>90.0</v>
      </c>
    </row>
    <row r="68" ht="15.75" customHeight="1">
      <c r="A68" s="2" t="s">
        <v>39</v>
      </c>
      <c r="B68" s="2" t="s">
        <v>40</v>
      </c>
      <c r="C68" s="2" t="s">
        <v>113</v>
      </c>
      <c r="D68" s="2" t="s">
        <v>89</v>
      </c>
      <c r="E68" s="2">
        <v>45877.0</v>
      </c>
      <c r="F68" s="2">
        <v>1.0</v>
      </c>
      <c r="G68" s="2">
        <v>17.95</v>
      </c>
      <c r="H68" s="2">
        <v>17.95</v>
      </c>
      <c r="I68" s="2">
        <v>17.95</v>
      </c>
      <c r="J68" s="2" t="s">
        <v>30</v>
      </c>
      <c r="K68" s="2">
        <v>0.0</v>
      </c>
      <c r="L68" s="2" t="s">
        <v>31</v>
      </c>
      <c r="M68" s="2">
        <f t="shared" si="8"/>
        <v>0.1795</v>
      </c>
      <c r="P68" s="2">
        <f t="shared" si="2"/>
        <v>0.1795</v>
      </c>
      <c r="Q68" s="2">
        <v>0.0</v>
      </c>
      <c r="R68" s="2">
        <v>17.95</v>
      </c>
    </row>
    <row r="69" ht="15.75" customHeight="1">
      <c r="A69" s="2" t="s">
        <v>39</v>
      </c>
      <c r="B69" s="2" t="s">
        <v>40</v>
      </c>
      <c r="C69" s="2" t="s">
        <v>113</v>
      </c>
      <c r="D69" s="2" t="s">
        <v>88</v>
      </c>
      <c r="E69" s="2">
        <v>45877.0</v>
      </c>
      <c r="F69" s="2">
        <v>4.0</v>
      </c>
      <c r="G69" s="2">
        <v>15.5</v>
      </c>
      <c r="H69" s="2">
        <v>62.0</v>
      </c>
      <c r="I69" s="2">
        <v>62.0</v>
      </c>
      <c r="J69" s="2" t="s">
        <v>30</v>
      </c>
      <c r="K69" s="2">
        <v>0.0</v>
      </c>
      <c r="L69" s="2" t="s">
        <v>31</v>
      </c>
      <c r="M69" s="2">
        <f t="shared" si="8"/>
        <v>0.62</v>
      </c>
      <c r="P69" s="2">
        <f t="shared" si="2"/>
        <v>0.62</v>
      </c>
      <c r="Q69" s="2">
        <v>0.0</v>
      </c>
      <c r="R69" s="2">
        <v>15.5</v>
      </c>
    </row>
    <row r="70" ht="15.75" customHeight="1">
      <c r="A70" s="2" t="s">
        <v>39</v>
      </c>
      <c r="B70" s="2" t="s">
        <v>40</v>
      </c>
      <c r="C70" s="2" t="s">
        <v>113</v>
      </c>
      <c r="D70" s="2" t="s">
        <v>60</v>
      </c>
      <c r="E70" s="2">
        <v>45877.0</v>
      </c>
      <c r="F70" s="2">
        <v>4.0</v>
      </c>
      <c r="G70" s="2">
        <v>10.95</v>
      </c>
      <c r="H70" s="2">
        <v>43.8</v>
      </c>
      <c r="I70" s="2">
        <v>43.8</v>
      </c>
      <c r="J70" s="2" t="s">
        <v>30</v>
      </c>
      <c r="K70" s="2">
        <v>0.0</v>
      </c>
      <c r="L70" s="2" t="s">
        <v>31</v>
      </c>
      <c r="M70" s="2">
        <f t="shared" si="8"/>
        <v>0.438</v>
      </c>
      <c r="P70" s="2">
        <f t="shared" si="2"/>
        <v>0.438</v>
      </c>
      <c r="Q70" s="2">
        <v>0.0</v>
      </c>
      <c r="R70" s="2">
        <v>10.95</v>
      </c>
    </row>
    <row r="71" ht="15.75" customHeight="1">
      <c r="A71" s="2" t="s">
        <v>39</v>
      </c>
      <c r="B71" s="2" t="s">
        <v>40</v>
      </c>
      <c r="C71" s="2" t="s">
        <v>113</v>
      </c>
      <c r="D71" s="2" t="s">
        <v>116</v>
      </c>
      <c r="E71" s="2">
        <v>45877.0</v>
      </c>
      <c r="F71" s="2">
        <v>2.0</v>
      </c>
      <c r="G71" s="2">
        <v>59.01</v>
      </c>
      <c r="H71" s="2">
        <v>118.02</v>
      </c>
      <c r="I71" s="2">
        <v>118.02</v>
      </c>
      <c r="J71" s="2" t="s">
        <v>30</v>
      </c>
      <c r="K71" s="2">
        <v>0.0</v>
      </c>
      <c r="L71" s="2" t="s">
        <v>31</v>
      </c>
      <c r="M71" s="2">
        <f t="shared" si="8"/>
        <v>1.1802</v>
      </c>
      <c r="P71" s="2">
        <f t="shared" si="2"/>
        <v>1.1802</v>
      </c>
      <c r="Q71" s="2">
        <v>0.0</v>
      </c>
      <c r="R71" s="2">
        <v>59.01</v>
      </c>
    </row>
    <row r="72" ht="15.75" customHeight="1">
      <c r="A72" s="2" t="s">
        <v>39</v>
      </c>
      <c r="B72" s="2" t="s">
        <v>40</v>
      </c>
      <c r="C72" s="2" t="s">
        <v>113</v>
      </c>
      <c r="D72" s="2" t="s">
        <v>117</v>
      </c>
      <c r="E72" s="2">
        <v>45877.0</v>
      </c>
      <c r="F72" s="2">
        <v>4.0</v>
      </c>
      <c r="G72" s="2">
        <v>20.0</v>
      </c>
      <c r="H72" s="2">
        <v>80.0</v>
      </c>
      <c r="I72" s="2">
        <v>80.0</v>
      </c>
      <c r="J72" s="2" t="s">
        <v>30</v>
      </c>
      <c r="K72" s="2">
        <v>0.0</v>
      </c>
      <c r="L72" s="2" t="s">
        <v>31</v>
      </c>
      <c r="M72" s="2">
        <f t="shared" si="8"/>
        <v>0.8</v>
      </c>
      <c r="P72" s="2">
        <f t="shared" si="2"/>
        <v>0.8</v>
      </c>
      <c r="Q72" s="2">
        <v>0.0</v>
      </c>
      <c r="R72" s="2">
        <v>20.0</v>
      </c>
    </row>
    <row r="73" ht="15.75" customHeight="1">
      <c r="A73" s="2" t="s">
        <v>39</v>
      </c>
      <c r="B73" s="2" t="s">
        <v>40</v>
      </c>
      <c r="C73" s="2" t="s">
        <v>113</v>
      </c>
      <c r="D73" s="2" t="s">
        <v>118</v>
      </c>
      <c r="E73" s="2">
        <v>45877.0</v>
      </c>
      <c r="F73" s="2">
        <v>6.0</v>
      </c>
      <c r="G73" s="2">
        <v>15.68</v>
      </c>
      <c r="H73" s="2">
        <v>94.08</v>
      </c>
      <c r="I73" s="2">
        <v>94.08</v>
      </c>
      <c r="J73" s="2" t="s">
        <v>30</v>
      </c>
      <c r="K73" s="2">
        <v>0.0</v>
      </c>
      <c r="L73" s="2" t="s">
        <v>31</v>
      </c>
      <c r="M73" s="2">
        <f t="shared" si="8"/>
        <v>0.9408</v>
      </c>
      <c r="P73" s="2">
        <f t="shared" si="2"/>
        <v>0.9408</v>
      </c>
      <c r="Q73" s="2">
        <v>0.0</v>
      </c>
      <c r="R73" s="2">
        <v>15.68</v>
      </c>
    </row>
    <row r="74" ht="15.75" customHeight="1">
      <c r="A74" s="2" t="s">
        <v>39</v>
      </c>
      <c r="B74" s="2" t="s">
        <v>40</v>
      </c>
      <c r="C74" s="2" t="s">
        <v>119</v>
      </c>
      <c r="D74" s="2" t="s">
        <v>43</v>
      </c>
      <c r="E74" s="2">
        <v>45877.0</v>
      </c>
      <c r="F74" s="2">
        <v>4.0</v>
      </c>
      <c r="G74" s="2">
        <v>0.0</v>
      </c>
      <c r="H74" s="2">
        <v>0.0</v>
      </c>
      <c r="I74" s="2">
        <v>0.0</v>
      </c>
      <c r="J74" s="2" t="s">
        <v>30</v>
      </c>
      <c r="K74" s="2">
        <v>0.0</v>
      </c>
      <c r="L74" s="2" t="s">
        <v>31</v>
      </c>
      <c r="M74" s="2">
        <f t="shared" si="8"/>
        <v>0</v>
      </c>
      <c r="P74" s="2">
        <f t="shared" si="2"/>
        <v>0</v>
      </c>
      <c r="Q74" s="2">
        <v>0.0</v>
      </c>
      <c r="R74" s="2">
        <v>0.0</v>
      </c>
    </row>
    <row r="75" ht="15.75" customHeight="1">
      <c r="A75" s="2" t="s">
        <v>120</v>
      </c>
      <c r="B75" s="2" t="s">
        <v>49</v>
      </c>
      <c r="C75" s="2" t="s">
        <v>121</v>
      </c>
      <c r="D75" s="2" t="s">
        <v>122</v>
      </c>
      <c r="E75" s="2">
        <v>45880.0</v>
      </c>
      <c r="F75" s="2">
        <v>1.0</v>
      </c>
      <c r="G75" s="2">
        <v>52.24</v>
      </c>
      <c r="H75" s="2">
        <v>52.24</v>
      </c>
      <c r="I75" s="2">
        <v>52.24</v>
      </c>
      <c r="J75" s="2" t="s">
        <v>30</v>
      </c>
      <c r="K75" s="2">
        <v>0.0</v>
      </c>
      <c r="L75" s="2" t="s">
        <v>31</v>
      </c>
      <c r="M75" s="2">
        <f t="shared" si="8"/>
        <v>0.5224</v>
      </c>
      <c r="P75" s="2">
        <f t="shared" si="2"/>
        <v>0.5224</v>
      </c>
      <c r="Q75" s="2">
        <v>0.0</v>
      </c>
      <c r="R75" s="2">
        <v>52.24</v>
      </c>
    </row>
    <row r="76" ht="15.75" customHeight="1">
      <c r="A76" s="2" t="s">
        <v>120</v>
      </c>
      <c r="B76" s="2" t="s">
        <v>49</v>
      </c>
      <c r="C76" s="2" t="s">
        <v>121</v>
      </c>
      <c r="D76" s="2" t="s">
        <v>123</v>
      </c>
      <c r="E76" s="2">
        <v>45880.0</v>
      </c>
      <c r="F76" s="2">
        <v>12.0</v>
      </c>
      <c r="G76" s="2">
        <v>1.6</v>
      </c>
      <c r="H76" s="2">
        <v>19.200000000000003</v>
      </c>
      <c r="I76" s="2">
        <v>19.200000000000003</v>
      </c>
      <c r="J76" s="2" t="s">
        <v>30</v>
      </c>
      <c r="K76" s="2">
        <v>0.0</v>
      </c>
      <c r="L76" s="2" t="s">
        <v>31</v>
      </c>
      <c r="M76" s="2">
        <f t="shared" si="8"/>
        <v>0.192</v>
      </c>
      <c r="P76" s="2">
        <f t="shared" si="2"/>
        <v>0.192</v>
      </c>
      <c r="Q76" s="2">
        <v>0.0</v>
      </c>
      <c r="R76" s="2">
        <v>1.6</v>
      </c>
    </row>
    <row r="77" ht="15.75" customHeight="1">
      <c r="A77" s="2" t="s">
        <v>120</v>
      </c>
      <c r="B77" s="2" t="s">
        <v>49</v>
      </c>
      <c r="C77" s="2" t="s">
        <v>121</v>
      </c>
      <c r="D77" s="2" t="s">
        <v>124</v>
      </c>
      <c r="E77" s="2">
        <v>45880.0</v>
      </c>
      <c r="F77" s="2">
        <v>960.0</v>
      </c>
      <c r="G77" s="2">
        <v>1.97</v>
      </c>
      <c r="H77" s="2">
        <v>1891.2</v>
      </c>
      <c r="I77" s="2">
        <v>1891.2</v>
      </c>
      <c r="J77" s="2" t="s">
        <v>30</v>
      </c>
      <c r="K77" s="2">
        <v>0.0</v>
      </c>
      <c r="L77" s="2" t="s">
        <v>31</v>
      </c>
      <c r="M77" s="2">
        <f t="shared" si="8"/>
        <v>18.912</v>
      </c>
      <c r="P77" s="2">
        <f t="shared" si="2"/>
        <v>18.912</v>
      </c>
      <c r="Q77" s="2">
        <v>0.0</v>
      </c>
      <c r="R77" s="2">
        <v>1.97</v>
      </c>
    </row>
    <row r="78" ht="15.75" customHeight="1">
      <c r="A78" s="2" t="s">
        <v>120</v>
      </c>
      <c r="B78" s="2" t="s">
        <v>49</v>
      </c>
      <c r="C78" s="2" t="s">
        <v>121</v>
      </c>
      <c r="D78" s="2" t="s">
        <v>125</v>
      </c>
      <c r="E78" s="2">
        <v>45880.0</v>
      </c>
      <c r="F78" s="2">
        <v>10.0</v>
      </c>
      <c r="G78" s="2">
        <v>0.53</v>
      </c>
      <c r="H78" s="2">
        <v>5.300000000000001</v>
      </c>
      <c r="I78" s="2">
        <v>5.300000000000001</v>
      </c>
      <c r="J78" s="2" t="s">
        <v>30</v>
      </c>
      <c r="K78" s="2">
        <v>0.0</v>
      </c>
      <c r="L78" s="2" t="s">
        <v>31</v>
      </c>
      <c r="M78" s="2">
        <f t="shared" si="8"/>
        <v>0.053</v>
      </c>
      <c r="P78" s="2">
        <f t="shared" si="2"/>
        <v>0.053</v>
      </c>
      <c r="Q78" s="2">
        <v>0.0</v>
      </c>
      <c r="R78" s="2">
        <v>0.53</v>
      </c>
    </row>
    <row r="79" ht="15.75" customHeight="1">
      <c r="A79" s="2" t="s">
        <v>120</v>
      </c>
      <c r="B79" s="2" t="s">
        <v>49</v>
      </c>
      <c r="C79" s="2" t="s">
        <v>121</v>
      </c>
      <c r="D79" s="2" t="s">
        <v>65</v>
      </c>
      <c r="E79" s="2">
        <v>45880.0</v>
      </c>
      <c r="F79" s="2">
        <v>6.0</v>
      </c>
      <c r="G79" s="2">
        <v>20.0</v>
      </c>
      <c r="H79" s="2">
        <v>120.0</v>
      </c>
      <c r="I79" s="2">
        <v>120.0</v>
      </c>
      <c r="J79" s="2" t="s">
        <v>30</v>
      </c>
      <c r="K79" s="2">
        <v>0.0</v>
      </c>
      <c r="L79" s="2" t="s">
        <v>31</v>
      </c>
      <c r="M79" s="2">
        <f t="shared" si="8"/>
        <v>1.2</v>
      </c>
      <c r="P79" s="2">
        <f t="shared" si="2"/>
        <v>1.2</v>
      </c>
      <c r="Q79" s="2">
        <v>0.0</v>
      </c>
      <c r="R79" s="2">
        <v>20.0</v>
      </c>
    </row>
    <row r="80" ht="15.75" customHeight="1">
      <c r="A80" s="2" t="s">
        <v>120</v>
      </c>
      <c r="B80" s="2" t="s">
        <v>49</v>
      </c>
      <c r="C80" s="2" t="s">
        <v>121</v>
      </c>
      <c r="D80" s="2" t="s">
        <v>126</v>
      </c>
      <c r="E80" s="2">
        <v>45880.0</v>
      </c>
      <c r="F80" s="2">
        <v>12.0</v>
      </c>
      <c r="G80" s="2">
        <v>11.99</v>
      </c>
      <c r="H80" s="2">
        <v>143.88</v>
      </c>
      <c r="I80" s="2">
        <v>143.88</v>
      </c>
      <c r="J80" s="2" t="s">
        <v>30</v>
      </c>
      <c r="K80" s="2">
        <v>0.0</v>
      </c>
      <c r="L80" s="2" t="s">
        <v>31</v>
      </c>
      <c r="M80" s="2">
        <f t="shared" si="8"/>
        <v>1.4388</v>
      </c>
      <c r="P80" s="2">
        <f t="shared" si="2"/>
        <v>1.4388</v>
      </c>
      <c r="Q80" s="2">
        <v>0.0</v>
      </c>
      <c r="R80" s="2">
        <v>11.99</v>
      </c>
    </row>
    <row r="81" ht="15.75" customHeight="1">
      <c r="A81" s="2" t="s">
        <v>120</v>
      </c>
      <c r="B81" s="2" t="s">
        <v>49</v>
      </c>
      <c r="C81" s="2" t="s">
        <v>121</v>
      </c>
      <c r="D81" s="2" t="s">
        <v>127</v>
      </c>
      <c r="E81" s="2">
        <v>45880.0</v>
      </c>
      <c r="F81" s="2">
        <v>3.0</v>
      </c>
      <c r="G81" s="2">
        <v>17.87</v>
      </c>
      <c r="H81" s="2">
        <v>53.61</v>
      </c>
      <c r="I81" s="2">
        <v>53.61</v>
      </c>
      <c r="J81" s="2" t="s">
        <v>30</v>
      </c>
      <c r="K81" s="2">
        <v>0.0</v>
      </c>
      <c r="L81" s="2" t="s">
        <v>31</v>
      </c>
      <c r="M81" s="2">
        <f t="shared" si="8"/>
        <v>0.5361</v>
      </c>
      <c r="P81" s="2">
        <f t="shared" si="2"/>
        <v>0.5361</v>
      </c>
      <c r="Q81" s="2">
        <v>0.0</v>
      </c>
      <c r="R81" s="2">
        <v>17.87</v>
      </c>
    </row>
    <row r="82" ht="15.75" customHeight="1">
      <c r="A82" s="2" t="s">
        <v>120</v>
      </c>
      <c r="B82" s="2" t="s">
        <v>49</v>
      </c>
      <c r="C82" s="2" t="s">
        <v>128</v>
      </c>
      <c r="D82" s="2" t="s">
        <v>129</v>
      </c>
      <c r="E82" s="2">
        <v>45880.0</v>
      </c>
      <c r="F82" s="2">
        <v>8.0</v>
      </c>
      <c r="G82" s="2">
        <v>0.0</v>
      </c>
      <c r="H82" s="2">
        <v>0.0</v>
      </c>
      <c r="I82" s="2">
        <v>0.0</v>
      </c>
      <c r="J82" s="2" t="s">
        <v>30</v>
      </c>
      <c r="K82" s="2">
        <v>0.0</v>
      </c>
      <c r="L82" s="2" t="s">
        <v>31</v>
      </c>
      <c r="M82" s="2">
        <f t="shared" si="8"/>
        <v>0</v>
      </c>
      <c r="P82" s="2">
        <f t="shared" si="2"/>
        <v>0</v>
      </c>
      <c r="Q82" s="2">
        <v>0.0</v>
      </c>
      <c r="R82" s="2">
        <v>0.0</v>
      </c>
    </row>
    <row r="83" ht="15.75" customHeight="1">
      <c r="A83" s="2" t="s">
        <v>120</v>
      </c>
      <c r="B83" s="2" t="s">
        <v>49</v>
      </c>
      <c r="C83" s="2" t="s">
        <v>130</v>
      </c>
      <c r="D83" s="2" t="s">
        <v>131</v>
      </c>
      <c r="E83" s="2">
        <v>45880.0</v>
      </c>
      <c r="F83" s="2">
        <v>1.0</v>
      </c>
      <c r="G83" s="2">
        <v>0.0</v>
      </c>
      <c r="H83" s="2">
        <v>0.0</v>
      </c>
      <c r="I83" s="2">
        <v>0.0</v>
      </c>
      <c r="J83" s="2" t="s">
        <v>30</v>
      </c>
      <c r="K83" s="2">
        <v>0.0</v>
      </c>
      <c r="L83" s="2" t="s">
        <v>31</v>
      </c>
      <c r="M83" s="2">
        <f t="shared" si="8"/>
        <v>0</v>
      </c>
      <c r="P83" s="2">
        <f t="shared" si="2"/>
        <v>0</v>
      </c>
      <c r="Q83" s="2">
        <v>0.0</v>
      </c>
      <c r="R83" s="2">
        <v>0.0</v>
      </c>
    </row>
    <row r="84" ht="15.75" customHeight="1">
      <c r="A84" s="2" t="s">
        <v>85</v>
      </c>
      <c r="B84" s="2" t="s">
        <v>40</v>
      </c>
      <c r="C84" s="2" t="s">
        <v>132</v>
      </c>
      <c r="D84" s="2" t="s">
        <v>116</v>
      </c>
      <c r="E84" s="2">
        <v>45880.0</v>
      </c>
      <c r="F84" s="2">
        <v>2.0</v>
      </c>
      <c r="G84" s="2">
        <v>59.01</v>
      </c>
      <c r="H84" s="2">
        <v>118.02</v>
      </c>
      <c r="I84" s="2">
        <v>118.02</v>
      </c>
      <c r="J84" s="2" t="s">
        <v>30</v>
      </c>
      <c r="K84" s="2">
        <v>0.0</v>
      </c>
      <c r="L84" s="2" t="s">
        <v>31</v>
      </c>
      <c r="M84" s="2">
        <f t="shared" si="8"/>
        <v>1.1802</v>
      </c>
      <c r="P84" s="2">
        <f t="shared" si="2"/>
        <v>1.1802</v>
      </c>
      <c r="Q84" s="2">
        <v>0.0</v>
      </c>
      <c r="R84" s="2">
        <v>59.01</v>
      </c>
    </row>
    <row r="85" ht="15.75" customHeight="1">
      <c r="A85" s="2" t="s">
        <v>133</v>
      </c>
      <c r="B85" s="2" t="s">
        <v>134</v>
      </c>
      <c r="C85" s="2" t="s">
        <v>135</v>
      </c>
      <c r="D85" s="2" t="s">
        <v>136</v>
      </c>
      <c r="E85" s="2">
        <v>45881.0</v>
      </c>
      <c r="F85" s="2">
        <v>1.0</v>
      </c>
      <c r="G85" s="2">
        <v>0.0</v>
      </c>
      <c r="H85" s="2">
        <v>0.0</v>
      </c>
      <c r="I85" s="2">
        <v>0.0</v>
      </c>
      <c r="J85" s="2" t="s">
        <v>30</v>
      </c>
      <c r="K85" s="2">
        <v>0.0</v>
      </c>
      <c r="L85" s="2" t="s">
        <v>31</v>
      </c>
      <c r="M85" s="2">
        <f t="shared" ref="M85:M86" si="9">0.02*I85</f>
        <v>0</v>
      </c>
      <c r="P85" s="2">
        <f t="shared" si="2"/>
        <v>0</v>
      </c>
      <c r="Q85" s="2">
        <v>0.0</v>
      </c>
      <c r="R85" s="2">
        <v>0.0</v>
      </c>
    </row>
    <row r="86" ht="15.75" customHeight="1">
      <c r="A86" s="2" t="s">
        <v>133</v>
      </c>
      <c r="B86" s="2" t="s">
        <v>134</v>
      </c>
      <c r="C86" s="2" t="s">
        <v>135</v>
      </c>
      <c r="D86" s="2" t="s">
        <v>137</v>
      </c>
      <c r="E86" s="2">
        <v>45881.0</v>
      </c>
      <c r="F86" s="2">
        <v>1.0</v>
      </c>
      <c r="G86" s="2">
        <v>0.0</v>
      </c>
      <c r="H86" s="2">
        <v>0.0</v>
      </c>
      <c r="I86" s="2">
        <v>0.0</v>
      </c>
      <c r="J86" s="2" t="s">
        <v>30</v>
      </c>
      <c r="K86" s="2">
        <v>0.0</v>
      </c>
      <c r="L86" s="2" t="s">
        <v>31</v>
      </c>
      <c r="M86" s="2">
        <f t="shared" si="9"/>
        <v>0</v>
      </c>
      <c r="P86" s="2">
        <f t="shared" si="2"/>
        <v>0</v>
      </c>
      <c r="Q86" s="2">
        <v>0.0</v>
      </c>
      <c r="R86" s="2">
        <v>0.0</v>
      </c>
    </row>
    <row r="87" ht="15.75" customHeight="1">
      <c r="A87" s="2" t="s">
        <v>82</v>
      </c>
      <c r="B87" s="2" t="s">
        <v>40</v>
      </c>
      <c r="C87" s="2" t="s">
        <v>138</v>
      </c>
      <c r="D87" s="2" t="s">
        <v>84</v>
      </c>
      <c r="E87" s="2">
        <v>45881.0</v>
      </c>
      <c r="F87" s="2">
        <v>1.0</v>
      </c>
      <c r="G87" s="2">
        <v>0.0</v>
      </c>
      <c r="H87" s="2">
        <v>0.0</v>
      </c>
      <c r="I87" s="2">
        <v>0.0</v>
      </c>
      <c r="J87" s="2" t="s">
        <v>30</v>
      </c>
      <c r="K87" s="2">
        <v>0.0</v>
      </c>
      <c r="L87" s="2" t="s">
        <v>31</v>
      </c>
      <c r="M87" s="2">
        <f t="shared" ref="M87:M89" si="10">0.01*I87</f>
        <v>0</v>
      </c>
      <c r="P87" s="2">
        <f t="shared" si="2"/>
        <v>0</v>
      </c>
      <c r="Q87" s="2">
        <v>0.0</v>
      </c>
      <c r="R87" s="2">
        <v>0.0</v>
      </c>
    </row>
    <row r="88" ht="15.75" customHeight="1">
      <c r="A88" s="2" t="s">
        <v>82</v>
      </c>
      <c r="B88" s="2" t="s">
        <v>40</v>
      </c>
      <c r="C88" s="2" t="s">
        <v>139</v>
      </c>
      <c r="D88" s="2" t="s">
        <v>84</v>
      </c>
      <c r="E88" s="2">
        <v>45881.0</v>
      </c>
      <c r="F88" s="2">
        <v>1.0</v>
      </c>
      <c r="G88" s="2">
        <v>0.0</v>
      </c>
      <c r="H88" s="2">
        <v>0.0</v>
      </c>
      <c r="I88" s="2">
        <v>0.0</v>
      </c>
      <c r="J88" s="2" t="s">
        <v>30</v>
      </c>
      <c r="K88" s="2">
        <v>0.0</v>
      </c>
      <c r="L88" s="2" t="s">
        <v>31</v>
      </c>
      <c r="M88" s="2">
        <f t="shared" si="10"/>
        <v>0</v>
      </c>
      <c r="P88" s="2">
        <f t="shared" si="2"/>
        <v>0</v>
      </c>
      <c r="Q88" s="2">
        <v>0.0</v>
      </c>
      <c r="R88" s="2">
        <v>0.0</v>
      </c>
    </row>
    <row r="89" ht="15.75" customHeight="1">
      <c r="A89" s="2" t="s">
        <v>82</v>
      </c>
      <c r="B89" s="2" t="s">
        <v>40</v>
      </c>
      <c r="C89" s="2" t="s">
        <v>140</v>
      </c>
      <c r="D89" s="2" t="s">
        <v>141</v>
      </c>
      <c r="E89" s="2">
        <v>45881.0</v>
      </c>
      <c r="F89" s="2">
        <v>48.0</v>
      </c>
      <c r="G89" s="2">
        <v>2.9</v>
      </c>
      <c r="H89" s="2">
        <v>139.2</v>
      </c>
      <c r="I89" s="2">
        <v>139.2</v>
      </c>
      <c r="J89" s="2" t="s">
        <v>30</v>
      </c>
      <c r="K89" s="2">
        <v>0.0</v>
      </c>
      <c r="L89" s="2" t="s">
        <v>31</v>
      </c>
      <c r="M89" s="2">
        <f t="shared" si="10"/>
        <v>1.392</v>
      </c>
      <c r="P89" s="2">
        <f t="shared" si="2"/>
        <v>1.392</v>
      </c>
      <c r="Q89" s="2">
        <v>0.0</v>
      </c>
      <c r="R89" s="2">
        <v>2.9</v>
      </c>
    </row>
    <row r="90" ht="15.75" customHeight="1">
      <c r="A90" s="2" t="s">
        <v>82</v>
      </c>
      <c r="B90" s="2" t="s">
        <v>40</v>
      </c>
      <c r="C90" s="2" t="s">
        <v>140</v>
      </c>
      <c r="D90" s="2" t="s">
        <v>142</v>
      </c>
      <c r="E90" s="2">
        <v>45881.0</v>
      </c>
      <c r="F90" s="2">
        <v>4.0</v>
      </c>
      <c r="G90" s="2">
        <v>63.75</v>
      </c>
      <c r="H90" s="2">
        <v>255.0</v>
      </c>
      <c r="I90" s="2">
        <v>255.0</v>
      </c>
      <c r="J90" s="2" t="s">
        <v>30</v>
      </c>
      <c r="K90" s="2">
        <v>0.0</v>
      </c>
      <c r="L90" s="2" t="s">
        <v>31</v>
      </c>
      <c r="O90" s="2">
        <f>0.05*I90</f>
        <v>12.75</v>
      </c>
      <c r="P90" s="2">
        <f t="shared" si="2"/>
        <v>12.75</v>
      </c>
      <c r="Q90" s="2">
        <v>0.0</v>
      </c>
      <c r="R90" s="2">
        <v>63.75</v>
      </c>
    </row>
    <row r="91" ht="15.75" customHeight="1">
      <c r="A91" s="2" t="s">
        <v>82</v>
      </c>
      <c r="B91" s="2" t="s">
        <v>40</v>
      </c>
      <c r="C91" s="2" t="s">
        <v>140</v>
      </c>
      <c r="D91" s="2" t="s">
        <v>143</v>
      </c>
      <c r="E91" s="2">
        <v>45881.0</v>
      </c>
      <c r="F91" s="2">
        <v>6.0</v>
      </c>
      <c r="G91" s="2">
        <v>40.0</v>
      </c>
      <c r="H91" s="2">
        <v>240.0</v>
      </c>
      <c r="I91" s="2">
        <v>240.0</v>
      </c>
      <c r="J91" s="2" t="s">
        <v>30</v>
      </c>
      <c r="K91" s="2">
        <v>0.0</v>
      </c>
      <c r="L91" s="2" t="s">
        <v>31</v>
      </c>
      <c r="M91" s="2">
        <f>0.01*I91</f>
        <v>2.4</v>
      </c>
      <c r="P91" s="2">
        <f t="shared" si="2"/>
        <v>2.4</v>
      </c>
      <c r="Q91" s="2">
        <v>0.0</v>
      </c>
      <c r="R91" s="2">
        <v>40.0</v>
      </c>
    </row>
    <row r="92" ht="15.75" customHeight="1">
      <c r="A92" s="2" t="s">
        <v>82</v>
      </c>
      <c r="B92" s="2" t="s">
        <v>40</v>
      </c>
      <c r="C92" s="2" t="s">
        <v>140</v>
      </c>
      <c r="D92" s="2" t="s">
        <v>144</v>
      </c>
      <c r="E92" s="2">
        <v>45881.0</v>
      </c>
      <c r="F92" s="2">
        <v>12.0</v>
      </c>
      <c r="G92" s="2">
        <v>12.99</v>
      </c>
      <c r="H92" s="2">
        <v>155.88</v>
      </c>
      <c r="I92" s="2">
        <v>155.88</v>
      </c>
      <c r="J92" s="2" t="s">
        <v>30</v>
      </c>
      <c r="K92" s="2">
        <v>0.0</v>
      </c>
      <c r="L92" s="2" t="s">
        <v>31</v>
      </c>
      <c r="O92" s="2">
        <f>0.05*I92</f>
        <v>7.794</v>
      </c>
      <c r="P92" s="2">
        <f t="shared" si="2"/>
        <v>7.794</v>
      </c>
      <c r="Q92" s="2">
        <v>0.0</v>
      </c>
      <c r="R92" s="2">
        <v>12.99</v>
      </c>
    </row>
    <row r="93" ht="15.75" customHeight="1">
      <c r="A93" s="2" t="s">
        <v>82</v>
      </c>
      <c r="B93" s="2" t="s">
        <v>40</v>
      </c>
      <c r="C93" s="2" t="s">
        <v>140</v>
      </c>
      <c r="D93" s="2" t="s">
        <v>145</v>
      </c>
      <c r="E93" s="2">
        <v>45881.0</v>
      </c>
      <c r="F93" s="2">
        <v>4.0</v>
      </c>
      <c r="G93" s="2">
        <v>10.99</v>
      </c>
      <c r="H93" s="2">
        <v>43.96</v>
      </c>
      <c r="I93" s="2">
        <v>43.96</v>
      </c>
      <c r="J93" s="2" t="s">
        <v>30</v>
      </c>
      <c r="K93" s="2">
        <v>0.0</v>
      </c>
      <c r="L93" s="2" t="s">
        <v>31</v>
      </c>
      <c r="M93" s="2">
        <f t="shared" ref="M93:M121" si="11">0.01*I93</f>
        <v>0.4396</v>
      </c>
      <c r="P93" s="2">
        <f t="shared" si="2"/>
        <v>0.4396</v>
      </c>
      <c r="Q93" s="2">
        <v>0.0</v>
      </c>
      <c r="R93" s="2">
        <v>10.99</v>
      </c>
    </row>
    <row r="94" ht="15.75" customHeight="1">
      <c r="A94" s="2" t="s">
        <v>82</v>
      </c>
      <c r="B94" s="2" t="s">
        <v>40</v>
      </c>
      <c r="C94" s="2" t="s">
        <v>140</v>
      </c>
      <c r="D94" s="2" t="s">
        <v>146</v>
      </c>
      <c r="E94" s="2">
        <v>45881.0</v>
      </c>
      <c r="F94" s="2">
        <v>20.0</v>
      </c>
      <c r="G94" s="2">
        <v>5.85</v>
      </c>
      <c r="H94" s="2">
        <v>117.0</v>
      </c>
      <c r="I94" s="2">
        <v>117.0</v>
      </c>
      <c r="J94" s="2" t="s">
        <v>30</v>
      </c>
      <c r="K94" s="2">
        <v>0.0</v>
      </c>
      <c r="L94" s="2" t="s">
        <v>31</v>
      </c>
      <c r="M94" s="2">
        <f t="shared" si="11"/>
        <v>1.17</v>
      </c>
      <c r="P94" s="2">
        <f t="shared" si="2"/>
        <v>1.17</v>
      </c>
      <c r="Q94" s="2">
        <v>0.0</v>
      </c>
      <c r="R94" s="2">
        <v>5.85</v>
      </c>
    </row>
    <row r="95" ht="15.75" customHeight="1">
      <c r="A95" s="2" t="s">
        <v>82</v>
      </c>
      <c r="B95" s="2" t="s">
        <v>40</v>
      </c>
      <c r="C95" s="2" t="s">
        <v>140</v>
      </c>
      <c r="D95" s="2" t="s">
        <v>72</v>
      </c>
      <c r="E95" s="2">
        <v>45881.0</v>
      </c>
      <c r="F95" s="2">
        <v>100.0</v>
      </c>
      <c r="G95" s="2">
        <v>0.85</v>
      </c>
      <c r="H95" s="2">
        <v>85.0</v>
      </c>
      <c r="I95" s="2">
        <v>85.0</v>
      </c>
      <c r="J95" s="2" t="s">
        <v>30</v>
      </c>
      <c r="K95" s="2">
        <v>0.0</v>
      </c>
      <c r="L95" s="2" t="s">
        <v>31</v>
      </c>
      <c r="M95" s="2">
        <f t="shared" si="11"/>
        <v>0.85</v>
      </c>
      <c r="P95" s="2">
        <f t="shared" si="2"/>
        <v>0.85</v>
      </c>
      <c r="Q95" s="2">
        <v>0.0</v>
      </c>
      <c r="R95" s="2">
        <v>0.85</v>
      </c>
    </row>
    <row r="96" ht="15.75" customHeight="1">
      <c r="A96" s="2" t="s">
        <v>82</v>
      </c>
      <c r="B96" s="2" t="s">
        <v>40</v>
      </c>
      <c r="C96" s="2" t="s">
        <v>140</v>
      </c>
      <c r="D96" s="2" t="s">
        <v>147</v>
      </c>
      <c r="E96" s="2">
        <v>45881.0</v>
      </c>
      <c r="F96" s="2">
        <v>36.0</v>
      </c>
      <c r="G96" s="2">
        <v>10.95</v>
      </c>
      <c r="H96" s="2">
        <v>394.2</v>
      </c>
      <c r="I96" s="2">
        <v>394.2</v>
      </c>
      <c r="J96" s="2" t="s">
        <v>30</v>
      </c>
      <c r="K96" s="2">
        <v>0.0</v>
      </c>
      <c r="L96" s="2" t="s">
        <v>31</v>
      </c>
      <c r="M96" s="2">
        <f t="shared" si="11"/>
        <v>3.942</v>
      </c>
      <c r="P96" s="2">
        <f t="shared" si="2"/>
        <v>3.942</v>
      </c>
      <c r="Q96" s="2">
        <v>0.0</v>
      </c>
      <c r="R96" s="2">
        <v>10.95</v>
      </c>
    </row>
    <row r="97" ht="15.75" customHeight="1">
      <c r="A97" s="2" t="s">
        <v>82</v>
      </c>
      <c r="B97" s="2" t="s">
        <v>40</v>
      </c>
      <c r="C97" s="2" t="s">
        <v>140</v>
      </c>
      <c r="D97" s="2" t="s">
        <v>148</v>
      </c>
      <c r="E97" s="2">
        <v>45881.0</v>
      </c>
      <c r="F97" s="2">
        <v>4.0</v>
      </c>
      <c r="G97" s="2">
        <v>158.5</v>
      </c>
      <c r="H97" s="2">
        <v>634.0</v>
      </c>
      <c r="I97" s="2">
        <v>634.0</v>
      </c>
      <c r="J97" s="2" t="s">
        <v>30</v>
      </c>
      <c r="K97" s="2">
        <v>0.0</v>
      </c>
      <c r="L97" s="2" t="s">
        <v>31</v>
      </c>
      <c r="M97" s="2">
        <f t="shared" si="11"/>
        <v>6.34</v>
      </c>
      <c r="P97" s="2">
        <f t="shared" si="2"/>
        <v>6.34</v>
      </c>
      <c r="Q97" s="2">
        <v>0.0</v>
      </c>
      <c r="R97" s="2">
        <v>158.5</v>
      </c>
    </row>
    <row r="98" ht="15.75" customHeight="1">
      <c r="A98" s="2" t="s">
        <v>82</v>
      </c>
      <c r="B98" s="2" t="s">
        <v>40</v>
      </c>
      <c r="C98" s="2" t="s">
        <v>140</v>
      </c>
      <c r="D98" s="2" t="s">
        <v>149</v>
      </c>
      <c r="E98" s="2">
        <v>45881.0</v>
      </c>
      <c r="F98" s="2">
        <v>6.0</v>
      </c>
      <c r="G98" s="2">
        <v>7.5</v>
      </c>
      <c r="H98" s="2">
        <v>45.0</v>
      </c>
      <c r="I98" s="2">
        <v>45.0</v>
      </c>
      <c r="J98" s="2" t="s">
        <v>30</v>
      </c>
      <c r="K98" s="2">
        <v>0.0</v>
      </c>
      <c r="L98" s="2" t="s">
        <v>31</v>
      </c>
      <c r="M98" s="2">
        <f t="shared" si="11"/>
        <v>0.45</v>
      </c>
      <c r="P98" s="2">
        <f t="shared" si="2"/>
        <v>0.45</v>
      </c>
      <c r="Q98" s="2">
        <v>0.0</v>
      </c>
      <c r="R98" s="2">
        <v>7.5</v>
      </c>
    </row>
    <row r="99" ht="15.75" customHeight="1">
      <c r="A99" s="2" t="s">
        <v>82</v>
      </c>
      <c r="B99" s="2" t="s">
        <v>40</v>
      </c>
      <c r="C99" s="2" t="s">
        <v>140</v>
      </c>
      <c r="D99" s="2" t="s">
        <v>71</v>
      </c>
      <c r="E99" s="2">
        <v>45881.0</v>
      </c>
      <c r="F99" s="2">
        <v>80.0</v>
      </c>
      <c r="G99" s="2">
        <v>1.3</v>
      </c>
      <c r="H99" s="2">
        <v>104.0</v>
      </c>
      <c r="I99" s="2">
        <v>104.0</v>
      </c>
      <c r="J99" s="2" t="s">
        <v>30</v>
      </c>
      <c r="K99" s="2">
        <v>0.0</v>
      </c>
      <c r="L99" s="2" t="s">
        <v>31</v>
      </c>
      <c r="M99" s="2">
        <f t="shared" si="11"/>
        <v>1.04</v>
      </c>
      <c r="P99" s="2">
        <f t="shared" si="2"/>
        <v>1.04</v>
      </c>
      <c r="Q99" s="2">
        <v>0.0</v>
      </c>
      <c r="R99" s="2">
        <v>1.3</v>
      </c>
    </row>
    <row r="100" ht="15.75" customHeight="1">
      <c r="A100" s="2" t="s">
        <v>82</v>
      </c>
      <c r="B100" s="2" t="s">
        <v>40</v>
      </c>
      <c r="C100" s="2" t="s">
        <v>140</v>
      </c>
      <c r="D100" s="2" t="s">
        <v>123</v>
      </c>
      <c r="E100" s="2">
        <v>45881.0</v>
      </c>
      <c r="F100" s="2">
        <v>400.0</v>
      </c>
      <c r="G100" s="2">
        <v>1.5</v>
      </c>
      <c r="H100" s="2">
        <v>600.0</v>
      </c>
      <c r="I100" s="2">
        <v>600.0</v>
      </c>
      <c r="J100" s="2" t="s">
        <v>30</v>
      </c>
      <c r="K100" s="2">
        <v>0.0</v>
      </c>
      <c r="L100" s="2" t="s">
        <v>31</v>
      </c>
      <c r="M100" s="2">
        <f t="shared" si="11"/>
        <v>6</v>
      </c>
      <c r="P100" s="2">
        <f t="shared" si="2"/>
        <v>6</v>
      </c>
      <c r="Q100" s="2">
        <v>0.0</v>
      </c>
      <c r="R100" s="2">
        <v>1.5</v>
      </c>
    </row>
    <row r="101" ht="15.75" customHeight="1">
      <c r="A101" s="2" t="s">
        <v>150</v>
      </c>
      <c r="B101" s="2" t="s">
        <v>49</v>
      </c>
      <c r="C101" s="2" t="s">
        <v>151</v>
      </c>
      <c r="D101" s="2" t="s">
        <v>152</v>
      </c>
      <c r="E101" s="2">
        <v>45881.0</v>
      </c>
      <c r="F101" s="2">
        <v>10.0</v>
      </c>
      <c r="G101" s="2">
        <v>14.78</v>
      </c>
      <c r="H101" s="2">
        <v>147.79999999999998</v>
      </c>
      <c r="I101" s="2">
        <v>147.79999999999998</v>
      </c>
      <c r="J101" s="2" t="s">
        <v>30</v>
      </c>
      <c r="K101" s="2">
        <v>0.0</v>
      </c>
      <c r="L101" s="2" t="s">
        <v>31</v>
      </c>
      <c r="M101" s="2">
        <f t="shared" si="11"/>
        <v>1.478</v>
      </c>
      <c r="P101" s="2">
        <f t="shared" si="2"/>
        <v>1.478</v>
      </c>
      <c r="Q101" s="2">
        <v>0.0</v>
      </c>
      <c r="R101" s="2">
        <v>14.78</v>
      </c>
    </row>
    <row r="102" ht="15.75" customHeight="1">
      <c r="A102" s="2" t="s">
        <v>150</v>
      </c>
      <c r="B102" s="2" t="s">
        <v>49</v>
      </c>
      <c r="C102" s="2" t="s">
        <v>151</v>
      </c>
      <c r="D102" s="2" t="s">
        <v>153</v>
      </c>
      <c r="E102" s="2">
        <v>45881.0</v>
      </c>
      <c r="F102" s="2">
        <v>20.0</v>
      </c>
      <c r="G102" s="2">
        <v>19.29</v>
      </c>
      <c r="H102" s="2">
        <v>385.79999999999995</v>
      </c>
      <c r="I102" s="2">
        <v>385.79999999999995</v>
      </c>
      <c r="J102" s="2" t="s">
        <v>30</v>
      </c>
      <c r="K102" s="2">
        <v>0.0</v>
      </c>
      <c r="L102" s="2" t="s">
        <v>31</v>
      </c>
      <c r="M102" s="2">
        <f t="shared" si="11"/>
        <v>3.858</v>
      </c>
      <c r="P102" s="2">
        <f t="shared" si="2"/>
        <v>3.858</v>
      </c>
      <c r="Q102" s="2">
        <v>0.0</v>
      </c>
      <c r="R102" s="2">
        <v>19.29</v>
      </c>
    </row>
    <row r="103" ht="15.75" customHeight="1">
      <c r="A103" s="2" t="s">
        <v>154</v>
      </c>
      <c r="B103" s="2" t="s">
        <v>49</v>
      </c>
      <c r="C103" s="2" t="s">
        <v>155</v>
      </c>
      <c r="D103" s="2" t="s">
        <v>156</v>
      </c>
      <c r="E103" s="2">
        <v>45881.0</v>
      </c>
      <c r="F103" s="2">
        <v>8.0</v>
      </c>
      <c r="G103" s="2">
        <v>56.95</v>
      </c>
      <c r="H103" s="2">
        <v>455.6</v>
      </c>
      <c r="I103" s="2">
        <v>455.6</v>
      </c>
      <c r="J103" s="2" t="s">
        <v>30</v>
      </c>
      <c r="K103" s="2">
        <v>0.0</v>
      </c>
      <c r="L103" s="2" t="s">
        <v>31</v>
      </c>
      <c r="M103" s="2">
        <f t="shared" si="11"/>
        <v>4.556</v>
      </c>
      <c r="P103" s="2">
        <f t="shared" si="2"/>
        <v>4.556</v>
      </c>
      <c r="Q103" s="2">
        <v>0.0</v>
      </c>
      <c r="R103" s="2">
        <v>56.95</v>
      </c>
    </row>
    <row r="104" ht="15.75" customHeight="1">
      <c r="A104" s="2" t="s">
        <v>154</v>
      </c>
      <c r="B104" s="2" t="s">
        <v>49</v>
      </c>
      <c r="C104" s="2" t="s">
        <v>155</v>
      </c>
      <c r="D104" s="2" t="s">
        <v>157</v>
      </c>
      <c r="E104" s="2">
        <v>45881.0</v>
      </c>
      <c r="F104" s="2">
        <v>5.0</v>
      </c>
      <c r="G104" s="2">
        <v>0.0</v>
      </c>
      <c r="H104" s="2">
        <v>0.0</v>
      </c>
      <c r="I104" s="2">
        <v>0.0</v>
      </c>
      <c r="J104" s="2" t="s">
        <v>30</v>
      </c>
      <c r="K104" s="2">
        <v>0.0</v>
      </c>
      <c r="L104" s="2" t="s">
        <v>31</v>
      </c>
      <c r="M104" s="2">
        <f t="shared" si="11"/>
        <v>0</v>
      </c>
      <c r="P104" s="2">
        <f t="shared" si="2"/>
        <v>0</v>
      </c>
      <c r="Q104" s="2">
        <v>0.0</v>
      </c>
      <c r="R104" s="2">
        <v>0.0</v>
      </c>
    </row>
    <row r="105" ht="15.75" customHeight="1">
      <c r="A105" s="2" t="s">
        <v>154</v>
      </c>
      <c r="B105" s="2" t="s">
        <v>49</v>
      </c>
      <c r="C105" s="2" t="s">
        <v>155</v>
      </c>
      <c r="D105" s="2" t="s">
        <v>158</v>
      </c>
      <c r="E105" s="2">
        <v>45881.0</v>
      </c>
      <c r="F105" s="2">
        <v>5.0</v>
      </c>
      <c r="G105" s="2">
        <v>0.0</v>
      </c>
      <c r="H105" s="2">
        <v>0.0</v>
      </c>
      <c r="I105" s="2">
        <v>0.0</v>
      </c>
      <c r="J105" s="2" t="s">
        <v>30</v>
      </c>
      <c r="K105" s="2">
        <v>0.0</v>
      </c>
      <c r="L105" s="2" t="s">
        <v>31</v>
      </c>
      <c r="M105" s="2">
        <f t="shared" si="11"/>
        <v>0</v>
      </c>
      <c r="P105" s="2">
        <f t="shared" si="2"/>
        <v>0</v>
      </c>
      <c r="Q105" s="2">
        <v>0.0</v>
      </c>
      <c r="R105" s="2">
        <v>0.0</v>
      </c>
    </row>
    <row r="106" ht="15.75" customHeight="1">
      <c r="A106" s="2" t="s">
        <v>159</v>
      </c>
      <c r="B106" s="2" t="s">
        <v>49</v>
      </c>
      <c r="C106" s="2" t="s">
        <v>160</v>
      </c>
      <c r="D106" s="2" t="s">
        <v>161</v>
      </c>
      <c r="E106" s="2">
        <v>45882.0</v>
      </c>
      <c r="F106" s="2">
        <v>200.0</v>
      </c>
      <c r="G106" s="2">
        <v>7.7</v>
      </c>
      <c r="H106" s="2">
        <v>1540.0</v>
      </c>
      <c r="I106" s="2">
        <v>1540.0</v>
      </c>
      <c r="J106" s="2" t="s">
        <v>30</v>
      </c>
      <c r="K106" s="2">
        <v>0.0</v>
      </c>
      <c r="L106" s="2" t="s">
        <v>31</v>
      </c>
      <c r="M106" s="2">
        <f t="shared" si="11"/>
        <v>15.4</v>
      </c>
      <c r="P106" s="2">
        <f t="shared" si="2"/>
        <v>15.4</v>
      </c>
      <c r="Q106" s="2">
        <v>0.0</v>
      </c>
      <c r="R106" s="2">
        <v>7.7</v>
      </c>
    </row>
    <row r="107" ht="15.75" customHeight="1">
      <c r="A107" s="2" t="s">
        <v>159</v>
      </c>
      <c r="B107" s="2" t="s">
        <v>49</v>
      </c>
      <c r="C107" s="2" t="s">
        <v>160</v>
      </c>
      <c r="D107" s="2" t="s">
        <v>162</v>
      </c>
      <c r="E107" s="2">
        <v>45882.0</v>
      </c>
      <c r="F107" s="2">
        <v>4.0</v>
      </c>
      <c r="G107" s="2">
        <v>125.0</v>
      </c>
      <c r="H107" s="2">
        <v>500.0</v>
      </c>
      <c r="I107" s="2">
        <v>500.0</v>
      </c>
      <c r="J107" s="2" t="s">
        <v>30</v>
      </c>
      <c r="K107" s="2">
        <v>0.0</v>
      </c>
      <c r="L107" s="2" t="s">
        <v>31</v>
      </c>
      <c r="M107" s="2">
        <f t="shared" si="11"/>
        <v>5</v>
      </c>
      <c r="P107" s="2">
        <f t="shared" si="2"/>
        <v>5</v>
      </c>
      <c r="Q107" s="2">
        <v>0.0</v>
      </c>
      <c r="R107" s="2">
        <v>125.0</v>
      </c>
    </row>
    <row r="108" ht="15.75" customHeight="1">
      <c r="A108" s="2" t="s">
        <v>163</v>
      </c>
      <c r="B108" s="2" t="s">
        <v>49</v>
      </c>
      <c r="C108" s="2" t="s">
        <v>164</v>
      </c>
      <c r="D108" s="2" t="s">
        <v>165</v>
      </c>
      <c r="E108" s="2">
        <v>45882.0</v>
      </c>
      <c r="F108" s="2">
        <v>6.0</v>
      </c>
      <c r="G108" s="2">
        <v>219.95</v>
      </c>
      <c r="H108" s="2">
        <v>1319.6999999999998</v>
      </c>
      <c r="I108" s="2">
        <v>1319.6999999999998</v>
      </c>
      <c r="J108" s="2" t="s">
        <v>30</v>
      </c>
      <c r="K108" s="2">
        <v>0.0</v>
      </c>
      <c r="L108" s="2" t="s">
        <v>31</v>
      </c>
      <c r="M108" s="2">
        <f t="shared" si="11"/>
        <v>13.197</v>
      </c>
      <c r="P108" s="2">
        <f t="shared" si="2"/>
        <v>13.197</v>
      </c>
      <c r="Q108" s="2">
        <v>0.0</v>
      </c>
      <c r="R108" s="2">
        <v>219.95</v>
      </c>
    </row>
    <row r="109" ht="15.75" customHeight="1">
      <c r="A109" s="2" t="s">
        <v>163</v>
      </c>
      <c r="B109" s="2" t="s">
        <v>49</v>
      </c>
      <c r="C109" s="2" t="s">
        <v>164</v>
      </c>
      <c r="D109" s="2" t="s">
        <v>53</v>
      </c>
      <c r="E109" s="2">
        <v>45882.0</v>
      </c>
      <c r="F109" s="2">
        <v>4.0</v>
      </c>
      <c r="G109" s="2">
        <v>28.11</v>
      </c>
      <c r="H109" s="2">
        <v>112.44</v>
      </c>
      <c r="I109" s="2">
        <v>112.44</v>
      </c>
      <c r="J109" s="2" t="s">
        <v>30</v>
      </c>
      <c r="K109" s="2">
        <v>0.0</v>
      </c>
      <c r="L109" s="2" t="s">
        <v>31</v>
      </c>
      <c r="M109" s="2">
        <f t="shared" si="11"/>
        <v>1.1244</v>
      </c>
      <c r="P109" s="2">
        <f t="shared" si="2"/>
        <v>1.1244</v>
      </c>
      <c r="Q109" s="2">
        <v>0.0</v>
      </c>
      <c r="R109" s="2">
        <v>28.11</v>
      </c>
    </row>
    <row r="110" ht="15.75" customHeight="1">
      <c r="A110" s="2" t="s">
        <v>163</v>
      </c>
      <c r="B110" s="2" t="s">
        <v>49</v>
      </c>
      <c r="C110" s="2" t="s">
        <v>164</v>
      </c>
      <c r="D110" s="2" t="s">
        <v>166</v>
      </c>
      <c r="E110" s="2">
        <v>45882.0</v>
      </c>
      <c r="F110" s="2">
        <v>2.0</v>
      </c>
      <c r="G110" s="2">
        <v>24.66</v>
      </c>
      <c r="H110" s="2">
        <v>49.32</v>
      </c>
      <c r="I110" s="2">
        <v>49.32</v>
      </c>
      <c r="J110" s="2" t="s">
        <v>30</v>
      </c>
      <c r="K110" s="2">
        <v>0.0</v>
      </c>
      <c r="L110" s="2" t="s">
        <v>31</v>
      </c>
      <c r="M110" s="2">
        <f t="shared" si="11"/>
        <v>0.4932</v>
      </c>
      <c r="P110" s="2">
        <f t="shared" si="2"/>
        <v>0.4932</v>
      </c>
      <c r="Q110" s="2">
        <v>0.0</v>
      </c>
      <c r="R110" s="2">
        <v>24.66</v>
      </c>
    </row>
    <row r="111" ht="15.75" customHeight="1">
      <c r="A111" s="2" t="s">
        <v>163</v>
      </c>
      <c r="B111" s="2" t="s">
        <v>49</v>
      </c>
      <c r="C111" s="2" t="s">
        <v>164</v>
      </c>
      <c r="D111" s="2" t="s">
        <v>167</v>
      </c>
      <c r="E111" s="2">
        <v>45882.0</v>
      </c>
      <c r="F111" s="2">
        <v>6.0</v>
      </c>
      <c r="G111" s="2">
        <v>30.41</v>
      </c>
      <c r="H111" s="2">
        <v>182.46</v>
      </c>
      <c r="I111" s="2">
        <v>182.46</v>
      </c>
      <c r="J111" s="2" t="s">
        <v>30</v>
      </c>
      <c r="K111" s="2">
        <v>0.0</v>
      </c>
      <c r="L111" s="2" t="s">
        <v>31</v>
      </c>
      <c r="M111" s="2">
        <f t="shared" si="11"/>
        <v>1.8246</v>
      </c>
      <c r="P111" s="2">
        <f t="shared" si="2"/>
        <v>1.8246</v>
      </c>
      <c r="Q111" s="2">
        <v>0.0</v>
      </c>
      <c r="R111" s="2">
        <v>30.41</v>
      </c>
    </row>
    <row r="112" ht="15.75" customHeight="1">
      <c r="A112" s="2" t="s">
        <v>106</v>
      </c>
      <c r="B112" s="2" t="s">
        <v>27</v>
      </c>
      <c r="C112" s="2" t="s">
        <v>168</v>
      </c>
      <c r="D112" s="2" t="s">
        <v>110</v>
      </c>
      <c r="E112" s="2">
        <v>45882.0</v>
      </c>
      <c r="F112" s="2">
        <v>-20.0</v>
      </c>
      <c r="G112" s="2">
        <v>0.0</v>
      </c>
      <c r="H112" s="2">
        <v>0.0</v>
      </c>
      <c r="I112" s="2">
        <v>0.0</v>
      </c>
      <c r="J112" s="2" t="s">
        <v>30</v>
      </c>
      <c r="K112" s="2">
        <v>0.0</v>
      </c>
      <c r="L112" s="2" t="s">
        <v>31</v>
      </c>
      <c r="M112" s="2">
        <f t="shared" si="11"/>
        <v>0</v>
      </c>
      <c r="P112" s="2">
        <f t="shared" si="2"/>
        <v>0</v>
      </c>
      <c r="Q112" s="2">
        <v>0.0</v>
      </c>
      <c r="R112" s="2">
        <v>0.0</v>
      </c>
    </row>
    <row r="113" ht="15.75" customHeight="1">
      <c r="A113" s="2" t="s">
        <v>120</v>
      </c>
      <c r="B113" s="2" t="s">
        <v>49</v>
      </c>
      <c r="C113" s="2" t="s">
        <v>169</v>
      </c>
      <c r="D113" s="2" t="s">
        <v>131</v>
      </c>
      <c r="E113" s="2">
        <v>45882.0</v>
      </c>
      <c r="F113" s="2">
        <v>-1.0</v>
      </c>
      <c r="G113" s="2">
        <v>0.0</v>
      </c>
      <c r="H113" s="2">
        <v>0.0</v>
      </c>
      <c r="I113" s="2">
        <v>0.0</v>
      </c>
      <c r="J113" s="2" t="s">
        <v>30</v>
      </c>
      <c r="K113" s="2">
        <v>0.0</v>
      </c>
      <c r="L113" s="2" t="s">
        <v>31</v>
      </c>
      <c r="M113" s="2">
        <f t="shared" si="11"/>
        <v>0</v>
      </c>
      <c r="P113" s="2">
        <f t="shared" si="2"/>
        <v>0</v>
      </c>
      <c r="Q113" s="2">
        <v>0.0</v>
      </c>
      <c r="R113" s="2">
        <v>0.0</v>
      </c>
    </row>
    <row r="114" ht="15.75" customHeight="1">
      <c r="A114" s="2" t="s">
        <v>120</v>
      </c>
      <c r="B114" s="2" t="s">
        <v>49</v>
      </c>
      <c r="C114" s="2" t="s">
        <v>170</v>
      </c>
      <c r="D114" s="2" t="s">
        <v>131</v>
      </c>
      <c r="E114" s="2">
        <v>45883.0</v>
      </c>
      <c r="F114" s="2">
        <v>1.0</v>
      </c>
      <c r="G114" s="2">
        <v>0.0</v>
      </c>
      <c r="H114" s="2">
        <v>0.0</v>
      </c>
      <c r="I114" s="2">
        <v>0.0</v>
      </c>
      <c r="J114" s="2" t="s">
        <v>30</v>
      </c>
      <c r="K114" s="2">
        <v>0.0</v>
      </c>
      <c r="L114" s="2" t="s">
        <v>31</v>
      </c>
      <c r="M114" s="2">
        <f t="shared" si="11"/>
        <v>0</v>
      </c>
      <c r="P114" s="2">
        <f t="shared" si="2"/>
        <v>0</v>
      </c>
      <c r="Q114" s="2">
        <v>0.0</v>
      </c>
      <c r="R114" s="2">
        <v>0.0</v>
      </c>
    </row>
    <row r="115" ht="15.75" customHeight="1">
      <c r="A115" s="2" t="s">
        <v>82</v>
      </c>
      <c r="B115" s="2" t="s">
        <v>40</v>
      </c>
      <c r="C115" s="2" t="s">
        <v>171</v>
      </c>
      <c r="D115" s="2" t="s">
        <v>172</v>
      </c>
      <c r="E115" s="2">
        <v>45883.0</v>
      </c>
      <c r="F115" s="2">
        <v>8.0</v>
      </c>
      <c r="G115" s="2">
        <v>14.0</v>
      </c>
      <c r="H115" s="2">
        <v>112.0</v>
      </c>
      <c r="I115" s="2">
        <v>112.0</v>
      </c>
      <c r="J115" s="2" t="s">
        <v>30</v>
      </c>
      <c r="K115" s="2">
        <v>0.0</v>
      </c>
      <c r="L115" s="2" t="s">
        <v>31</v>
      </c>
      <c r="M115" s="2">
        <f t="shared" si="11"/>
        <v>1.12</v>
      </c>
      <c r="P115" s="2">
        <f t="shared" si="2"/>
        <v>1.12</v>
      </c>
      <c r="Q115" s="2">
        <v>0.0</v>
      </c>
      <c r="R115" s="2">
        <v>14.0</v>
      </c>
    </row>
    <row r="116" ht="15.75" customHeight="1">
      <c r="A116" s="2" t="s">
        <v>85</v>
      </c>
      <c r="B116" s="2" t="s">
        <v>173</v>
      </c>
      <c r="C116" s="2" t="s">
        <v>174</v>
      </c>
      <c r="D116" s="2" t="s">
        <v>175</v>
      </c>
      <c r="E116" s="2">
        <v>45883.0</v>
      </c>
      <c r="F116" s="2">
        <v>5.0</v>
      </c>
      <c r="G116" s="2">
        <v>498.0</v>
      </c>
      <c r="H116" s="2">
        <v>2490.0</v>
      </c>
      <c r="I116" s="2">
        <v>2490.0</v>
      </c>
      <c r="J116" s="2" t="s">
        <v>30</v>
      </c>
      <c r="K116" s="2">
        <v>0.0</v>
      </c>
      <c r="L116" s="2" t="s">
        <v>31</v>
      </c>
      <c r="M116" s="2">
        <f t="shared" si="11"/>
        <v>24.9</v>
      </c>
      <c r="P116" s="2">
        <f t="shared" si="2"/>
        <v>24.9</v>
      </c>
      <c r="Q116" s="2">
        <v>0.0</v>
      </c>
      <c r="R116" s="2">
        <v>498.0</v>
      </c>
    </row>
    <row r="117" ht="15.75" customHeight="1">
      <c r="A117" s="2" t="s">
        <v>85</v>
      </c>
      <c r="B117" s="2" t="s">
        <v>173</v>
      </c>
      <c r="C117" s="2" t="s">
        <v>174</v>
      </c>
      <c r="D117" s="2" t="s">
        <v>176</v>
      </c>
      <c r="E117" s="2">
        <v>45883.0</v>
      </c>
      <c r="F117" s="2">
        <v>1.0</v>
      </c>
      <c r="G117" s="2">
        <v>865.0</v>
      </c>
      <c r="H117" s="2">
        <v>865.0</v>
      </c>
      <c r="I117" s="2">
        <v>865.0</v>
      </c>
      <c r="J117" s="2" t="s">
        <v>30</v>
      </c>
      <c r="K117" s="2">
        <v>0.0</v>
      </c>
      <c r="L117" s="2" t="s">
        <v>31</v>
      </c>
      <c r="M117" s="2">
        <f t="shared" si="11"/>
        <v>8.65</v>
      </c>
      <c r="P117" s="2">
        <f t="shared" si="2"/>
        <v>8.65</v>
      </c>
      <c r="Q117" s="2">
        <v>0.0</v>
      </c>
      <c r="R117" s="2">
        <v>865.0</v>
      </c>
    </row>
    <row r="118" ht="15.75" customHeight="1">
      <c r="A118" s="2" t="s">
        <v>85</v>
      </c>
      <c r="B118" s="2" t="s">
        <v>173</v>
      </c>
      <c r="C118" s="2" t="s">
        <v>174</v>
      </c>
      <c r="D118" s="2" t="s">
        <v>177</v>
      </c>
      <c r="E118" s="2">
        <v>45883.0</v>
      </c>
      <c r="F118" s="2">
        <v>1.0</v>
      </c>
      <c r="G118" s="2">
        <v>940.0</v>
      </c>
      <c r="H118" s="2">
        <v>940.0</v>
      </c>
      <c r="I118" s="2">
        <v>940.0</v>
      </c>
      <c r="J118" s="2" t="s">
        <v>30</v>
      </c>
      <c r="K118" s="2">
        <v>0.0</v>
      </c>
      <c r="L118" s="2" t="s">
        <v>31</v>
      </c>
      <c r="M118" s="2">
        <f t="shared" si="11"/>
        <v>9.4</v>
      </c>
      <c r="P118" s="2">
        <f t="shared" si="2"/>
        <v>9.4</v>
      </c>
      <c r="Q118" s="2">
        <v>0.0</v>
      </c>
      <c r="R118" s="2">
        <v>940.0</v>
      </c>
    </row>
    <row r="119" ht="15.75" customHeight="1">
      <c r="A119" s="2" t="s">
        <v>85</v>
      </c>
      <c r="B119" s="2" t="s">
        <v>173</v>
      </c>
      <c r="C119" s="2" t="s">
        <v>174</v>
      </c>
      <c r="D119" s="2" t="s">
        <v>178</v>
      </c>
      <c r="E119" s="2">
        <v>45883.0</v>
      </c>
      <c r="F119" s="2">
        <v>6.0</v>
      </c>
      <c r="G119" s="2">
        <v>456.0</v>
      </c>
      <c r="H119" s="2">
        <v>2736.0</v>
      </c>
      <c r="I119" s="2">
        <v>2736.0</v>
      </c>
      <c r="J119" s="2" t="s">
        <v>30</v>
      </c>
      <c r="K119" s="2">
        <v>0.0</v>
      </c>
      <c r="L119" s="2" t="s">
        <v>31</v>
      </c>
      <c r="M119" s="2">
        <f t="shared" si="11"/>
        <v>27.36</v>
      </c>
      <c r="P119" s="2">
        <f t="shared" si="2"/>
        <v>27.36</v>
      </c>
      <c r="Q119" s="2">
        <v>0.0</v>
      </c>
      <c r="R119" s="2">
        <v>456.0</v>
      </c>
    </row>
    <row r="120" ht="15.75" customHeight="1">
      <c r="A120" s="2" t="s">
        <v>179</v>
      </c>
      <c r="B120" s="2" t="s">
        <v>27</v>
      </c>
      <c r="C120" s="2" t="s">
        <v>180</v>
      </c>
      <c r="D120" s="2" t="s">
        <v>42</v>
      </c>
      <c r="E120" s="2">
        <v>45887.0</v>
      </c>
      <c r="F120" s="2">
        <v>4.0</v>
      </c>
      <c r="G120" s="2">
        <v>12.98</v>
      </c>
      <c r="H120" s="2">
        <v>51.92</v>
      </c>
      <c r="I120" s="2">
        <v>51.92</v>
      </c>
      <c r="J120" s="2" t="s">
        <v>30</v>
      </c>
      <c r="K120" s="2">
        <v>0.0</v>
      </c>
      <c r="L120" s="2" t="s">
        <v>31</v>
      </c>
      <c r="M120" s="2">
        <f t="shared" si="11"/>
        <v>0.5192</v>
      </c>
      <c r="P120" s="2">
        <f t="shared" si="2"/>
        <v>0.5192</v>
      </c>
      <c r="Q120" s="2">
        <v>0.0</v>
      </c>
      <c r="R120" s="2">
        <v>12.98</v>
      </c>
    </row>
    <row r="121" ht="15.75" customHeight="1">
      <c r="A121" s="2" t="s">
        <v>181</v>
      </c>
      <c r="B121" s="2" t="s">
        <v>40</v>
      </c>
      <c r="C121" s="2" t="s">
        <v>182</v>
      </c>
      <c r="D121" s="2" t="s">
        <v>183</v>
      </c>
      <c r="E121" s="2">
        <v>45887.0</v>
      </c>
      <c r="F121" s="2">
        <v>12.0</v>
      </c>
      <c r="G121" s="2">
        <v>5.5</v>
      </c>
      <c r="H121" s="2">
        <v>66.0</v>
      </c>
      <c r="I121" s="2">
        <v>66.0</v>
      </c>
      <c r="J121" s="2" t="s">
        <v>30</v>
      </c>
      <c r="K121" s="2">
        <v>0.0</v>
      </c>
      <c r="L121" s="2" t="s">
        <v>31</v>
      </c>
      <c r="M121" s="2">
        <f t="shared" si="11"/>
        <v>0.66</v>
      </c>
      <c r="P121" s="2">
        <f t="shared" si="2"/>
        <v>0.66</v>
      </c>
      <c r="Q121" s="2">
        <v>0.0</v>
      </c>
      <c r="R121" s="2">
        <v>5.5</v>
      </c>
    </row>
    <row r="122" ht="15.75" customHeight="1">
      <c r="A122" s="2" t="s">
        <v>181</v>
      </c>
      <c r="B122" s="2" t="s">
        <v>40</v>
      </c>
      <c r="C122" s="2" t="s">
        <v>182</v>
      </c>
      <c r="D122" s="2" t="s">
        <v>184</v>
      </c>
      <c r="E122" s="2">
        <v>45887.0</v>
      </c>
      <c r="F122" s="2">
        <v>24.0</v>
      </c>
      <c r="G122" s="2">
        <v>2.25</v>
      </c>
      <c r="H122" s="2">
        <v>54.0</v>
      </c>
      <c r="I122" s="2">
        <v>54.0</v>
      </c>
      <c r="J122" s="2" t="s">
        <v>30</v>
      </c>
      <c r="K122" s="2">
        <v>0.0</v>
      </c>
      <c r="L122" s="2" t="s">
        <v>31</v>
      </c>
      <c r="O122" s="2">
        <f>0.05*I122</f>
        <v>2.7</v>
      </c>
      <c r="P122" s="2">
        <f t="shared" si="2"/>
        <v>2.7</v>
      </c>
      <c r="Q122" s="2">
        <v>0.0</v>
      </c>
      <c r="R122" s="2">
        <v>2.25</v>
      </c>
    </row>
    <row r="123" ht="15.75" customHeight="1">
      <c r="A123" s="2" t="s">
        <v>181</v>
      </c>
      <c r="B123" s="2" t="s">
        <v>40</v>
      </c>
      <c r="C123" s="2" t="s">
        <v>182</v>
      </c>
      <c r="D123" s="2" t="s">
        <v>185</v>
      </c>
      <c r="E123" s="2">
        <v>45887.0</v>
      </c>
      <c r="F123" s="2">
        <v>48.0</v>
      </c>
      <c r="G123" s="2">
        <v>5.99</v>
      </c>
      <c r="H123" s="2">
        <v>287.52</v>
      </c>
      <c r="I123" s="2">
        <v>287.52</v>
      </c>
      <c r="J123" s="2" t="s">
        <v>30</v>
      </c>
      <c r="K123" s="2">
        <v>0.0</v>
      </c>
      <c r="L123" s="2" t="s">
        <v>31</v>
      </c>
      <c r="M123" s="2">
        <f t="shared" ref="M123:M131" si="12">0.01*I123</f>
        <v>2.8752</v>
      </c>
      <c r="P123" s="2">
        <f t="shared" si="2"/>
        <v>2.8752</v>
      </c>
      <c r="Q123" s="2">
        <v>0.0</v>
      </c>
      <c r="R123" s="2">
        <v>5.99</v>
      </c>
    </row>
    <row r="124" ht="15.75" customHeight="1">
      <c r="A124" s="2" t="s">
        <v>39</v>
      </c>
      <c r="B124" s="2" t="s">
        <v>40</v>
      </c>
      <c r="C124" s="2" t="s">
        <v>186</v>
      </c>
      <c r="D124" s="2" t="s">
        <v>115</v>
      </c>
      <c r="E124" s="2">
        <v>45887.0</v>
      </c>
      <c r="F124" s="2">
        <v>-1.0</v>
      </c>
      <c r="G124" s="2">
        <v>0.0</v>
      </c>
      <c r="H124" s="2">
        <v>0.0</v>
      </c>
      <c r="I124" s="2">
        <v>0.0</v>
      </c>
      <c r="J124" s="2" t="s">
        <v>30</v>
      </c>
      <c r="K124" s="2">
        <v>0.0</v>
      </c>
      <c r="L124" s="2" t="s">
        <v>31</v>
      </c>
      <c r="M124" s="2">
        <f t="shared" si="12"/>
        <v>0</v>
      </c>
      <c r="P124" s="2">
        <f t="shared" si="2"/>
        <v>0</v>
      </c>
      <c r="Q124" s="2">
        <v>0.0</v>
      </c>
      <c r="R124" s="2">
        <v>0.0</v>
      </c>
    </row>
    <row r="125" ht="15.75" customHeight="1">
      <c r="A125" s="2" t="s">
        <v>187</v>
      </c>
      <c r="B125" s="2" t="s">
        <v>27</v>
      </c>
      <c r="C125" s="2" t="s">
        <v>188</v>
      </c>
      <c r="D125" s="2" t="s">
        <v>189</v>
      </c>
      <c r="E125" s="2">
        <v>45888.0</v>
      </c>
      <c r="F125" s="2">
        <v>36.0</v>
      </c>
      <c r="G125" s="2">
        <v>9.9</v>
      </c>
      <c r="H125" s="2">
        <v>356.40000000000003</v>
      </c>
      <c r="I125" s="2">
        <v>356.40000000000003</v>
      </c>
      <c r="J125" s="2" t="s">
        <v>30</v>
      </c>
      <c r="K125" s="2">
        <v>0.0</v>
      </c>
      <c r="L125" s="2" t="s">
        <v>31</v>
      </c>
      <c r="M125" s="2">
        <f t="shared" si="12"/>
        <v>3.564</v>
      </c>
      <c r="P125" s="2">
        <f t="shared" si="2"/>
        <v>3.564</v>
      </c>
      <c r="Q125" s="2">
        <v>0.0</v>
      </c>
      <c r="R125" s="2">
        <v>9.9</v>
      </c>
    </row>
    <row r="126" ht="15.75" customHeight="1">
      <c r="A126" s="2" t="s">
        <v>187</v>
      </c>
      <c r="B126" s="2" t="s">
        <v>27</v>
      </c>
      <c r="C126" s="2" t="s">
        <v>188</v>
      </c>
      <c r="D126" s="2" t="s">
        <v>190</v>
      </c>
      <c r="E126" s="2">
        <v>45888.0</v>
      </c>
      <c r="F126" s="2">
        <v>24.0</v>
      </c>
      <c r="G126" s="2">
        <v>13.5</v>
      </c>
      <c r="H126" s="2">
        <v>324.0</v>
      </c>
      <c r="I126" s="2">
        <v>324.0</v>
      </c>
      <c r="J126" s="2" t="s">
        <v>30</v>
      </c>
      <c r="K126" s="2">
        <v>0.0</v>
      </c>
      <c r="L126" s="2" t="s">
        <v>31</v>
      </c>
      <c r="M126" s="2">
        <f t="shared" si="12"/>
        <v>3.24</v>
      </c>
      <c r="P126" s="2">
        <f t="shared" si="2"/>
        <v>3.24</v>
      </c>
      <c r="Q126" s="2">
        <v>0.0</v>
      </c>
      <c r="R126" s="2">
        <v>13.5</v>
      </c>
    </row>
    <row r="127" ht="15.75" customHeight="1">
      <c r="A127" s="2" t="s">
        <v>187</v>
      </c>
      <c r="B127" s="2" t="s">
        <v>27</v>
      </c>
      <c r="C127" s="2" t="s">
        <v>188</v>
      </c>
      <c r="D127" s="2" t="s">
        <v>191</v>
      </c>
      <c r="E127" s="2">
        <v>45888.0</v>
      </c>
      <c r="F127" s="2">
        <v>20.0</v>
      </c>
      <c r="G127" s="2">
        <v>37.95</v>
      </c>
      <c r="H127" s="2">
        <v>759.0</v>
      </c>
      <c r="I127" s="2">
        <v>759.0</v>
      </c>
      <c r="J127" s="2" t="s">
        <v>30</v>
      </c>
      <c r="K127" s="2">
        <v>0.0</v>
      </c>
      <c r="L127" s="2" t="s">
        <v>31</v>
      </c>
      <c r="M127" s="2">
        <f t="shared" si="12"/>
        <v>7.59</v>
      </c>
      <c r="P127" s="2">
        <f t="shared" si="2"/>
        <v>7.59</v>
      </c>
      <c r="Q127" s="2">
        <v>0.0</v>
      </c>
      <c r="R127" s="2">
        <v>37.95</v>
      </c>
    </row>
    <row r="128" ht="15.75" customHeight="1">
      <c r="A128" s="2" t="s">
        <v>187</v>
      </c>
      <c r="B128" s="2" t="s">
        <v>27</v>
      </c>
      <c r="C128" s="2" t="s">
        <v>188</v>
      </c>
      <c r="D128" s="2" t="s">
        <v>192</v>
      </c>
      <c r="E128" s="2">
        <v>45888.0</v>
      </c>
      <c r="F128" s="2">
        <v>20.0</v>
      </c>
      <c r="G128" s="2">
        <v>4.2</v>
      </c>
      <c r="H128" s="2">
        <v>84.0</v>
      </c>
      <c r="I128" s="2">
        <v>84.0</v>
      </c>
      <c r="J128" s="2" t="s">
        <v>30</v>
      </c>
      <c r="K128" s="2">
        <v>0.0</v>
      </c>
      <c r="L128" s="2" t="s">
        <v>31</v>
      </c>
      <c r="M128" s="2">
        <f t="shared" si="12"/>
        <v>0.84</v>
      </c>
      <c r="P128" s="2">
        <f t="shared" si="2"/>
        <v>0.84</v>
      </c>
      <c r="Q128" s="2">
        <v>0.0</v>
      </c>
      <c r="R128" s="2">
        <v>4.2</v>
      </c>
    </row>
    <row r="129" ht="15.75" customHeight="1">
      <c r="A129" s="2" t="s">
        <v>187</v>
      </c>
      <c r="B129" s="2" t="s">
        <v>27</v>
      </c>
      <c r="C129" s="2" t="s">
        <v>188</v>
      </c>
      <c r="D129" s="2" t="s">
        <v>193</v>
      </c>
      <c r="E129" s="2">
        <v>45888.0</v>
      </c>
      <c r="F129" s="2">
        <v>20.0</v>
      </c>
      <c r="G129" s="2">
        <v>10.25</v>
      </c>
      <c r="H129" s="2">
        <v>205.0</v>
      </c>
      <c r="I129" s="2">
        <v>205.0</v>
      </c>
      <c r="J129" s="2" t="s">
        <v>30</v>
      </c>
      <c r="K129" s="2">
        <v>0.0</v>
      </c>
      <c r="L129" s="2" t="s">
        <v>31</v>
      </c>
      <c r="M129" s="2">
        <f t="shared" si="12"/>
        <v>2.05</v>
      </c>
      <c r="P129" s="2">
        <f t="shared" si="2"/>
        <v>2.05</v>
      </c>
      <c r="Q129" s="2">
        <v>0.0</v>
      </c>
      <c r="R129" s="2">
        <v>10.25</v>
      </c>
    </row>
    <row r="130" ht="15.75" customHeight="1">
      <c r="A130" s="2" t="s">
        <v>187</v>
      </c>
      <c r="B130" s="2" t="s">
        <v>27</v>
      </c>
      <c r="C130" s="2" t="s">
        <v>188</v>
      </c>
      <c r="D130" s="2" t="s">
        <v>194</v>
      </c>
      <c r="E130" s="2">
        <v>45888.0</v>
      </c>
      <c r="F130" s="2">
        <v>10.0</v>
      </c>
      <c r="G130" s="2">
        <v>12.15</v>
      </c>
      <c r="H130" s="2">
        <v>121.5</v>
      </c>
      <c r="I130" s="2">
        <v>121.5</v>
      </c>
      <c r="J130" s="2" t="s">
        <v>30</v>
      </c>
      <c r="K130" s="2">
        <v>0.0</v>
      </c>
      <c r="L130" s="2" t="s">
        <v>31</v>
      </c>
      <c r="M130" s="2">
        <f t="shared" si="12"/>
        <v>1.215</v>
      </c>
      <c r="P130" s="2">
        <f t="shared" si="2"/>
        <v>1.215</v>
      </c>
      <c r="Q130" s="2">
        <v>0.0</v>
      </c>
      <c r="R130" s="2">
        <v>12.15</v>
      </c>
    </row>
    <row r="131" ht="15.75" customHeight="1">
      <c r="A131" s="2" t="s">
        <v>187</v>
      </c>
      <c r="B131" s="2" t="s">
        <v>27</v>
      </c>
      <c r="C131" s="2" t="s">
        <v>188</v>
      </c>
      <c r="D131" s="2" t="s">
        <v>162</v>
      </c>
      <c r="E131" s="2">
        <v>45888.0</v>
      </c>
      <c r="F131" s="2">
        <v>8.0</v>
      </c>
      <c r="G131" s="2">
        <v>125.0</v>
      </c>
      <c r="H131" s="2">
        <v>1000.0</v>
      </c>
      <c r="I131" s="2">
        <v>1000.0</v>
      </c>
      <c r="J131" s="2" t="s">
        <v>30</v>
      </c>
      <c r="K131" s="2">
        <v>0.0</v>
      </c>
      <c r="L131" s="2" t="s">
        <v>31</v>
      </c>
      <c r="M131" s="2">
        <f t="shared" si="12"/>
        <v>10</v>
      </c>
      <c r="P131" s="2">
        <f t="shared" si="2"/>
        <v>10</v>
      </c>
      <c r="Q131" s="2">
        <v>0.0</v>
      </c>
      <c r="R131" s="2">
        <v>125.0</v>
      </c>
    </row>
    <row r="132" ht="15.75" customHeight="1">
      <c r="A132" s="2" t="s">
        <v>187</v>
      </c>
      <c r="B132" s="2" t="s">
        <v>27</v>
      </c>
      <c r="C132" s="2" t="s">
        <v>188</v>
      </c>
      <c r="D132" s="2" t="s">
        <v>195</v>
      </c>
      <c r="E132" s="2">
        <v>45888.0</v>
      </c>
      <c r="F132" s="2">
        <v>20.0</v>
      </c>
      <c r="G132" s="2">
        <v>9.95</v>
      </c>
      <c r="H132" s="2">
        <v>199.0</v>
      </c>
      <c r="I132" s="2">
        <v>199.0</v>
      </c>
      <c r="J132" s="2" t="s">
        <v>30</v>
      </c>
      <c r="K132" s="2">
        <v>0.0</v>
      </c>
      <c r="L132" s="2" t="s">
        <v>31</v>
      </c>
      <c r="O132" s="2">
        <f>0.05*I132</f>
        <v>9.95</v>
      </c>
      <c r="P132" s="2">
        <f t="shared" si="2"/>
        <v>9.95</v>
      </c>
      <c r="Q132" s="2">
        <v>0.0</v>
      </c>
      <c r="R132" s="2">
        <v>9.95</v>
      </c>
    </row>
    <row r="133" ht="15.75" customHeight="1">
      <c r="A133" s="2" t="s">
        <v>66</v>
      </c>
      <c r="B133" s="2" t="s">
        <v>67</v>
      </c>
      <c r="C133" s="2" t="s">
        <v>196</v>
      </c>
      <c r="D133" s="2" t="s">
        <v>197</v>
      </c>
      <c r="E133" s="2">
        <v>45889.0</v>
      </c>
      <c r="F133" s="2">
        <v>50.0</v>
      </c>
      <c r="G133" s="2">
        <v>43.66</v>
      </c>
      <c r="H133" s="2">
        <v>2183.0</v>
      </c>
      <c r="I133" s="2">
        <v>2183.0</v>
      </c>
      <c r="J133" s="2" t="s">
        <v>30</v>
      </c>
      <c r="K133" s="2">
        <v>0.0</v>
      </c>
      <c r="L133" s="2" t="s">
        <v>31</v>
      </c>
      <c r="M133" s="2">
        <f t="shared" ref="M133:M137" si="13">0.02*I133</f>
        <v>43.66</v>
      </c>
      <c r="P133" s="2">
        <f t="shared" si="2"/>
        <v>43.66</v>
      </c>
      <c r="Q133" s="2">
        <v>0.0</v>
      </c>
      <c r="R133" s="2">
        <v>43.66</v>
      </c>
    </row>
    <row r="134" ht="15.75" customHeight="1">
      <c r="A134" s="2" t="s">
        <v>66</v>
      </c>
      <c r="B134" s="2" t="s">
        <v>67</v>
      </c>
      <c r="C134" s="2" t="s">
        <v>196</v>
      </c>
      <c r="D134" s="2" t="s">
        <v>166</v>
      </c>
      <c r="E134" s="2">
        <v>45889.0</v>
      </c>
      <c r="F134" s="2">
        <v>2.0</v>
      </c>
      <c r="G134" s="2">
        <v>24.66</v>
      </c>
      <c r="H134" s="2">
        <v>49.32</v>
      </c>
      <c r="I134" s="2">
        <v>49.32</v>
      </c>
      <c r="J134" s="2" t="s">
        <v>30</v>
      </c>
      <c r="K134" s="2">
        <v>0.0</v>
      </c>
      <c r="L134" s="2" t="s">
        <v>31</v>
      </c>
      <c r="M134" s="2">
        <f t="shared" si="13"/>
        <v>0.9864</v>
      </c>
      <c r="P134" s="2">
        <f t="shared" si="2"/>
        <v>0.9864</v>
      </c>
      <c r="Q134" s="2">
        <v>0.0</v>
      </c>
      <c r="R134" s="2">
        <v>24.66</v>
      </c>
    </row>
    <row r="135" ht="15.75" customHeight="1">
      <c r="A135" s="2" t="s">
        <v>66</v>
      </c>
      <c r="B135" s="2" t="s">
        <v>67</v>
      </c>
      <c r="C135" s="2" t="s">
        <v>196</v>
      </c>
      <c r="D135" s="2" t="s">
        <v>80</v>
      </c>
      <c r="E135" s="2">
        <v>45889.0</v>
      </c>
      <c r="F135" s="2">
        <v>4.0</v>
      </c>
      <c r="G135" s="2">
        <v>50.18</v>
      </c>
      <c r="H135" s="2">
        <v>200.72</v>
      </c>
      <c r="I135" s="2">
        <v>200.72</v>
      </c>
      <c r="J135" s="2" t="s">
        <v>30</v>
      </c>
      <c r="K135" s="2">
        <v>0.0</v>
      </c>
      <c r="L135" s="2" t="s">
        <v>31</v>
      </c>
      <c r="M135" s="2">
        <f t="shared" si="13"/>
        <v>4.0144</v>
      </c>
      <c r="P135" s="2">
        <f t="shared" si="2"/>
        <v>4.0144</v>
      </c>
      <c r="Q135" s="2">
        <v>0.0</v>
      </c>
      <c r="R135" s="2">
        <v>50.18</v>
      </c>
    </row>
    <row r="136" ht="15.75" customHeight="1">
      <c r="A136" s="2" t="s">
        <v>66</v>
      </c>
      <c r="B136" s="2" t="s">
        <v>67</v>
      </c>
      <c r="C136" s="2" t="s">
        <v>196</v>
      </c>
      <c r="D136" s="2" t="s">
        <v>81</v>
      </c>
      <c r="E136" s="2">
        <v>45889.0</v>
      </c>
      <c r="F136" s="2">
        <v>4.0</v>
      </c>
      <c r="G136" s="2">
        <v>39.98</v>
      </c>
      <c r="H136" s="2">
        <v>159.92</v>
      </c>
      <c r="I136" s="2">
        <v>159.92</v>
      </c>
      <c r="J136" s="2" t="s">
        <v>30</v>
      </c>
      <c r="K136" s="2">
        <v>0.0</v>
      </c>
      <c r="L136" s="2" t="s">
        <v>31</v>
      </c>
      <c r="M136" s="2">
        <f t="shared" si="13"/>
        <v>3.1984</v>
      </c>
      <c r="P136" s="2">
        <f t="shared" si="2"/>
        <v>3.1984</v>
      </c>
      <c r="Q136" s="2">
        <v>0.0</v>
      </c>
      <c r="R136" s="2">
        <v>39.98</v>
      </c>
    </row>
    <row r="137" ht="15.75" customHeight="1">
      <c r="A137" s="2" t="s">
        <v>66</v>
      </c>
      <c r="B137" s="2" t="s">
        <v>67</v>
      </c>
      <c r="C137" s="2" t="s">
        <v>196</v>
      </c>
      <c r="D137" s="2" t="s">
        <v>198</v>
      </c>
      <c r="E137" s="2">
        <v>45889.0</v>
      </c>
      <c r="F137" s="2">
        <v>4.0</v>
      </c>
      <c r="G137" s="2">
        <v>34.57</v>
      </c>
      <c r="H137" s="2">
        <v>138.28</v>
      </c>
      <c r="I137" s="2">
        <v>138.28</v>
      </c>
      <c r="J137" s="2" t="s">
        <v>30</v>
      </c>
      <c r="K137" s="2">
        <v>0.0</v>
      </c>
      <c r="L137" s="2" t="s">
        <v>31</v>
      </c>
      <c r="M137" s="2">
        <f t="shared" si="13"/>
        <v>2.7656</v>
      </c>
      <c r="P137" s="2">
        <f t="shared" si="2"/>
        <v>2.7656</v>
      </c>
      <c r="Q137" s="2">
        <v>0.0</v>
      </c>
      <c r="R137" s="2">
        <v>34.57</v>
      </c>
    </row>
    <row r="138" ht="15.75" customHeight="1">
      <c r="A138" s="2" t="s">
        <v>120</v>
      </c>
      <c r="B138" s="2" t="s">
        <v>49</v>
      </c>
      <c r="C138" s="2" t="s">
        <v>199</v>
      </c>
      <c r="D138" s="2" t="s">
        <v>200</v>
      </c>
      <c r="E138" s="2">
        <v>45889.0</v>
      </c>
      <c r="F138" s="2">
        <v>-1.0</v>
      </c>
      <c r="G138" s="2">
        <v>0.0</v>
      </c>
      <c r="H138" s="2">
        <v>0.0</v>
      </c>
      <c r="I138" s="2">
        <v>0.0</v>
      </c>
      <c r="J138" s="2" t="s">
        <v>30</v>
      </c>
      <c r="K138" s="2">
        <v>0.0</v>
      </c>
      <c r="L138" s="2" t="s">
        <v>31</v>
      </c>
      <c r="M138" s="2">
        <f t="shared" ref="M138:M157" si="14">0.01*I138</f>
        <v>0</v>
      </c>
      <c r="P138" s="2">
        <f t="shared" si="2"/>
        <v>0</v>
      </c>
      <c r="Q138" s="2">
        <v>0.0</v>
      </c>
      <c r="R138" s="2">
        <v>0.0</v>
      </c>
    </row>
    <row r="139" ht="15.75" customHeight="1">
      <c r="A139" s="2" t="s">
        <v>82</v>
      </c>
      <c r="B139" s="2" t="s">
        <v>40</v>
      </c>
      <c r="C139" s="2" t="s">
        <v>201</v>
      </c>
      <c r="D139" s="2" t="s">
        <v>148</v>
      </c>
      <c r="E139" s="2">
        <v>45890.0</v>
      </c>
      <c r="F139" s="2">
        <v>12.0</v>
      </c>
      <c r="G139" s="2">
        <v>158.5</v>
      </c>
      <c r="H139" s="2">
        <v>1902.0</v>
      </c>
      <c r="I139" s="2">
        <v>1902.0</v>
      </c>
      <c r="J139" s="2" t="s">
        <v>30</v>
      </c>
      <c r="K139" s="2">
        <v>0.0</v>
      </c>
      <c r="L139" s="2" t="s">
        <v>31</v>
      </c>
      <c r="M139" s="2">
        <f t="shared" si="14"/>
        <v>19.02</v>
      </c>
      <c r="P139" s="2">
        <f t="shared" si="2"/>
        <v>19.02</v>
      </c>
      <c r="Q139" s="2">
        <v>0.0</v>
      </c>
      <c r="R139" s="2">
        <v>158.5</v>
      </c>
    </row>
    <row r="140" ht="15.75" customHeight="1">
      <c r="A140" s="2" t="s">
        <v>82</v>
      </c>
      <c r="B140" s="2" t="s">
        <v>40</v>
      </c>
      <c r="C140" s="2" t="s">
        <v>201</v>
      </c>
      <c r="D140" s="2" t="s">
        <v>202</v>
      </c>
      <c r="E140" s="2">
        <v>45890.0</v>
      </c>
      <c r="F140" s="2">
        <v>4.0</v>
      </c>
      <c r="G140" s="2">
        <v>199.95</v>
      </c>
      <c r="H140" s="2">
        <v>799.8</v>
      </c>
      <c r="I140" s="2">
        <v>799.8</v>
      </c>
      <c r="J140" s="2" t="s">
        <v>30</v>
      </c>
      <c r="K140" s="2">
        <v>0.0</v>
      </c>
      <c r="L140" s="2" t="s">
        <v>31</v>
      </c>
      <c r="M140" s="2">
        <f t="shared" si="14"/>
        <v>7.998</v>
      </c>
      <c r="P140" s="2">
        <f t="shared" si="2"/>
        <v>7.998</v>
      </c>
      <c r="Q140" s="2">
        <v>0.0</v>
      </c>
      <c r="R140" s="2">
        <v>199.95</v>
      </c>
    </row>
    <row r="141" ht="15.75" customHeight="1">
      <c r="A141" s="2" t="s">
        <v>82</v>
      </c>
      <c r="B141" s="2" t="s">
        <v>40</v>
      </c>
      <c r="C141" s="2" t="s">
        <v>201</v>
      </c>
      <c r="D141" s="2" t="s">
        <v>203</v>
      </c>
      <c r="E141" s="2">
        <v>45890.0</v>
      </c>
      <c r="F141" s="2">
        <v>3.0</v>
      </c>
      <c r="G141" s="2">
        <v>31.95</v>
      </c>
      <c r="H141" s="2">
        <v>95.85</v>
      </c>
      <c r="I141" s="2">
        <v>95.85</v>
      </c>
      <c r="J141" s="2" t="s">
        <v>30</v>
      </c>
      <c r="K141" s="2">
        <v>0.0</v>
      </c>
      <c r="L141" s="2" t="s">
        <v>31</v>
      </c>
      <c r="M141" s="2">
        <f t="shared" si="14"/>
        <v>0.9585</v>
      </c>
      <c r="P141" s="2">
        <f t="shared" si="2"/>
        <v>0.9585</v>
      </c>
      <c r="Q141" s="2">
        <v>0.0</v>
      </c>
      <c r="R141" s="2">
        <v>31.95</v>
      </c>
    </row>
    <row r="142" ht="15.75" customHeight="1">
      <c r="A142" s="2" t="s">
        <v>82</v>
      </c>
      <c r="B142" s="2" t="s">
        <v>40</v>
      </c>
      <c r="C142" s="2" t="s">
        <v>201</v>
      </c>
      <c r="D142" s="2" t="s">
        <v>204</v>
      </c>
      <c r="E142" s="2">
        <v>45890.0</v>
      </c>
      <c r="F142" s="2">
        <v>6.0</v>
      </c>
      <c r="G142" s="2">
        <v>179.95</v>
      </c>
      <c r="H142" s="2">
        <v>1079.6999999999998</v>
      </c>
      <c r="I142" s="2">
        <v>1079.6999999999998</v>
      </c>
      <c r="J142" s="2" t="s">
        <v>30</v>
      </c>
      <c r="K142" s="2">
        <v>0.0</v>
      </c>
      <c r="L142" s="2" t="s">
        <v>31</v>
      </c>
      <c r="M142" s="2">
        <f t="shared" si="14"/>
        <v>10.797</v>
      </c>
      <c r="P142" s="2">
        <f t="shared" si="2"/>
        <v>10.797</v>
      </c>
      <c r="Q142" s="2">
        <v>0.0</v>
      </c>
      <c r="R142" s="2">
        <v>179.95</v>
      </c>
    </row>
    <row r="143" ht="15.75" customHeight="1">
      <c r="A143" s="2" t="s">
        <v>48</v>
      </c>
      <c r="B143" s="2" t="s">
        <v>49</v>
      </c>
      <c r="C143" s="2" t="s">
        <v>205</v>
      </c>
      <c r="D143" s="2" t="s">
        <v>206</v>
      </c>
      <c r="E143" s="2">
        <v>45891.0</v>
      </c>
      <c r="F143" s="2">
        <v>4.0</v>
      </c>
      <c r="G143" s="2">
        <v>287.5</v>
      </c>
      <c r="H143" s="2">
        <v>1150.0</v>
      </c>
      <c r="I143" s="2">
        <v>1150.0</v>
      </c>
      <c r="J143" s="2" t="s">
        <v>30</v>
      </c>
      <c r="K143" s="2">
        <v>0.0</v>
      </c>
      <c r="L143" s="2" t="s">
        <v>31</v>
      </c>
      <c r="M143" s="2">
        <f t="shared" si="14"/>
        <v>11.5</v>
      </c>
      <c r="P143" s="2">
        <f t="shared" si="2"/>
        <v>11.5</v>
      </c>
      <c r="Q143" s="2">
        <v>0.0</v>
      </c>
      <c r="R143" s="2">
        <v>287.5</v>
      </c>
    </row>
    <row r="144" ht="15.75" customHeight="1">
      <c r="A144" s="2" t="s">
        <v>48</v>
      </c>
      <c r="B144" s="2" t="s">
        <v>49</v>
      </c>
      <c r="C144" s="2" t="s">
        <v>205</v>
      </c>
      <c r="D144" s="2" t="s">
        <v>56</v>
      </c>
      <c r="E144" s="2">
        <v>45891.0</v>
      </c>
      <c r="F144" s="2">
        <v>300.0</v>
      </c>
      <c r="G144" s="2">
        <v>3.3</v>
      </c>
      <c r="H144" s="2">
        <v>990.0</v>
      </c>
      <c r="I144" s="2">
        <v>990.0</v>
      </c>
      <c r="J144" s="2" t="s">
        <v>30</v>
      </c>
      <c r="K144" s="2">
        <v>0.0</v>
      </c>
      <c r="L144" s="2" t="s">
        <v>31</v>
      </c>
      <c r="M144" s="2">
        <f t="shared" si="14"/>
        <v>9.9</v>
      </c>
      <c r="P144" s="2">
        <f t="shared" si="2"/>
        <v>9.9</v>
      </c>
      <c r="Q144" s="2">
        <v>0.0</v>
      </c>
      <c r="R144" s="2">
        <v>3.3</v>
      </c>
    </row>
    <row r="145" ht="15.75" customHeight="1">
      <c r="A145" s="2" t="s">
        <v>48</v>
      </c>
      <c r="B145" s="2" t="s">
        <v>49</v>
      </c>
      <c r="C145" s="2" t="s">
        <v>205</v>
      </c>
      <c r="D145" s="2" t="s">
        <v>126</v>
      </c>
      <c r="E145" s="2">
        <v>45891.0</v>
      </c>
      <c r="F145" s="2">
        <v>60.0</v>
      </c>
      <c r="G145" s="2">
        <v>11.99</v>
      </c>
      <c r="H145" s="2">
        <v>719.4</v>
      </c>
      <c r="I145" s="2">
        <v>719.4</v>
      </c>
      <c r="J145" s="2" t="s">
        <v>30</v>
      </c>
      <c r="K145" s="2">
        <v>0.0</v>
      </c>
      <c r="L145" s="2" t="s">
        <v>31</v>
      </c>
      <c r="M145" s="2">
        <f t="shared" si="14"/>
        <v>7.194</v>
      </c>
      <c r="P145" s="2">
        <f t="shared" si="2"/>
        <v>7.194</v>
      </c>
      <c r="Q145" s="2">
        <v>0.0</v>
      </c>
      <c r="R145" s="2">
        <v>11.99</v>
      </c>
    </row>
    <row r="146" ht="15.75" customHeight="1">
      <c r="A146" s="2" t="s">
        <v>48</v>
      </c>
      <c r="B146" s="2" t="s">
        <v>49</v>
      </c>
      <c r="C146" s="2" t="s">
        <v>205</v>
      </c>
      <c r="D146" s="2" t="s">
        <v>207</v>
      </c>
      <c r="E146" s="2">
        <v>45891.0</v>
      </c>
      <c r="F146" s="2">
        <v>3.0</v>
      </c>
      <c r="G146" s="2">
        <v>64.95</v>
      </c>
      <c r="H146" s="2">
        <v>194.85000000000002</v>
      </c>
      <c r="I146" s="2">
        <v>194.85000000000002</v>
      </c>
      <c r="J146" s="2" t="s">
        <v>30</v>
      </c>
      <c r="K146" s="2">
        <v>0.0</v>
      </c>
      <c r="L146" s="2" t="s">
        <v>31</v>
      </c>
      <c r="M146" s="2">
        <f t="shared" si="14"/>
        <v>1.9485</v>
      </c>
      <c r="P146" s="2">
        <f t="shared" si="2"/>
        <v>1.9485</v>
      </c>
      <c r="Q146" s="2">
        <v>0.0</v>
      </c>
      <c r="R146" s="2">
        <v>64.95</v>
      </c>
    </row>
    <row r="147" ht="15.75" customHeight="1">
      <c r="A147" s="2" t="s">
        <v>48</v>
      </c>
      <c r="B147" s="2" t="s">
        <v>49</v>
      </c>
      <c r="C147" s="2" t="s">
        <v>205</v>
      </c>
      <c r="D147" s="2" t="s">
        <v>208</v>
      </c>
      <c r="E147" s="2">
        <v>45891.0</v>
      </c>
      <c r="F147" s="2">
        <v>8.0</v>
      </c>
      <c r="G147" s="2">
        <v>143.78</v>
      </c>
      <c r="H147" s="2">
        <v>1150.24</v>
      </c>
      <c r="I147" s="2">
        <v>1150.24</v>
      </c>
      <c r="J147" s="2" t="s">
        <v>30</v>
      </c>
      <c r="K147" s="2">
        <v>0.0</v>
      </c>
      <c r="L147" s="2" t="s">
        <v>31</v>
      </c>
      <c r="M147" s="2">
        <f t="shared" si="14"/>
        <v>11.5024</v>
      </c>
      <c r="P147" s="2">
        <f t="shared" si="2"/>
        <v>11.5024</v>
      </c>
      <c r="Q147" s="2">
        <v>0.0</v>
      </c>
      <c r="R147" s="2">
        <v>143.78</v>
      </c>
    </row>
    <row r="148" ht="15.75" customHeight="1">
      <c r="A148" s="2" t="s">
        <v>209</v>
      </c>
      <c r="B148" s="2" t="s">
        <v>40</v>
      </c>
      <c r="C148" s="2" t="s">
        <v>210</v>
      </c>
      <c r="D148" s="2" t="s">
        <v>211</v>
      </c>
      <c r="E148" s="2">
        <v>45891.0</v>
      </c>
      <c r="F148" s="2">
        <v>2.0</v>
      </c>
      <c r="G148" s="2">
        <v>48.98</v>
      </c>
      <c r="H148" s="2">
        <v>97.96</v>
      </c>
      <c r="I148" s="2">
        <v>97.96</v>
      </c>
      <c r="J148" s="2" t="s">
        <v>30</v>
      </c>
      <c r="K148" s="2">
        <v>0.0</v>
      </c>
      <c r="L148" s="2" t="s">
        <v>31</v>
      </c>
      <c r="M148" s="2">
        <f t="shared" si="14"/>
        <v>0.9796</v>
      </c>
      <c r="P148" s="2">
        <f t="shared" si="2"/>
        <v>0.9796</v>
      </c>
      <c r="Q148" s="2">
        <v>0.0</v>
      </c>
      <c r="R148" s="2">
        <v>48.98</v>
      </c>
    </row>
    <row r="149" ht="15.75" customHeight="1">
      <c r="A149" s="2" t="s">
        <v>209</v>
      </c>
      <c r="B149" s="2" t="s">
        <v>40</v>
      </c>
      <c r="C149" s="2" t="s">
        <v>210</v>
      </c>
      <c r="D149" s="2" t="s">
        <v>212</v>
      </c>
      <c r="E149" s="2">
        <v>45891.0</v>
      </c>
      <c r="F149" s="2">
        <v>20.0</v>
      </c>
      <c r="G149" s="2">
        <v>5.25</v>
      </c>
      <c r="H149" s="2">
        <v>105.0</v>
      </c>
      <c r="I149" s="2">
        <v>105.0</v>
      </c>
      <c r="J149" s="2" t="s">
        <v>30</v>
      </c>
      <c r="K149" s="2">
        <v>0.0</v>
      </c>
      <c r="L149" s="2" t="s">
        <v>31</v>
      </c>
      <c r="M149" s="2">
        <f t="shared" si="14"/>
        <v>1.05</v>
      </c>
      <c r="P149" s="2">
        <f t="shared" si="2"/>
        <v>1.05</v>
      </c>
      <c r="Q149" s="2">
        <v>0.0</v>
      </c>
      <c r="R149" s="2">
        <v>5.25</v>
      </c>
    </row>
    <row r="150" ht="15.75" customHeight="1">
      <c r="A150" s="2" t="s">
        <v>209</v>
      </c>
      <c r="B150" s="2" t="s">
        <v>40</v>
      </c>
      <c r="C150" s="2" t="s">
        <v>210</v>
      </c>
      <c r="D150" s="2" t="s">
        <v>213</v>
      </c>
      <c r="E150" s="2">
        <v>45891.0</v>
      </c>
      <c r="F150" s="2">
        <v>10.0</v>
      </c>
      <c r="G150" s="2">
        <v>10.49</v>
      </c>
      <c r="H150" s="2">
        <v>104.9</v>
      </c>
      <c r="I150" s="2">
        <v>104.9</v>
      </c>
      <c r="J150" s="2" t="s">
        <v>30</v>
      </c>
      <c r="K150" s="2">
        <v>0.0</v>
      </c>
      <c r="L150" s="2" t="s">
        <v>31</v>
      </c>
      <c r="M150" s="2">
        <f t="shared" si="14"/>
        <v>1.049</v>
      </c>
      <c r="P150" s="2">
        <f t="shared" si="2"/>
        <v>1.049</v>
      </c>
      <c r="Q150" s="2">
        <v>0.0</v>
      </c>
      <c r="R150" s="2">
        <v>10.49</v>
      </c>
    </row>
    <row r="151" ht="15.75" customHeight="1">
      <c r="A151" s="2" t="s">
        <v>209</v>
      </c>
      <c r="B151" s="2" t="s">
        <v>40</v>
      </c>
      <c r="C151" s="2" t="s">
        <v>210</v>
      </c>
      <c r="D151" s="2" t="s">
        <v>214</v>
      </c>
      <c r="E151" s="2">
        <v>45891.0</v>
      </c>
      <c r="F151" s="2">
        <v>10.0</v>
      </c>
      <c r="G151" s="2">
        <v>10.99</v>
      </c>
      <c r="H151" s="2">
        <v>109.9</v>
      </c>
      <c r="I151" s="2">
        <v>109.9</v>
      </c>
      <c r="J151" s="2" t="s">
        <v>30</v>
      </c>
      <c r="K151" s="2">
        <v>0.0</v>
      </c>
      <c r="L151" s="2" t="s">
        <v>31</v>
      </c>
      <c r="M151" s="2">
        <f t="shared" si="14"/>
        <v>1.099</v>
      </c>
      <c r="P151" s="2">
        <f t="shared" si="2"/>
        <v>1.099</v>
      </c>
      <c r="Q151" s="2">
        <v>0.0</v>
      </c>
      <c r="R151" s="2">
        <v>10.99</v>
      </c>
    </row>
    <row r="152" ht="15.75" customHeight="1">
      <c r="A152" s="2" t="s">
        <v>209</v>
      </c>
      <c r="B152" s="2" t="s">
        <v>40</v>
      </c>
      <c r="C152" s="2" t="s">
        <v>210</v>
      </c>
      <c r="D152" s="2" t="s">
        <v>215</v>
      </c>
      <c r="E152" s="2">
        <v>45891.0</v>
      </c>
      <c r="F152" s="2">
        <v>50.0</v>
      </c>
      <c r="G152" s="2">
        <v>2.25</v>
      </c>
      <c r="H152" s="2">
        <v>112.5</v>
      </c>
      <c r="I152" s="2">
        <v>112.5</v>
      </c>
      <c r="J152" s="2" t="s">
        <v>30</v>
      </c>
      <c r="K152" s="2">
        <v>0.0</v>
      </c>
      <c r="L152" s="2" t="s">
        <v>31</v>
      </c>
      <c r="M152" s="2">
        <f t="shared" si="14"/>
        <v>1.125</v>
      </c>
      <c r="P152" s="2">
        <f t="shared" si="2"/>
        <v>1.125</v>
      </c>
      <c r="Q152" s="2">
        <v>0.0</v>
      </c>
      <c r="R152" s="2">
        <v>2.25</v>
      </c>
    </row>
    <row r="153" ht="15.75" customHeight="1">
      <c r="A153" s="2" t="s">
        <v>209</v>
      </c>
      <c r="B153" s="2" t="s">
        <v>40</v>
      </c>
      <c r="C153" s="2" t="s">
        <v>210</v>
      </c>
      <c r="D153" s="2" t="s">
        <v>216</v>
      </c>
      <c r="E153" s="2">
        <v>45891.0</v>
      </c>
      <c r="F153" s="2">
        <v>5.0</v>
      </c>
      <c r="G153" s="2">
        <v>6.49</v>
      </c>
      <c r="H153" s="2">
        <v>32.45</v>
      </c>
      <c r="I153" s="2">
        <v>32.45</v>
      </c>
      <c r="J153" s="2" t="s">
        <v>30</v>
      </c>
      <c r="K153" s="2">
        <v>0.0</v>
      </c>
      <c r="L153" s="2" t="s">
        <v>31</v>
      </c>
      <c r="M153" s="2">
        <f t="shared" si="14"/>
        <v>0.3245</v>
      </c>
      <c r="P153" s="2">
        <f t="shared" si="2"/>
        <v>0.3245</v>
      </c>
      <c r="Q153" s="2">
        <v>0.0</v>
      </c>
      <c r="R153" s="2">
        <v>6.49</v>
      </c>
    </row>
    <row r="154" ht="15.75" customHeight="1">
      <c r="A154" s="2" t="s">
        <v>209</v>
      </c>
      <c r="B154" s="2" t="s">
        <v>40</v>
      </c>
      <c r="C154" s="2" t="s">
        <v>210</v>
      </c>
      <c r="D154" s="2" t="s">
        <v>217</v>
      </c>
      <c r="E154" s="2">
        <v>45891.0</v>
      </c>
      <c r="F154" s="2">
        <v>1.0</v>
      </c>
      <c r="G154" s="2">
        <v>0.0</v>
      </c>
      <c r="H154" s="2">
        <v>0.0</v>
      </c>
      <c r="I154" s="2">
        <v>0.0</v>
      </c>
      <c r="J154" s="2" t="s">
        <v>30</v>
      </c>
      <c r="K154" s="2">
        <v>0.0</v>
      </c>
      <c r="L154" s="2" t="s">
        <v>31</v>
      </c>
      <c r="M154" s="2">
        <f t="shared" si="14"/>
        <v>0</v>
      </c>
      <c r="P154" s="2">
        <f t="shared" si="2"/>
        <v>0</v>
      </c>
      <c r="Q154" s="2">
        <v>0.0</v>
      </c>
      <c r="R154" s="2">
        <v>0.0</v>
      </c>
    </row>
    <row r="155" ht="15.75" customHeight="1">
      <c r="A155" s="2" t="s">
        <v>209</v>
      </c>
      <c r="B155" s="2" t="s">
        <v>40</v>
      </c>
      <c r="C155" s="2" t="s">
        <v>210</v>
      </c>
      <c r="D155" s="2" t="s">
        <v>158</v>
      </c>
      <c r="E155" s="2">
        <v>45891.0</v>
      </c>
      <c r="F155" s="2">
        <v>2.0</v>
      </c>
      <c r="G155" s="2">
        <v>0.0</v>
      </c>
      <c r="H155" s="2">
        <v>0.0</v>
      </c>
      <c r="I155" s="2">
        <v>0.0</v>
      </c>
      <c r="J155" s="2" t="s">
        <v>30</v>
      </c>
      <c r="K155" s="2">
        <v>0.0</v>
      </c>
      <c r="L155" s="2" t="s">
        <v>31</v>
      </c>
      <c r="M155" s="2">
        <f t="shared" si="14"/>
        <v>0</v>
      </c>
      <c r="P155" s="2">
        <f t="shared" si="2"/>
        <v>0</v>
      </c>
      <c r="Q155" s="2">
        <v>0.0</v>
      </c>
      <c r="R155" s="2">
        <v>0.0</v>
      </c>
    </row>
    <row r="156" ht="15.75" customHeight="1">
      <c r="A156" s="2" t="s">
        <v>209</v>
      </c>
      <c r="B156" s="2" t="s">
        <v>40</v>
      </c>
      <c r="C156" s="2" t="s">
        <v>210</v>
      </c>
      <c r="D156" s="2" t="s">
        <v>218</v>
      </c>
      <c r="E156" s="2">
        <v>45891.0</v>
      </c>
      <c r="F156" s="2">
        <v>5.0</v>
      </c>
      <c r="G156" s="2">
        <v>10.0</v>
      </c>
      <c r="H156" s="2">
        <v>50.0</v>
      </c>
      <c r="I156" s="2">
        <v>50.0</v>
      </c>
      <c r="J156" s="2" t="s">
        <v>30</v>
      </c>
      <c r="K156" s="2">
        <v>0.0</v>
      </c>
      <c r="L156" s="2" t="s">
        <v>31</v>
      </c>
      <c r="M156" s="2">
        <f t="shared" si="14"/>
        <v>0.5</v>
      </c>
      <c r="P156" s="2">
        <f t="shared" si="2"/>
        <v>0.5</v>
      </c>
      <c r="Q156" s="2">
        <v>0.0</v>
      </c>
      <c r="R156" s="2">
        <v>10.0</v>
      </c>
    </row>
    <row r="157" ht="15.75" customHeight="1">
      <c r="A157" s="2" t="s">
        <v>209</v>
      </c>
      <c r="B157" s="2" t="s">
        <v>40</v>
      </c>
      <c r="C157" s="2" t="s">
        <v>210</v>
      </c>
      <c r="D157" s="2" t="s">
        <v>219</v>
      </c>
      <c r="E157" s="2">
        <v>45891.0</v>
      </c>
      <c r="F157" s="2">
        <v>2.0</v>
      </c>
      <c r="G157" s="2">
        <v>20.0</v>
      </c>
      <c r="H157" s="2">
        <v>40.0</v>
      </c>
      <c r="I157" s="2">
        <v>40.0</v>
      </c>
      <c r="J157" s="2" t="s">
        <v>30</v>
      </c>
      <c r="K157" s="2">
        <v>0.0</v>
      </c>
      <c r="L157" s="2" t="s">
        <v>31</v>
      </c>
      <c r="M157" s="2">
        <f t="shared" si="14"/>
        <v>0.4</v>
      </c>
      <c r="P157" s="2">
        <f t="shared" si="2"/>
        <v>0.4</v>
      </c>
      <c r="Q157" s="2">
        <v>0.0</v>
      </c>
      <c r="R157" s="2">
        <v>20.0</v>
      </c>
    </row>
    <row r="158" ht="15.75" customHeight="1">
      <c r="A158" s="2" t="s">
        <v>209</v>
      </c>
      <c r="B158" s="2" t="s">
        <v>40</v>
      </c>
      <c r="C158" s="2" t="s">
        <v>210</v>
      </c>
      <c r="D158" s="2" t="s">
        <v>220</v>
      </c>
      <c r="E158" s="2">
        <v>45891.0</v>
      </c>
      <c r="F158" s="2">
        <v>1.0</v>
      </c>
      <c r="G158" s="2">
        <v>65.95</v>
      </c>
      <c r="H158" s="2">
        <v>65.95</v>
      </c>
      <c r="I158" s="2">
        <v>65.95</v>
      </c>
      <c r="J158" s="2" t="s">
        <v>30</v>
      </c>
      <c r="K158" s="2">
        <v>0.0</v>
      </c>
      <c r="L158" s="2" t="s">
        <v>31</v>
      </c>
      <c r="O158" s="2">
        <f>0.05*I158</f>
        <v>3.2975</v>
      </c>
      <c r="P158" s="2">
        <f t="shared" si="2"/>
        <v>3.2975</v>
      </c>
      <c r="Q158" s="2">
        <v>0.0</v>
      </c>
      <c r="R158" s="2">
        <v>65.95</v>
      </c>
    </row>
    <row r="159" ht="15.75" customHeight="1">
      <c r="A159" s="2" t="s">
        <v>209</v>
      </c>
      <c r="B159" s="2" t="s">
        <v>40</v>
      </c>
      <c r="C159" s="2" t="s">
        <v>221</v>
      </c>
      <c r="D159" s="2" t="s">
        <v>222</v>
      </c>
      <c r="E159" s="2">
        <v>45891.0</v>
      </c>
      <c r="F159" s="2">
        <v>10.0</v>
      </c>
      <c r="G159" s="2">
        <v>1.6</v>
      </c>
      <c r="H159" s="2">
        <v>16.0</v>
      </c>
      <c r="I159" s="2">
        <v>16.0</v>
      </c>
      <c r="J159" s="2" t="s">
        <v>30</v>
      </c>
      <c r="K159" s="2">
        <v>0.0</v>
      </c>
      <c r="L159" s="2" t="s">
        <v>31</v>
      </c>
      <c r="M159" s="2">
        <f t="shared" ref="M159:M223" si="15">0.01*I159</f>
        <v>0.16</v>
      </c>
      <c r="P159" s="2">
        <f t="shared" si="2"/>
        <v>0.16</v>
      </c>
      <c r="Q159" s="2">
        <v>0.0</v>
      </c>
      <c r="R159" s="2">
        <v>1.6</v>
      </c>
    </row>
    <row r="160" ht="15.75" customHeight="1">
      <c r="A160" s="2" t="s">
        <v>209</v>
      </c>
      <c r="B160" s="2" t="s">
        <v>40</v>
      </c>
      <c r="C160" s="2" t="s">
        <v>221</v>
      </c>
      <c r="D160" s="2" t="s">
        <v>223</v>
      </c>
      <c r="E160" s="2">
        <v>45891.0</v>
      </c>
      <c r="F160" s="2">
        <v>20.0</v>
      </c>
      <c r="G160" s="2">
        <v>3.95</v>
      </c>
      <c r="H160" s="2">
        <v>79.0</v>
      </c>
      <c r="I160" s="2">
        <v>79.0</v>
      </c>
      <c r="J160" s="2" t="s">
        <v>30</v>
      </c>
      <c r="K160" s="2">
        <v>0.0</v>
      </c>
      <c r="L160" s="2" t="s">
        <v>31</v>
      </c>
      <c r="M160" s="2">
        <f t="shared" si="15"/>
        <v>0.79</v>
      </c>
      <c r="P160" s="2">
        <f t="shared" si="2"/>
        <v>0.79</v>
      </c>
      <c r="Q160" s="2">
        <v>0.0</v>
      </c>
      <c r="R160" s="2">
        <v>3.95</v>
      </c>
    </row>
    <row r="161" ht="15.75" customHeight="1">
      <c r="A161" s="2" t="s">
        <v>209</v>
      </c>
      <c r="B161" s="2" t="s">
        <v>40</v>
      </c>
      <c r="C161" s="2" t="s">
        <v>221</v>
      </c>
      <c r="D161" s="2" t="s">
        <v>224</v>
      </c>
      <c r="E161" s="2">
        <v>45891.0</v>
      </c>
      <c r="F161" s="2">
        <v>20.0</v>
      </c>
      <c r="G161" s="2">
        <v>7.95</v>
      </c>
      <c r="H161" s="2">
        <v>159.0</v>
      </c>
      <c r="I161" s="2">
        <v>159.0</v>
      </c>
      <c r="J161" s="2" t="s">
        <v>30</v>
      </c>
      <c r="K161" s="2">
        <v>0.0</v>
      </c>
      <c r="L161" s="2" t="s">
        <v>31</v>
      </c>
      <c r="M161" s="2">
        <f t="shared" si="15"/>
        <v>1.59</v>
      </c>
      <c r="P161" s="2">
        <f t="shared" si="2"/>
        <v>1.59</v>
      </c>
      <c r="Q161" s="2">
        <v>0.0</v>
      </c>
      <c r="R161" s="2">
        <v>7.95</v>
      </c>
    </row>
    <row r="162" ht="15.75" customHeight="1">
      <c r="A162" s="2" t="s">
        <v>150</v>
      </c>
      <c r="B162" s="2" t="s">
        <v>49</v>
      </c>
      <c r="C162" s="2" t="s">
        <v>225</v>
      </c>
      <c r="D162" s="2" t="s">
        <v>136</v>
      </c>
      <c r="E162" s="2">
        <v>45891.0</v>
      </c>
      <c r="F162" s="2">
        <v>7.0</v>
      </c>
      <c r="G162" s="2">
        <v>0.0</v>
      </c>
      <c r="H162" s="2">
        <v>0.0</v>
      </c>
      <c r="I162" s="2">
        <v>0.0</v>
      </c>
      <c r="J162" s="2" t="s">
        <v>30</v>
      </c>
      <c r="K162" s="2">
        <v>0.0</v>
      </c>
      <c r="L162" s="2" t="s">
        <v>31</v>
      </c>
      <c r="M162" s="2">
        <f t="shared" si="15"/>
        <v>0</v>
      </c>
      <c r="P162" s="2">
        <f t="shared" si="2"/>
        <v>0</v>
      </c>
      <c r="Q162" s="2">
        <v>0.0</v>
      </c>
      <c r="R162" s="2">
        <v>0.0</v>
      </c>
    </row>
    <row r="163" ht="15.75" customHeight="1">
      <c r="A163" s="2" t="s">
        <v>150</v>
      </c>
      <c r="B163" s="2" t="s">
        <v>49</v>
      </c>
      <c r="C163" s="2" t="s">
        <v>225</v>
      </c>
      <c r="D163" s="2" t="s">
        <v>137</v>
      </c>
      <c r="E163" s="2">
        <v>45891.0</v>
      </c>
      <c r="F163" s="2">
        <v>6.0</v>
      </c>
      <c r="G163" s="2">
        <v>0.0</v>
      </c>
      <c r="H163" s="2">
        <v>0.0</v>
      </c>
      <c r="I163" s="2">
        <v>0.0</v>
      </c>
      <c r="J163" s="2" t="s">
        <v>30</v>
      </c>
      <c r="K163" s="2">
        <v>0.0</v>
      </c>
      <c r="L163" s="2" t="s">
        <v>31</v>
      </c>
      <c r="M163" s="2">
        <f t="shared" si="15"/>
        <v>0</v>
      </c>
      <c r="P163" s="2">
        <f t="shared" si="2"/>
        <v>0</v>
      </c>
      <c r="Q163" s="2">
        <v>0.0</v>
      </c>
      <c r="R163" s="2">
        <v>0.0</v>
      </c>
    </row>
    <row r="164" ht="15.75" customHeight="1">
      <c r="A164" s="2" t="s">
        <v>150</v>
      </c>
      <c r="B164" s="2" t="s">
        <v>49</v>
      </c>
      <c r="C164" s="2" t="s">
        <v>225</v>
      </c>
      <c r="D164" s="2" t="s">
        <v>226</v>
      </c>
      <c r="E164" s="2">
        <v>45891.0</v>
      </c>
      <c r="F164" s="2">
        <v>3.0</v>
      </c>
      <c r="G164" s="2">
        <v>0.0</v>
      </c>
      <c r="H164" s="2">
        <v>0.0</v>
      </c>
      <c r="I164" s="2">
        <v>0.0</v>
      </c>
      <c r="J164" s="2" t="s">
        <v>30</v>
      </c>
      <c r="K164" s="2">
        <v>0.0</v>
      </c>
      <c r="L164" s="2" t="s">
        <v>31</v>
      </c>
      <c r="M164" s="2">
        <f t="shared" si="15"/>
        <v>0</v>
      </c>
      <c r="P164" s="2">
        <f t="shared" si="2"/>
        <v>0</v>
      </c>
      <c r="Q164" s="2">
        <v>0.0</v>
      </c>
      <c r="R164" s="2">
        <v>0.0</v>
      </c>
    </row>
    <row r="165" ht="15.75" customHeight="1">
      <c r="A165" s="2" t="s">
        <v>150</v>
      </c>
      <c r="B165" s="2" t="s">
        <v>49</v>
      </c>
      <c r="C165" s="2" t="s">
        <v>225</v>
      </c>
      <c r="D165" s="2" t="s">
        <v>153</v>
      </c>
      <c r="E165" s="2">
        <v>45891.0</v>
      </c>
      <c r="F165" s="2">
        <v>36.0</v>
      </c>
      <c r="G165" s="2">
        <v>19.29</v>
      </c>
      <c r="H165" s="2">
        <v>694.4399999999999</v>
      </c>
      <c r="I165" s="2">
        <v>694.4399999999999</v>
      </c>
      <c r="J165" s="2" t="s">
        <v>30</v>
      </c>
      <c r="K165" s="2">
        <v>0.0</v>
      </c>
      <c r="L165" s="2" t="s">
        <v>31</v>
      </c>
      <c r="M165" s="2">
        <f t="shared" si="15"/>
        <v>6.9444</v>
      </c>
      <c r="P165" s="2">
        <f t="shared" si="2"/>
        <v>6.9444</v>
      </c>
      <c r="Q165" s="2">
        <v>0.0</v>
      </c>
      <c r="R165" s="2">
        <v>19.29</v>
      </c>
    </row>
    <row r="166" ht="15.75" customHeight="1">
      <c r="A166" s="2" t="s">
        <v>150</v>
      </c>
      <c r="B166" s="2" t="s">
        <v>49</v>
      </c>
      <c r="C166" s="2" t="s">
        <v>225</v>
      </c>
      <c r="D166" s="2" t="s">
        <v>152</v>
      </c>
      <c r="E166" s="2">
        <v>45891.0</v>
      </c>
      <c r="F166" s="2">
        <v>18.0</v>
      </c>
      <c r="G166" s="2">
        <v>14.78</v>
      </c>
      <c r="H166" s="2">
        <v>266.03999999999996</v>
      </c>
      <c r="I166" s="2">
        <v>266.03999999999996</v>
      </c>
      <c r="J166" s="2" t="s">
        <v>30</v>
      </c>
      <c r="K166" s="2">
        <v>0.0</v>
      </c>
      <c r="L166" s="2" t="s">
        <v>31</v>
      </c>
      <c r="M166" s="2">
        <f t="shared" si="15"/>
        <v>2.6604</v>
      </c>
      <c r="P166" s="2">
        <f t="shared" si="2"/>
        <v>2.6604</v>
      </c>
      <c r="Q166" s="2">
        <v>0.0</v>
      </c>
      <c r="R166" s="2">
        <v>14.78</v>
      </c>
    </row>
    <row r="167" ht="15.75" customHeight="1">
      <c r="A167" s="2" t="s">
        <v>150</v>
      </c>
      <c r="B167" s="2" t="s">
        <v>49</v>
      </c>
      <c r="C167" s="2" t="s">
        <v>225</v>
      </c>
      <c r="D167" s="2" t="s">
        <v>227</v>
      </c>
      <c r="E167" s="2">
        <v>45891.0</v>
      </c>
      <c r="F167" s="2">
        <v>1.0</v>
      </c>
      <c r="G167" s="2">
        <v>250.0</v>
      </c>
      <c r="H167" s="2">
        <v>250.0</v>
      </c>
      <c r="I167" s="2">
        <v>250.0</v>
      </c>
      <c r="J167" s="2" t="s">
        <v>30</v>
      </c>
      <c r="K167" s="2">
        <v>0.0</v>
      </c>
      <c r="L167" s="2" t="s">
        <v>31</v>
      </c>
      <c r="M167" s="2">
        <f t="shared" si="15"/>
        <v>2.5</v>
      </c>
      <c r="P167" s="2">
        <f t="shared" si="2"/>
        <v>2.5</v>
      </c>
      <c r="Q167" s="2">
        <v>0.0</v>
      </c>
      <c r="R167" s="2">
        <v>250.0</v>
      </c>
    </row>
    <row r="168" ht="15.75" customHeight="1">
      <c r="A168" s="2" t="s">
        <v>150</v>
      </c>
      <c r="B168" s="2" t="s">
        <v>49</v>
      </c>
      <c r="C168" s="2" t="s">
        <v>225</v>
      </c>
      <c r="D168" s="2" t="s">
        <v>228</v>
      </c>
      <c r="E168" s="2">
        <v>45891.0</v>
      </c>
      <c r="F168" s="2">
        <v>2.0</v>
      </c>
      <c r="G168" s="2">
        <v>77.63</v>
      </c>
      <c r="H168" s="2">
        <v>155.26</v>
      </c>
      <c r="I168" s="2">
        <v>155.26</v>
      </c>
      <c r="J168" s="2" t="s">
        <v>30</v>
      </c>
      <c r="K168" s="2">
        <v>0.0</v>
      </c>
      <c r="L168" s="2" t="s">
        <v>31</v>
      </c>
      <c r="M168" s="2">
        <f t="shared" si="15"/>
        <v>1.5526</v>
      </c>
      <c r="P168" s="2">
        <f t="shared" si="2"/>
        <v>1.5526</v>
      </c>
      <c r="Q168" s="2">
        <v>0.0</v>
      </c>
      <c r="R168" s="2">
        <v>77.63</v>
      </c>
    </row>
    <row r="169" ht="15.75" customHeight="1">
      <c r="A169" s="2" t="s">
        <v>150</v>
      </c>
      <c r="B169" s="2" t="s">
        <v>49</v>
      </c>
      <c r="C169" s="2" t="s">
        <v>225</v>
      </c>
      <c r="D169" s="2" t="s">
        <v>109</v>
      </c>
      <c r="E169" s="2">
        <v>45891.0</v>
      </c>
      <c r="F169" s="2">
        <v>1.0</v>
      </c>
      <c r="G169" s="2">
        <v>97.16</v>
      </c>
      <c r="H169" s="2">
        <v>97.16</v>
      </c>
      <c r="I169" s="2">
        <v>97.16</v>
      </c>
      <c r="J169" s="2" t="s">
        <v>30</v>
      </c>
      <c r="K169" s="2">
        <v>0.0</v>
      </c>
      <c r="L169" s="2" t="s">
        <v>31</v>
      </c>
      <c r="M169" s="2">
        <f t="shared" si="15"/>
        <v>0.9716</v>
      </c>
      <c r="P169" s="2">
        <f t="shared" si="2"/>
        <v>0.9716</v>
      </c>
      <c r="Q169" s="2">
        <v>0.0</v>
      </c>
      <c r="R169" s="2">
        <v>97.16</v>
      </c>
    </row>
    <row r="170" ht="15.75" customHeight="1">
      <c r="A170" s="2" t="s">
        <v>150</v>
      </c>
      <c r="B170" s="2" t="s">
        <v>49</v>
      </c>
      <c r="C170" s="2" t="s">
        <v>225</v>
      </c>
      <c r="D170" s="2" t="s">
        <v>229</v>
      </c>
      <c r="E170" s="2">
        <v>45891.0</v>
      </c>
      <c r="F170" s="2">
        <v>2.0</v>
      </c>
      <c r="G170" s="2">
        <v>35.08</v>
      </c>
      <c r="H170" s="2">
        <v>70.16</v>
      </c>
      <c r="I170" s="2">
        <v>70.16</v>
      </c>
      <c r="J170" s="2" t="s">
        <v>30</v>
      </c>
      <c r="K170" s="2">
        <v>0.0</v>
      </c>
      <c r="L170" s="2" t="s">
        <v>31</v>
      </c>
      <c r="M170" s="2">
        <f t="shared" si="15"/>
        <v>0.7016</v>
      </c>
      <c r="P170" s="2">
        <f t="shared" si="2"/>
        <v>0.7016</v>
      </c>
      <c r="Q170" s="2">
        <v>0.0</v>
      </c>
      <c r="R170" s="2">
        <v>35.08</v>
      </c>
    </row>
    <row r="171" ht="15.75" customHeight="1">
      <c r="A171" s="2" t="s">
        <v>150</v>
      </c>
      <c r="B171" s="2" t="s">
        <v>49</v>
      </c>
      <c r="C171" s="2" t="s">
        <v>225</v>
      </c>
      <c r="D171" s="2" t="s">
        <v>230</v>
      </c>
      <c r="E171" s="2">
        <v>45891.0</v>
      </c>
      <c r="F171" s="2">
        <v>1.0</v>
      </c>
      <c r="G171" s="2">
        <v>55.95</v>
      </c>
      <c r="H171" s="2">
        <v>55.95</v>
      </c>
      <c r="I171" s="2">
        <v>55.95</v>
      </c>
      <c r="J171" s="2" t="s">
        <v>30</v>
      </c>
      <c r="K171" s="2">
        <v>0.0</v>
      </c>
      <c r="L171" s="2" t="s">
        <v>31</v>
      </c>
      <c r="M171" s="2">
        <f t="shared" si="15"/>
        <v>0.5595</v>
      </c>
      <c r="P171" s="2">
        <f t="shared" si="2"/>
        <v>0.5595</v>
      </c>
      <c r="Q171" s="2">
        <v>0.0</v>
      </c>
      <c r="R171" s="2">
        <v>55.95</v>
      </c>
    </row>
    <row r="172" ht="15.75" customHeight="1">
      <c r="A172" s="2" t="s">
        <v>150</v>
      </c>
      <c r="B172" s="2" t="s">
        <v>49</v>
      </c>
      <c r="C172" s="2" t="s">
        <v>225</v>
      </c>
      <c r="D172" s="2" t="s">
        <v>231</v>
      </c>
      <c r="E172" s="2">
        <v>45891.0</v>
      </c>
      <c r="F172" s="2">
        <v>10.0</v>
      </c>
      <c r="G172" s="2">
        <v>11.25</v>
      </c>
      <c r="H172" s="2">
        <v>112.5</v>
      </c>
      <c r="I172" s="2">
        <v>112.5</v>
      </c>
      <c r="J172" s="2" t="s">
        <v>30</v>
      </c>
      <c r="K172" s="2">
        <v>0.0</v>
      </c>
      <c r="L172" s="2" t="s">
        <v>31</v>
      </c>
      <c r="M172" s="2">
        <f t="shared" si="15"/>
        <v>1.125</v>
      </c>
      <c r="P172" s="2">
        <f t="shared" si="2"/>
        <v>1.125</v>
      </c>
      <c r="Q172" s="2">
        <v>0.0</v>
      </c>
      <c r="R172" s="2">
        <v>11.25</v>
      </c>
    </row>
    <row r="173" ht="15.75" customHeight="1">
      <c r="A173" s="2" t="s">
        <v>150</v>
      </c>
      <c r="B173" s="2" t="s">
        <v>49</v>
      </c>
      <c r="C173" s="2" t="s">
        <v>225</v>
      </c>
      <c r="D173" s="2" t="s">
        <v>232</v>
      </c>
      <c r="E173" s="2">
        <v>45891.0</v>
      </c>
      <c r="F173" s="2">
        <v>6.0</v>
      </c>
      <c r="G173" s="2">
        <v>23.95</v>
      </c>
      <c r="H173" s="2">
        <v>143.7</v>
      </c>
      <c r="I173" s="2">
        <v>143.7</v>
      </c>
      <c r="J173" s="2" t="s">
        <v>30</v>
      </c>
      <c r="K173" s="2">
        <v>0.0</v>
      </c>
      <c r="L173" s="2" t="s">
        <v>31</v>
      </c>
      <c r="M173" s="2">
        <f t="shared" si="15"/>
        <v>1.437</v>
      </c>
      <c r="P173" s="2">
        <f t="shared" si="2"/>
        <v>1.437</v>
      </c>
      <c r="Q173" s="2">
        <v>0.0</v>
      </c>
      <c r="R173" s="2">
        <v>23.95</v>
      </c>
    </row>
    <row r="174" ht="15.75" customHeight="1">
      <c r="A174" s="2" t="s">
        <v>150</v>
      </c>
      <c r="B174" s="2" t="s">
        <v>49</v>
      </c>
      <c r="C174" s="2" t="s">
        <v>225</v>
      </c>
      <c r="D174" s="2" t="s">
        <v>233</v>
      </c>
      <c r="E174" s="2">
        <v>45891.0</v>
      </c>
      <c r="F174" s="2">
        <v>6.0</v>
      </c>
      <c r="G174" s="2">
        <v>24.95</v>
      </c>
      <c r="H174" s="2">
        <v>149.7</v>
      </c>
      <c r="I174" s="2">
        <v>149.7</v>
      </c>
      <c r="J174" s="2" t="s">
        <v>30</v>
      </c>
      <c r="K174" s="2">
        <v>0.0</v>
      </c>
      <c r="L174" s="2" t="s">
        <v>31</v>
      </c>
      <c r="M174" s="2">
        <f t="shared" si="15"/>
        <v>1.497</v>
      </c>
      <c r="P174" s="2">
        <f t="shared" si="2"/>
        <v>1.497</v>
      </c>
      <c r="Q174" s="2">
        <v>0.0</v>
      </c>
      <c r="R174" s="2">
        <v>24.95</v>
      </c>
    </row>
    <row r="175" ht="15.75" customHeight="1">
      <c r="A175" s="2" t="s">
        <v>150</v>
      </c>
      <c r="B175" s="2" t="s">
        <v>49</v>
      </c>
      <c r="C175" s="2" t="s">
        <v>225</v>
      </c>
      <c r="D175" s="2" t="s">
        <v>234</v>
      </c>
      <c r="E175" s="2">
        <v>45891.0</v>
      </c>
      <c r="F175" s="2">
        <v>6.0</v>
      </c>
      <c r="G175" s="2">
        <v>23.95</v>
      </c>
      <c r="H175" s="2">
        <v>143.7</v>
      </c>
      <c r="I175" s="2">
        <v>143.7</v>
      </c>
      <c r="J175" s="2" t="s">
        <v>30</v>
      </c>
      <c r="K175" s="2">
        <v>0.0</v>
      </c>
      <c r="L175" s="2" t="s">
        <v>31</v>
      </c>
      <c r="M175" s="2">
        <f t="shared" si="15"/>
        <v>1.437</v>
      </c>
      <c r="P175" s="2">
        <f t="shared" si="2"/>
        <v>1.437</v>
      </c>
      <c r="Q175" s="2">
        <v>0.0</v>
      </c>
      <c r="R175" s="2">
        <v>23.95</v>
      </c>
    </row>
    <row r="176" ht="15.75" customHeight="1">
      <c r="A176" s="2" t="s">
        <v>120</v>
      </c>
      <c r="B176" s="2" t="s">
        <v>49</v>
      </c>
      <c r="C176" s="2" t="s">
        <v>235</v>
      </c>
      <c r="D176" s="2" t="s">
        <v>131</v>
      </c>
      <c r="E176" s="2">
        <v>45891.0</v>
      </c>
      <c r="F176" s="2">
        <v>-1.0</v>
      </c>
      <c r="G176" s="2">
        <v>22.95</v>
      </c>
      <c r="H176" s="2">
        <v>-22.95</v>
      </c>
      <c r="I176" s="2">
        <v>-22.95</v>
      </c>
      <c r="J176" s="2" t="s">
        <v>30</v>
      </c>
      <c r="K176" s="2">
        <v>0.0</v>
      </c>
      <c r="L176" s="2" t="s">
        <v>31</v>
      </c>
      <c r="M176" s="2">
        <f t="shared" si="15"/>
        <v>-0.2295</v>
      </c>
      <c r="P176" s="2">
        <f t="shared" si="2"/>
        <v>-0.2295</v>
      </c>
      <c r="Q176" s="2">
        <v>0.0</v>
      </c>
      <c r="R176" s="2">
        <v>22.95</v>
      </c>
    </row>
    <row r="177" ht="15.75" customHeight="1">
      <c r="A177" s="2" t="s">
        <v>236</v>
      </c>
      <c r="B177" s="2" t="s">
        <v>27</v>
      </c>
      <c r="C177" s="2" t="s">
        <v>237</v>
      </c>
      <c r="D177" s="2" t="s">
        <v>238</v>
      </c>
      <c r="E177" s="2">
        <v>45894.0</v>
      </c>
      <c r="F177" s="2">
        <v>100.0</v>
      </c>
      <c r="G177" s="2">
        <v>6.5</v>
      </c>
      <c r="H177" s="2">
        <v>650.0</v>
      </c>
      <c r="I177" s="2">
        <v>650.0</v>
      </c>
      <c r="J177" s="2" t="s">
        <v>30</v>
      </c>
      <c r="K177" s="2">
        <v>0.0</v>
      </c>
      <c r="L177" s="2" t="s">
        <v>31</v>
      </c>
      <c r="M177" s="2">
        <f t="shared" si="15"/>
        <v>6.5</v>
      </c>
      <c r="P177" s="2">
        <f t="shared" si="2"/>
        <v>6.5</v>
      </c>
      <c r="Q177" s="2">
        <v>0.0</v>
      </c>
      <c r="R177" s="2">
        <v>6.5</v>
      </c>
    </row>
    <row r="178" ht="15.75" customHeight="1">
      <c r="A178" s="2" t="s">
        <v>239</v>
      </c>
      <c r="B178" s="2" t="s">
        <v>27</v>
      </c>
      <c r="C178" s="2" t="s">
        <v>240</v>
      </c>
      <c r="D178" s="2" t="s">
        <v>241</v>
      </c>
      <c r="E178" s="2">
        <v>45894.0</v>
      </c>
      <c r="F178" s="2">
        <v>8.0</v>
      </c>
      <c r="G178" s="2">
        <v>14.59</v>
      </c>
      <c r="H178" s="2">
        <v>116.72</v>
      </c>
      <c r="I178" s="2">
        <v>116.72</v>
      </c>
      <c r="J178" s="2" t="s">
        <v>30</v>
      </c>
      <c r="K178" s="2">
        <v>0.0</v>
      </c>
      <c r="L178" s="2" t="s">
        <v>31</v>
      </c>
      <c r="M178" s="2">
        <f t="shared" si="15"/>
        <v>1.1672</v>
      </c>
      <c r="P178" s="2">
        <f t="shared" si="2"/>
        <v>1.1672</v>
      </c>
      <c r="Q178" s="2">
        <v>0.0</v>
      </c>
      <c r="R178" s="2">
        <v>14.59</v>
      </c>
    </row>
    <row r="179" ht="15.75" customHeight="1">
      <c r="A179" s="2" t="s">
        <v>239</v>
      </c>
      <c r="B179" s="2" t="s">
        <v>27</v>
      </c>
      <c r="C179" s="2" t="s">
        <v>240</v>
      </c>
      <c r="D179" s="2" t="s">
        <v>45</v>
      </c>
      <c r="E179" s="2">
        <v>45894.0</v>
      </c>
      <c r="F179" s="2">
        <v>8.0</v>
      </c>
      <c r="G179" s="2">
        <v>6.95</v>
      </c>
      <c r="H179" s="2">
        <v>55.6</v>
      </c>
      <c r="I179" s="2">
        <v>55.6</v>
      </c>
      <c r="J179" s="2" t="s">
        <v>30</v>
      </c>
      <c r="K179" s="2">
        <v>0.0</v>
      </c>
      <c r="L179" s="2" t="s">
        <v>31</v>
      </c>
      <c r="M179" s="2">
        <f t="shared" si="15"/>
        <v>0.556</v>
      </c>
      <c r="P179" s="2">
        <f t="shared" si="2"/>
        <v>0.556</v>
      </c>
      <c r="Q179" s="2">
        <v>0.0</v>
      </c>
      <c r="R179" s="2">
        <v>6.95</v>
      </c>
    </row>
    <row r="180" ht="15.75" customHeight="1">
      <c r="A180" s="2" t="s">
        <v>239</v>
      </c>
      <c r="B180" s="2" t="s">
        <v>27</v>
      </c>
      <c r="C180" s="2" t="s">
        <v>240</v>
      </c>
      <c r="D180" s="2" t="s">
        <v>242</v>
      </c>
      <c r="E180" s="2">
        <v>45894.0</v>
      </c>
      <c r="F180" s="2">
        <v>2.0</v>
      </c>
      <c r="G180" s="2">
        <v>8.95</v>
      </c>
      <c r="H180" s="2">
        <v>17.9</v>
      </c>
      <c r="I180" s="2">
        <v>17.9</v>
      </c>
      <c r="J180" s="2" t="s">
        <v>30</v>
      </c>
      <c r="K180" s="2">
        <v>0.0</v>
      </c>
      <c r="L180" s="2" t="s">
        <v>31</v>
      </c>
      <c r="M180" s="2">
        <f t="shared" si="15"/>
        <v>0.179</v>
      </c>
      <c r="P180" s="2">
        <f t="shared" si="2"/>
        <v>0.179</v>
      </c>
      <c r="Q180" s="2">
        <v>0.0</v>
      </c>
      <c r="R180" s="2">
        <v>8.95</v>
      </c>
    </row>
    <row r="181" ht="15.75" customHeight="1">
      <c r="A181" s="2" t="s">
        <v>239</v>
      </c>
      <c r="B181" s="2" t="s">
        <v>27</v>
      </c>
      <c r="C181" s="2" t="s">
        <v>240</v>
      </c>
      <c r="D181" s="2" t="s">
        <v>243</v>
      </c>
      <c r="E181" s="2">
        <v>45894.0</v>
      </c>
      <c r="F181" s="2">
        <v>6.0</v>
      </c>
      <c r="G181" s="2">
        <v>8.95</v>
      </c>
      <c r="H181" s="2">
        <v>53.699999999999996</v>
      </c>
      <c r="I181" s="2">
        <v>53.699999999999996</v>
      </c>
      <c r="J181" s="2" t="s">
        <v>30</v>
      </c>
      <c r="K181" s="2">
        <v>0.0</v>
      </c>
      <c r="L181" s="2" t="s">
        <v>31</v>
      </c>
      <c r="M181" s="2">
        <f t="shared" si="15"/>
        <v>0.537</v>
      </c>
      <c r="P181" s="2">
        <f t="shared" si="2"/>
        <v>0.537</v>
      </c>
      <c r="Q181" s="2">
        <v>0.0</v>
      </c>
      <c r="R181" s="2">
        <v>8.95</v>
      </c>
    </row>
    <row r="182" ht="15.75" customHeight="1">
      <c r="A182" s="2" t="s">
        <v>239</v>
      </c>
      <c r="B182" s="2" t="s">
        <v>27</v>
      </c>
      <c r="C182" s="2" t="s">
        <v>240</v>
      </c>
      <c r="D182" s="2" t="s">
        <v>244</v>
      </c>
      <c r="E182" s="2">
        <v>45894.0</v>
      </c>
      <c r="F182" s="2">
        <v>1.0</v>
      </c>
      <c r="G182" s="2">
        <v>0.0</v>
      </c>
      <c r="H182" s="2">
        <v>0.0</v>
      </c>
      <c r="I182" s="2">
        <v>0.0</v>
      </c>
      <c r="J182" s="2" t="s">
        <v>30</v>
      </c>
      <c r="K182" s="2">
        <v>0.0</v>
      </c>
      <c r="L182" s="2" t="s">
        <v>31</v>
      </c>
      <c r="M182" s="2">
        <f t="shared" si="15"/>
        <v>0</v>
      </c>
      <c r="P182" s="2">
        <f t="shared" si="2"/>
        <v>0</v>
      </c>
      <c r="Q182" s="2">
        <v>0.0</v>
      </c>
      <c r="R182" s="2">
        <v>0.0</v>
      </c>
    </row>
    <row r="183" ht="15.75" customHeight="1">
      <c r="A183" s="2" t="s">
        <v>239</v>
      </c>
      <c r="B183" s="2" t="s">
        <v>27</v>
      </c>
      <c r="C183" s="2" t="s">
        <v>240</v>
      </c>
      <c r="D183" s="2" t="s">
        <v>245</v>
      </c>
      <c r="E183" s="2">
        <v>45894.0</v>
      </c>
      <c r="F183" s="2">
        <v>1.0</v>
      </c>
      <c r="G183" s="2">
        <v>72.0</v>
      </c>
      <c r="H183" s="2">
        <v>72.0</v>
      </c>
      <c r="I183" s="2">
        <v>72.0</v>
      </c>
      <c r="J183" s="2" t="s">
        <v>30</v>
      </c>
      <c r="K183" s="2">
        <v>0.0</v>
      </c>
      <c r="L183" s="2" t="s">
        <v>31</v>
      </c>
      <c r="M183" s="2">
        <f t="shared" si="15"/>
        <v>0.72</v>
      </c>
      <c r="P183" s="2">
        <f t="shared" si="2"/>
        <v>0.72</v>
      </c>
      <c r="Q183" s="2">
        <v>0.0</v>
      </c>
      <c r="R183" s="2">
        <v>72.0</v>
      </c>
    </row>
    <row r="184" ht="15.75" customHeight="1">
      <c r="A184" s="2" t="s">
        <v>239</v>
      </c>
      <c r="B184" s="2" t="s">
        <v>27</v>
      </c>
      <c r="C184" s="2" t="s">
        <v>240</v>
      </c>
      <c r="D184" s="2" t="s">
        <v>246</v>
      </c>
      <c r="E184" s="2">
        <v>45894.0</v>
      </c>
      <c r="F184" s="2">
        <v>10.0</v>
      </c>
      <c r="G184" s="2">
        <v>6.6</v>
      </c>
      <c r="H184" s="2">
        <v>66.0</v>
      </c>
      <c r="I184" s="2">
        <v>66.0</v>
      </c>
      <c r="J184" s="2" t="s">
        <v>30</v>
      </c>
      <c r="K184" s="2">
        <v>0.0</v>
      </c>
      <c r="L184" s="2" t="s">
        <v>31</v>
      </c>
      <c r="M184" s="2">
        <f t="shared" si="15"/>
        <v>0.66</v>
      </c>
      <c r="P184" s="2">
        <f t="shared" si="2"/>
        <v>0.66</v>
      </c>
      <c r="Q184" s="2">
        <v>0.0</v>
      </c>
      <c r="R184" s="2">
        <v>6.6</v>
      </c>
    </row>
    <row r="185" ht="15.75" customHeight="1">
      <c r="A185" s="2" t="s">
        <v>239</v>
      </c>
      <c r="B185" s="2" t="s">
        <v>27</v>
      </c>
      <c r="C185" s="2" t="s">
        <v>240</v>
      </c>
      <c r="D185" s="2" t="s">
        <v>222</v>
      </c>
      <c r="E185" s="2">
        <v>45894.0</v>
      </c>
      <c r="F185" s="2">
        <v>25.0</v>
      </c>
      <c r="G185" s="2">
        <v>1.45</v>
      </c>
      <c r="H185" s="2">
        <v>36.25</v>
      </c>
      <c r="I185" s="2">
        <v>36.25</v>
      </c>
      <c r="J185" s="2" t="s">
        <v>30</v>
      </c>
      <c r="K185" s="2">
        <v>0.0</v>
      </c>
      <c r="L185" s="2" t="s">
        <v>31</v>
      </c>
      <c r="M185" s="2">
        <f t="shared" si="15"/>
        <v>0.3625</v>
      </c>
      <c r="P185" s="2">
        <f t="shared" si="2"/>
        <v>0.3625</v>
      </c>
      <c r="Q185" s="2">
        <v>0.0</v>
      </c>
      <c r="R185" s="2">
        <v>1.45</v>
      </c>
    </row>
    <row r="186" ht="15.75" customHeight="1">
      <c r="A186" s="2" t="s">
        <v>239</v>
      </c>
      <c r="B186" s="2" t="s">
        <v>27</v>
      </c>
      <c r="C186" s="2" t="s">
        <v>240</v>
      </c>
      <c r="D186" s="2" t="s">
        <v>247</v>
      </c>
      <c r="E186" s="2">
        <v>45894.0</v>
      </c>
      <c r="F186" s="2">
        <v>6.0</v>
      </c>
      <c r="G186" s="2">
        <v>27.0</v>
      </c>
      <c r="H186" s="2">
        <v>162.0</v>
      </c>
      <c r="I186" s="2">
        <v>162.0</v>
      </c>
      <c r="J186" s="2" t="s">
        <v>30</v>
      </c>
      <c r="K186" s="2">
        <v>0.0</v>
      </c>
      <c r="L186" s="2" t="s">
        <v>31</v>
      </c>
      <c r="M186" s="2">
        <f t="shared" si="15"/>
        <v>1.62</v>
      </c>
      <c r="P186" s="2">
        <f t="shared" si="2"/>
        <v>1.62</v>
      </c>
      <c r="Q186" s="2">
        <v>0.0</v>
      </c>
      <c r="R186" s="2">
        <v>27.0</v>
      </c>
    </row>
    <row r="187" ht="15.75" customHeight="1">
      <c r="A187" s="2" t="s">
        <v>239</v>
      </c>
      <c r="B187" s="2" t="s">
        <v>27</v>
      </c>
      <c r="C187" s="2" t="s">
        <v>240</v>
      </c>
      <c r="D187" s="2" t="s">
        <v>248</v>
      </c>
      <c r="E187" s="2">
        <v>45894.0</v>
      </c>
      <c r="F187" s="2">
        <v>12.0</v>
      </c>
      <c r="G187" s="2">
        <v>10.47</v>
      </c>
      <c r="H187" s="2">
        <v>125.64000000000001</v>
      </c>
      <c r="I187" s="2">
        <v>125.64000000000001</v>
      </c>
      <c r="J187" s="2" t="s">
        <v>30</v>
      </c>
      <c r="K187" s="2">
        <v>0.0</v>
      </c>
      <c r="L187" s="2" t="s">
        <v>31</v>
      </c>
      <c r="M187" s="2">
        <f t="shared" si="15"/>
        <v>1.2564</v>
      </c>
      <c r="P187" s="2">
        <f t="shared" si="2"/>
        <v>1.2564</v>
      </c>
      <c r="Q187" s="2">
        <v>0.0</v>
      </c>
      <c r="R187" s="2">
        <v>10.47</v>
      </c>
    </row>
    <row r="188" ht="15.75" customHeight="1">
      <c r="A188" s="2" t="s">
        <v>239</v>
      </c>
      <c r="B188" s="2" t="s">
        <v>27</v>
      </c>
      <c r="C188" s="2" t="s">
        <v>240</v>
      </c>
      <c r="D188" s="2" t="s">
        <v>249</v>
      </c>
      <c r="E188" s="2">
        <v>45894.0</v>
      </c>
      <c r="F188" s="2">
        <v>2.0</v>
      </c>
      <c r="G188" s="2">
        <v>21.99</v>
      </c>
      <c r="H188" s="2">
        <v>43.98</v>
      </c>
      <c r="I188" s="2">
        <v>43.98</v>
      </c>
      <c r="J188" s="2" t="s">
        <v>30</v>
      </c>
      <c r="K188" s="2">
        <v>0.0</v>
      </c>
      <c r="L188" s="2" t="s">
        <v>31</v>
      </c>
      <c r="M188" s="2">
        <f t="shared" si="15"/>
        <v>0.4398</v>
      </c>
      <c r="P188" s="2">
        <f t="shared" si="2"/>
        <v>0.4398</v>
      </c>
      <c r="Q188" s="2">
        <v>0.0</v>
      </c>
      <c r="R188" s="2">
        <v>21.99</v>
      </c>
    </row>
    <row r="189" ht="15.75" customHeight="1">
      <c r="A189" s="2" t="s">
        <v>239</v>
      </c>
      <c r="B189" s="2" t="s">
        <v>27</v>
      </c>
      <c r="C189" s="2" t="s">
        <v>240</v>
      </c>
      <c r="D189" s="2" t="s">
        <v>250</v>
      </c>
      <c r="E189" s="2">
        <v>45894.0</v>
      </c>
      <c r="F189" s="2">
        <v>4.0</v>
      </c>
      <c r="G189" s="2">
        <v>105.74</v>
      </c>
      <c r="H189" s="2">
        <v>422.96</v>
      </c>
      <c r="I189" s="2">
        <v>422.96</v>
      </c>
      <c r="J189" s="2" t="s">
        <v>30</v>
      </c>
      <c r="K189" s="2">
        <v>0.0</v>
      </c>
      <c r="L189" s="2" t="s">
        <v>31</v>
      </c>
      <c r="M189" s="2">
        <f t="shared" si="15"/>
        <v>4.2296</v>
      </c>
      <c r="P189" s="2">
        <f t="shared" si="2"/>
        <v>4.2296</v>
      </c>
      <c r="Q189" s="2">
        <v>0.0</v>
      </c>
      <c r="R189" s="2">
        <v>105.74</v>
      </c>
    </row>
    <row r="190" ht="15.75" customHeight="1">
      <c r="A190" s="2" t="s">
        <v>239</v>
      </c>
      <c r="B190" s="2" t="s">
        <v>27</v>
      </c>
      <c r="C190" s="2" t="s">
        <v>240</v>
      </c>
      <c r="D190" s="2" t="s">
        <v>251</v>
      </c>
      <c r="E190" s="2">
        <v>45894.0</v>
      </c>
      <c r="F190" s="2">
        <v>3.0</v>
      </c>
      <c r="G190" s="2">
        <v>31.71</v>
      </c>
      <c r="H190" s="2">
        <v>95.13</v>
      </c>
      <c r="I190" s="2">
        <v>95.13</v>
      </c>
      <c r="J190" s="2" t="s">
        <v>30</v>
      </c>
      <c r="K190" s="2">
        <v>0.0</v>
      </c>
      <c r="L190" s="2" t="s">
        <v>31</v>
      </c>
      <c r="M190" s="2">
        <f t="shared" si="15"/>
        <v>0.9513</v>
      </c>
      <c r="P190" s="2">
        <f t="shared" si="2"/>
        <v>0.9513</v>
      </c>
      <c r="Q190" s="2">
        <v>0.0</v>
      </c>
      <c r="R190" s="2">
        <v>31.71</v>
      </c>
    </row>
    <row r="191" ht="15.75" customHeight="1">
      <c r="A191" s="2" t="s">
        <v>239</v>
      </c>
      <c r="B191" s="2" t="s">
        <v>27</v>
      </c>
      <c r="C191" s="2" t="s">
        <v>240</v>
      </c>
      <c r="D191" s="2" t="s">
        <v>252</v>
      </c>
      <c r="E191" s="2">
        <v>45894.0</v>
      </c>
      <c r="F191" s="2">
        <v>1.0</v>
      </c>
      <c r="G191" s="2">
        <v>70.11</v>
      </c>
      <c r="H191" s="2">
        <v>70.11</v>
      </c>
      <c r="I191" s="2">
        <v>70.11</v>
      </c>
      <c r="J191" s="2" t="s">
        <v>30</v>
      </c>
      <c r="K191" s="2">
        <v>0.0</v>
      </c>
      <c r="L191" s="2" t="s">
        <v>31</v>
      </c>
      <c r="M191" s="2">
        <f t="shared" si="15"/>
        <v>0.7011</v>
      </c>
      <c r="P191" s="2">
        <f t="shared" si="2"/>
        <v>0.7011</v>
      </c>
      <c r="Q191" s="2">
        <v>0.0</v>
      </c>
      <c r="R191" s="2">
        <v>70.11</v>
      </c>
    </row>
    <row r="192" ht="15.75" customHeight="1">
      <c r="A192" s="2" t="s">
        <v>239</v>
      </c>
      <c r="B192" s="2" t="s">
        <v>27</v>
      </c>
      <c r="C192" s="2" t="s">
        <v>240</v>
      </c>
      <c r="D192" s="2" t="s">
        <v>253</v>
      </c>
      <c r="E192" s="2">
        <v>45894.0</v>
      </c>
      <c r="F192" s="2">
        <v>2.0</v>
      </c>
      <c r="G192" s="2">
        <v>14.59</v>
      </c>
      <c r="H192" s="2">
        <v>29.18</v>
      </c>
      <c r="I192" s="2">
        <v>29.18</v>
      </c>
      <c r="J192" s="2" t="s">
        <v>30</v>
      </c>
      <c r="K192" s="2">
        <v>0.0</v>
      </c>
      <c r="L192" s="2" t="s">
        <v>31</v>
      </c>
      <c r="M192" s="2">
        <f t="shared" si="15"/>
        <v>0.2918</v>
      </c>
      <c r="P192" s="2">
        <f t="shared" si="2"/>
        <v>0.2918</v>
      </c>
      <c r="Q192" s="2">
        <v>0.0</v>
      </c>
      <c r="R192" s="2">
        <v>14.59</v>
      </c>
    </row>
    <row r="193" ht="15.75" customHeight="1">
      <c r="A193" s="2" t="s">
        <v>239</v>
      </c>
      <c r="B193" s="2" t="s">
        <v>27</v>
      </c>
      <c r="C193" s="2" t="s">
        <v>240</v>
      </c>
      <c r="D193" s="2" t="s">
        <v>254</v>
      </c>
      <c r="E193" s="2">
        <v>45894.0</v>
      </c>
      <c r="F193" s="2">
        <v>4.0</v>
      </c>
      <c r="G193" s="2">
        <v>0.0</v>
      </c>
      <c r="H193" s="2">
        <v>0.0</v>
      </c>
      <c r="I193" s="2">
        <v>0.0</v>
      </c>
      <c r="J193" s="2" t="s">
        <v>30</v>
      </c>
      <c r="K193" s="2">
        <v>0.0</v>
      </c>
      <c r="L193" s="2" t="s">
        <v>31</v>
      </c>
      <c r="M193" s="2">
        <f t="shared" si="15"/>
        <v>0</v>
      </c>
      <c r="P193" s="2">
        <f t="shared" si="2"/>
        <v>0</v>
      </c>
      <c r="Q193" s="2">
        <v>0.0</v>
      </c>
      <c r="R193" s="2">
        <v>0.0</v>
      </c>
    </row>
    <row r="194" ht="15.75" customHeight="1">
      <c r="A194" s="2" t="s">
        <v>239</v>
      </c>
      <c r="B194" s="2" t="s">
        <v>27</v>
      </c>
      <c r="C194" s="2" t="s">
        <v>240</v>
      </c>
      <c r="D194" s="2" t="s">
        <v>217</v>
      </c>
      <c r="E194" s="2">
        <v>45894.0</v>
      </c>
      <c r="F194" s="2">
        <v>4.0</v>
      </c>
      <c r="G194" s="2">
        <v>0.0</v>
      </c>
      <c r="H194" s="2">
        <v>0.0</v>
      </c>
      <c r="I194" s="2">
        <v>0.0</v>
      </c>
      <c r="J194" s="2" t="s">
        <v>30</v>
      </c>
      <c r="K194" s="2">
        <v>0.0</v>
      </c>
      <c r="L194" s="2" t="s">
        <v>31</v>
      </c>
      <c r="M194" s="2">
        <f t="shared" si="15"/>
        <v>0</v>
      </c>
      <c r="P194" s="2">
        <f t="shared" si="2"/>
        <v>0</v>
      </c>
      <c r="Q194" s="2">
        <v>0.0</v>
      </c>
      <c r="R194" s="2">
        <v>0.0</v>
      </c>
    </row>
    <row r="195" ht="15.75" customHeight="1">
      <c r="A195" s="2" t="s">
        <v>239</v>
      </c>
      <c r="B195" s="2" t="s">
        <v>27</v>
      </c>
      <c r="C195" s="2" t="s">
        <v>240</v>
      </c>
      <c r="D195" s="2" t="s">
        <v>255</v>
      </c>
      <c r="E195" s="2">
        <v>45894.0</v>
      </c>
      <c r="F195" s="2">
        <v>1.0</v>
      </c>
      <c r="G195" s="2">
        <v>0.0</v>
      </c>
      <c r="H195" s="2">
        <v>0.0</v>
      </c>
      <c r="I195" s="2">
        <v>0.0</v>
      </c>
      <c r="J195" s="2" t="s">
        <v>30</v>
      </c>
      <c r="K195" s="2">
        <v>0.0</v>
      </c>
      <c r="L195" s="2" t="s">
        <v>31</v>
      </c>
      <c r="M195" s="2">
        <f t="shared" si="15"/>
        <v>0</v>
      </c>
      <c r="P195" s="2">
        <f t="shared" si="2"/>
        <v>0</v>
      </c>
      <c r="Q195" s="2">
        <v>0.0</v>
      </c>
      <c r="R195" s="2">
        <v>0.0</v>
      </c>
    </row>
    <row r="196" ht="15.75" customHeight="1">
      <c r="A196" s="2" t="s">
        <v>239</v>
      </c>
      <c r="B196" s="2" t="s">
        <v>27</v>
      </c>
      <c r="C196" s="2" t="s">
        <v>240</v>
      </c>
      <c r="D196" s="2" t="s">
        <v>256</v>
      </c>
      <c r="E196" s="2">
        <v>45894.0</v>
      </c>
      <c r="F196" s="2">
        <v>1.0</v>
      </c>
      <c r="G196" s="2">
        <v>0.0</v>
      </c>
      <c r="H196" s="2">
        <v>0.0</v>
      </c>
      <c r="I196" s="2">
        <v>0.0</v>
      </c>
      <c r="J196" s="2" t="s">
        <v>30</v>
      </c>
      <c r="K196" s="2">
        <v>0.0</v>
      </c>
      <c r="L196" s="2" t="s">
        <v>31</v>
      </c>
      <c r="M196" s="2">
        <f t="shared" si="15"/>
        <v>0</v>
      </c>
      <c r="P196" s="2">
        <f t="shared" si="2"/>
        <v>0</v>
      </c>
      <c r="Q196" s="2">
        <v>0.0</v>
      </c>
      <c r="R196" s="2">
        <v>0.0</v>
      </c>
    </row>
    <row r="197" ht="15.75" customHeight="1">
      <c r="A197" s="2" t="s">
        <v>239</v>
      </c>
      <c r="B197" s="2" t="s">
        <v>27</v>
      </c>
      <c r="C197" s="2" t="s">
        <v>240</v>
      </c>
      <c r="D197" s="2" t="s">
        <v>226</v>
      </c>
      <c r="E197" s="2">
        <v>45894.0</v>
      </c>
      <c r="F197" s="2">
        <v>1.0</v>
      </c>
      <c r="G197" s="2">
        <v>0.0</v>
      </c>
      <c r="H197" s="2">
        <v>0.0</v>
      </c>
      <c r="I197" s="2">
        <v>0.0</v>
      </c>
      <c r="J197" s="2" t="s">
        <v>30</v>
      </c>
      <c r="K197" s="2">
        <v>0.0</v>
      </c>
      <c r="L197" s="2" t="s">
        <v>31</v>
      </c>
      <c r="M197" s="2">
        <f t="shared" si="15"/>
        <v>0</v>
      </c>
      <c r="P197" s="2">
        <f t="shared" si="2"/>
        <v>0</v>
      </c>
      <c r="Q197" s="2">
        <v>0.0</v>
      </c>
      <c r="R197" s="2">
        <v>0.0</v>
      </c>
    </row>
    <row r="198" ht="15.75" customHeight="1">
      <c r="A198" s="2" t="s">
        <v>239</v>
      </c>
      <c r="B198" s="2" t="s">
        <v>27</v>
      </c>
      <c r="C198" s="2" t="s">
        <v>240</v>
      </c>
      <c r="D198" s="2" t="s">
        <v>257</v>
      </c>
      <c r="E198" s="2">
        <v>45894.0</v>
      </c>
      <c r="F198" s="2">
        <v>1.0</v>
      </c>
      <c r="G198" s="2">
        <v>0.0</v>
      </c>
      <c r="H198" s="2">
        <v>0.0</v>
      </c>
      <c r="I198" s="2">
        <v>0.0</v>
      </c>
      <c r="J198" s="2" t="s">
        <v>30</v>
      </c>
      <c r="K198" s="2">
        <v>0.0</v>
      </c>
      <c r="L198" s="2" t="s">
        <v>31</v>
      </c>
      <c r="M198" s="2">
        <f t="shared" si="15"/>
        <v>0</v>
      </c>
      <c r="P198" s="2">
        <f t="shared" si="2"/>
        <v>0</v>
      </c>
      <c r="Q198" s="2">
        <v>0.0</v>
      </c>
      <c r="R198" s="2">
        <v>0.0</v>
      </c>
    </row>
    <row r="199" ht="15.75" customHeight="1">
      <c r="A199" s="2" t="s">
        <v>239</v>
      </c>
      <c r="B199" s="2" t="s">
        <v>27</v>
      </c>
      <c r="C199" s="2" t="s">
        <v>240</v>
      </c>
      <c r="D199" s="2" t="s">
        <v>137</v>
      </c>
      <c r="E199" s="2">
        <v>45894.0</v>
      </c>
      <c r="F199" s="2">
        <v>3.0</v>
      </c>
      <c r="G199" s="2">
        <v>0.0</v>
      </c>
      <c r="H199" s="2">
        <v>0.0</v>
      </c>
      <c r="I199" s="2">
        <v>0.0</v>
      </c>
      <c r="J199" s="2" t="s">
        <v>30</v>
      </c>
      <c r="K199" s="2">
        <v>0.0</v>
      </c>
      <c r="L199" s="2" t="s">
        <v>31</v>
      </c>
      <c r="M199" s="2">
        <f t="shared" si="15"/>
        <v>0</v>
      </c>
      <c r="P199" s="2">
        <f t="shared" si="2"/>
        <v>0</v>
      </c>
      <c r="Q199" s="2">
        <v>0.0</v>
      </c>
      <c r="R199" s="2">
        <v>0.0</v>
      </c>
    </row>
    <row r="200" ht="15.75" customHeight="1">
      <c r="A200" s="2" t="s">
        <v>239</v>
      </c>
      <c r="B200" s="2" t="s">
        <v>27</v>
      </c>
      <c r="C200" s="2" t="s">
        <v>240</v>
      </c>
      <c r="D200" s="2" t="s">
        <v>258</v>
      </c>
      <c r="E200" s="2">
        <v>45894.0</v>
      </c>
      <c r="F200" s="2">
        <v>3.0</v>
      </c>
      <c r="G200" s="2">
        <v>0.0</v>
      </c>
      <c r="H200" s="2">
        <v>0.0</v>
      </c>
      <c r="I200" s="2">
        <v>0.0</v>
      </c>
      <c r="J200" s="2" t="s">
        <v>30</v>
      </c>
      <c r="K200" s="2">
        <v>0.0</v>
      </c>
      <c r="L200" s="2" t="s">
        <v>31</v>
      </c>
      <c r="M200" s="2">
        <f t="shared" si="15"/>
        <v>0</v>
      </c>
      <c r="P200" s="2">
        <f t="shared" si="2"/>
        <v>0</v>
      </c>
      <c r="Q200" s="2">
        <v>0.0</v>
      </c>
      <c r="R200" s="2">
        <v>0.0</v>
      </c>
    </row>
    <row r="201" ht="15.75" customHeight="1">
      <c r="A201" s="2" t="s">
        <v>239</v>
      </c>
      <c r="B201" s="2" t="s">
        <v>27</v>
      </c>
      <c r="C201" s="2" t="s">
        <v>240</v>
      </c>
      <c r="D201" s="2" t="s">
        <v>259</v>
      </c>
      <c r="E201" s="2">
        <v>45894.0</v>
      </c>
      <c r="F201" s="2">
        <v>3.0</v>
      </c>
      <c r="G201" s="2">
        <v>0.0</v>
      </c>
      <c r="H201" s="2">
        <v>0.0</v>
      </c>
      <c r="I201" s="2">
        <v>0.0</v>
      </c>
      <c r="J201" s="2" t="s">
        <v>30</v>
      </c>
      <c r="K201" s="2">
        <v>0.0</v>
      </c>
      <c r="L201" s="2" t="s">
        <v>31</v>
      </c>
      <c r="M201" s="2">
        <f t="shared" si="15"/>
        <v>0</v>
      </c>
      <c r="P201" s="2">
        <f t="shared" si="2"/>
        <v>0</v>
      </c>
      <c r="Q201" s="2">
        <v>0.0</v>
      </c>
      <c r="R201" s="2">
        <v>0.0</v>
      </c>
    </row>
    <row r="202" ht="15.75" customHeight="1">
      <c r="A202" s="2" t="s">
        <v>239</v>
      </c>
      <c r="B202" s="2" t="s">
        <v>27</v>
      </c>
      <c r="C202" s="2" t="s">
        <v>240</v>
      </c>
      <c r="D202" s="2" t="s">
        <v>260</v>
      </c>
      <c r="E202" s="2">
        <v>45894.0</v>
      </c>
      <c r="F202" s="2">
        <v>5.0</v>
      </c>
      <c r="G202" s="2">
        <v>0.0</v>
      </c>
      <c r="H202" s="2">
        <v>0.0</v>
      </c>
      <c r="I202" s="2">
        <v>0.0</v>
      </c>
      <c r="J202" s="2" t="s">
        <v>30</v>
      </c>
      <c r="K202" s="2">
        <v>0.0</v>
      </c>
      <c r="L202" s="2" t="s">
        <v>31</v>
      </c>
      <c r="M202" s="2">
        <f t="shared" si="15"/>
        <v>0</v>
      </c>
      <c r="P202" s="2">
        <f t="shared" si="2"/>
        <v>0</v>
      </c>
      <c r="Q202" s="2">
        <v>0.0</v>
      </c>
      <c r="R202" s="2">
        <v>0.0</v>
      </c>
    </row>
    <row r="203" ht="15.75" customHeight="1">
      <c r="A203" s="2" t="s">
        <v>239</v>
      </c>
      <c r="B203" s="2" t="s">
        <v>27</v>
      </c>
      <c r="C203" s="2" t="s">
        <v>240</v>
      </c>
      <c r="D203" s="2" t="s">
        <v>261</v>
      </c>
      <c r="E203" s="2">
        <v>45894.0</v>
      </c>
      <c r="F203" s="2">
        <v>6.0</v>
      </c>
      <c r="G203" s="2">
        <v>2.0</v>
      </c>
      <c r="H203" s="2">
        <v>12.0</v>
      </c>
      <c r="I203" s="2">
        <v>12.0</v>
      </c>
      <c r="J203" s="2" t="s">
        <v>30</v>
      </c>
      <c r="K203" s="2">
        <v>0.0</v>
      </c>
      <c r="L203" s="2" t="s">
        <v>31</v>
      </c>
      <c r="M203" s="2">
        <f t="shared" si="15"/>
        <v>0.12</v>
      </c>
      <c r="P203" s="2">
        <f t="shared" si="2"/>
        <v>0.12</v>
      </c>
      <c r="Q203" s="2">
        <v>0.0</v>
      </c>
      <c r="R203" s="2">
        <v>2.0</v>
      </c>
    </row>
    <row r="204" ht="15.75" customHeight="1">
      <c r="A204" s="2" t="s">
        <v>239</v>
      </c>
      <c r="B204" s="2" t="s">
        <v>27</v>
      </c>
      <c r="C204" s="2" t="s">
        <v>240</v>
      </c>
      <c r="D204" s="2" t="s">
        <v>88</v>
      </c>
      <c r="E204" s="2">
        <v>45894.0</v>
      </c>
      <c r="F204" s="2">
        <v>8.0</v>
      </c>
      <c r="G204" s="2">
        <v>15.5</v>
      </c>
      <c r="H204" s="2">
        <v>124.0</v>
      </c>
      <c r="I204" s="2">
        <v>124.0</v>
      </c>
      <c r="J204" s="2" t="s">
        <v>30</v>
      </c>
      <c r="K204" s="2">
        <v>0.0</v>
      </c>
      <c r="L204" s="2" t="s">
        <v>31</v>
      </c>
      <c r="M204" s="2">
        <f t="shared" si="15"/>
        <v>1.24</v>
      </c>
      <c r="P204" s="2">
        <f t="shared" si="2"/>
        <v>1.24</v>
      </c>
      <c r="Q204" s="2">
        <v>0.0</v>
      </c>
      <c r="R204" s="2">
        <v>15.5</v>
      </c>
    </row>
    <row r="205" ht="15.75" customHeight="1">
      <c r="A205" s="2" t="s">
        <v>239</v>
      </c>
      <c r="B205" s="2" t="s">
        <v>27</v>
      </c>
      <c r="C205" s="2" t="s">
        <v>240</v>
      </c>
      <c r="D205" s="2" t="s">
        <v>262</v>
      </c>
      <c r="E205" s="2">
        <v>45894.0</v>
      </c>
      <c r="F205" s="2">
        <v>50.0</v>
      </c>
      <c r="G205" s="2">
        <v>2.99</v>
      </c>
      <c r="H205" s="2">
        <v>149.5</v>
      </c>
      <c r="I205" s="2">
        <v>149.5</v>
      </c>
      <c r="J205" s="2" t="s">
        <v>30</v>
      </c>
      <c r="K205" s="2">
        <v>0.0</v>
      </c>
      <c r="L205" s="2" t="s">
        <v>31</v>
      </c>
      <c r="M205" s="2">
        <f t="shared" si="15"/>
        <v>1.495</v>
      </c>
      <c r="P205" s="2">
        <f t="shared" si="2"/>
        <v>1.495</v>
      </c>
      <c r="Q205" s="2">
        <v>0.0</v>
      </c>
      <c r="R205" s="2">
        <v>2.99</v>
      </c>
    </row>
    <row r="206" ht="15.75" customHeight="1">
      <c r="A206" s="2" t="s">
        <v>239</v>
      </c>
      <c r="B206" s="2" t="s">
        <v>27</v>
      </c>
      <c r="C206" s="2" t="s">
        <v>240</v>
      </c>
      <c r="D206" s="2" t="s">
        <v>263</v>
      </c>
      <c r="E206" s="2">
        <v>45894.0</v>
      </c>
      <c r="F206" s="2">
        <v>2.0</v>
      </c>
      <c r="G206" s="2">
        <v>20.0</v>
      </c>
      <c r="H206" s="2">
        <v>40.0</v>
      </c>
      <c r="I206" s="2">
        <v>40.0</v>
      </c>
      <c r="J206" s="2" t="s">
        <v>30</v>
      </c>
      <c r="K206" s="2">
        <v>0.0</v>
      </c>
      <c r="L206" s="2" t="s">
        <v>31</v>
      </c>
      <c r="M206" s="2">
        <f t="shared" si="15"/>
        <v>0.4</v>
      </c>
      <c r="P206" s="2">
        <f t="shared" si="2"/>
        <v>0.4</v>
      </c>
      <c r="Q206" s="2">
        <v>0.0</v>
      </c>
      <c r="R206" s="2">
        <v>20.0</v>
      </c>
    </row>
    <row r="207" ht="15.75" customHeight="1">
      <c r="A207" s="2" t="s">
        <v>239</v>
      </c>
      <c r="B207" s="2" t="s">
        <v>27</v>
      </c>
      <c r="C207" s="2" t="s">
        <v>264</v>
      </c>
      <c r="D207" s="2" t="s">
        <v>265</v>
      </c>
      <c r="E207" s="2">
        <v>45894.0</v>
      </c>
      <c r="F207" s="2">
        <v>100.0</v>
      </c>
      <c r="G207" s="2">
        <v>3.11</v>
      </c>
      <c r="H207" s="2">
        <v>311.0</v>
      </c>
      <c r="I207" s="2">
        <v>311.0</v>
      </c>
      <c r="J207" s="2" t="s">
        <v>30</v>
      </c>
      <c r="K207" s="2">
        <v>0.0</v>
      </c>
      <c r="L207" s="2" t="s">
        <v>31</v>
      </c>
      <c r="M207" s="2">
        <f t="shared" si="15"/>
        <v>3.11</v>
      </c>
      <c r="P207" s="2">
        <f t="shared" si="2"/>
        <v>3.11</v>
      </c>
      <c r="Q207" s="2">
        <v>0.0</v>
      </c>
      <c r="R207" s="2">
        <v>3.11</v>
      </c>
    </row>
    <row r="208" ht="15.75" customHeight="1">
      <c r="A208" s="2" t="s">
        <v>239</v>
      </c>
      <c r="B208" s="2" t="s">
        <v>27</v>
      </c>
      <c r="C208" s="2" t="s">
        <v>264</v>
      </c>
      <c r="D208" s="2" t="s">
        <v>266</v>
      </c>
      <c r="E208" s="2">
        <v>45894.0</v>
      </c>
      <c r="F208" s="2">
        <v>100.0</v>
      </c>
      <c r="G208" s="2">
        <v>2.89</v>
      </c>
      <c r="H208" s="2">
        <v>289.0</v>
      </c>
      <c r="I208" s="2">
        <v>289.0</v>
      </c>
      <c r="J208" s="2" t="s">
        <v>30</v>
      </c>
      <c r="K208" s="2">
        <v>0.0</v>
      </c>
      <c r="L208" s="2" t="s">
        <v>31</v>
      </c>
      <c r="M208" s="2">
        <f t="shared" si="15"/>
        <v>2.89</v>
      </c>
      <c r="P208" s="2">
        <f t="shared" si="2"/>
        <v>2.89</v>
      </c>
      <c r="Q208" s="2">
        <v>0.0</v>
      </c>
      <c r="R208" s="2">
        <v>2.89</v>
      </c>
    </row>
    <row r="209" ht="15.75" customHeight="1">
      <c r="A209" s="2" t="s">
        <v>239</v>
      </c>
      <c r="B209" s="2" t="s">
        <v>27</v>
      </c>
      <c r="C209" s="2" t="s">
        <v>264</v>
      </c>
      <c r="D209" s="2" t="s">
        <v>267</v>
      </c>
      <c r="E209" s="2">
        <v>45894.0</v>
      </c>
      <c r="F209" s="2">
        <v>2.0</v>
      </c>
      <c r="G209" s="2">
        <v>15.7</v>
      </c>
      <c r="H209" s="2">
        <v>31.4</v>
      </c>
      <c r="I209" s="2">
        <v>31.4</v>
      </c>
      <c r="J209" s="2" t="s">
        <v>30</v>
      </c>
      <c r="K209" s="2">
        <v>0.0</v>
      </c>
      <c r="L209" s="2" t="s">
        <v>31</v>
      </c>
      <c r="M209" s="2">
        <f t="shared" si="15"/>
        <v>0.314</v>
      </c>
      <c r="P209" s="2">
        <f t="shared" si="2"/>
        <v>0.314</v>
      </c>
      <c r="Q209" s="2">
        <v>0.0</v>
      </c>
      <c r="R209" s="2">
        <v>15.7</v>
      </c>
    </row>
    <row r="210" ht="15.75" customHeight="1">
      <c r="A210" s="2" t="s">
        <v>239</v>
      </c>
      <c r="B210" s="2" t="s">
        <v>27</v>
      </c>
      <c r="C210" s="2" t="s">
        <v>264</v>
      </c>
      <c r="D210" s="2" t="s">
        <v>268</v>
      </c>
      <c r="E210" s="2">
        <v>45894.0</v>
      </c>
      <c r="F210" s="2">
        <v>2.0</v>
      </c>
      <c r="G210" s="2">
        <v>6.6</v>
      </c>
      <c r="H210" s="2">
        <v>13.2</v>
      </c>
      <c r="I210" s="2">
        <v>13.2</v>
      </c>
      <c r="J210" s="2" t="s">
        <v>30</v>
      </c>
      <c r="K210" s="2">
        <v>0.0</v>
      </c>
      <c r="L210" s="2" t="s">
        <v>31</v>
      </c>
      <c r="M210" s="2">
        <f t="shared" si="15"/>
        <v>0.132</v>
      </c>
      <c r="P210" s="2">
        <f t="shared" si="2"/>
        <v>0.132</v>
      </c>
      <c r="Q210" s="2">
        <v>0.0</v>
      </c>
      <c r="R210" s="2">
        <v>6.6</v>
      </c>
    </row>
    <row r="211" ht="15.75" customHeight="1">
      <c r="A211" s="2" t="s">
        <v>106</v>
      </c>
      <c r="B211" s="2" t="s">
        <v>27</v>
      </c>
      <c r="C211" s="2" t="s">
        <v>269</v>
      </c>
      <c r="D211" s="2" t="s">
        <v>148</v>
      </c>
      <c r="E211" s="2">
        <v>45895.0</v>
      </c>
      <c r="F211" s="2">
        <v>8.0</v>
      </c>
      <c r="G211" s="2">
        <v>158.5</v>
      </c>
      <c r="H211" s="2">
        <v>1268.0</v>
      </c>
      <c r="I211" s="2">
        <v>1268.0</v>
      </c>
      <c r="J211" s="2" t="s">
        <v>30</v>
      </c>
      <c r="K211" s="2">
        <v>0.0</v>
      </c>
      <c r="L211" s="2" t="s">
        <v>31</v>
      </c>
      <c r="M211" s="2">
        <f t="shared" si="15"/>
        <v>12.68</v>
      </c>
      <c r="P211" s="2">
        <f t="shared" si="2"/>
        <v>12.68</v>
      </c>
      <c r="Q211" s="2">
        <v>0.0</v>
      </c>
      <c r="R211" s="2">
        <v>158.5</v>
      </c>
    </row>
    <row r="212" ht="15.75" customHeight="1">
      <c r="A212" s="2" t="s">
        <v>106</v>
      </c>
      <c r="B212" s="2" t="s">
        <v>27</v>
      </c>
      <c r="C212" s="2" t="s">
        <v>269</v>
      </c>
      <c r="D212" s="2" t="s">
        <v>270</v>
      </c>
      <c r="E212" s="2">
        <v>45895.0</v>
      </c>
      <c r="F212" s="2">
        <v>5.0</v>
      </c>
      <c r="G212" s="2">
        <v>156.79</v>
      </c>
      <c r="H212" s="2">
        <v>783.9499999999999</v>
      </c>
      <c r="I212" s="2">
        <v>783.9499999999999</v>
      </c>
      <c r="J212" s="2" t="s">
        <v>30</v>
      </c>
      <c r="K212" s="2">
        <v>0.0</v>
      </c>
      <c r="L212" s="2" t="s">
        <v>31</v>
      </c>
      <c r="M212" s="2">
        <f t="shared" si="15"/>
        <v>7.8395</v>
      </c>
      <c r="P212" s="2">
        <f t="shared" si="2"/>
        <v>7.8395</v>
      </c>
      <c r="Q212" s="2">
        <v>0.0</v>
      </c>
      <c r="R212" s="2">
        <v>156.79</v>
      </c>
    </row>
    <row r="213" ht="15.75" customHeight="1">
      <c r="A213" s="2" t="s">
        <v>106</v>
      </c>
      <c r="B213" s="2" t="s">
        <v>27</v>
      </c>
      <c r="C213" s="2" t="s">
        <v>269</v>
      </c>
      <c r="D213" s="2" t="s">
        <v>162</v>
      </c>
      <c r="E213" s="2">
        <v>45895.0</v>
      </c>
      <c r="F213" s="2">
        <v>4.0</v>
      </c>
      <c r="G213" s="2">
        <v>125.0</v>
      </c>
      <c r="H213" s="2">
        <v>500.0</v>
      </c>
      <c r="I213" s="2">
        <v>500.0</v>
      </c>
      <c r="J213" s="2" t="s">
        <v>30</v>
      </c>
      <c r="K213" s="2">
        <v>0.0</v>
      </c>
      <c r="L213" s="2" t="s">
        <v>31</v>
      </c>
      <c r="M213" s="2">
        <f t="shared" si="15"/>
        <v>5</v>
      </c>
      <c r="P213" s="2">
        <f t="shared" si="2"/>
        <v>5</v>
      </c>
      <c r="Q213" s="2">
        <v>0.0</v>
      </c>
      <c r="R213" s="2">
        <v>125.0</v>
      </c>
    </row>
    <row r="214" ht="15.75" customHeight="1">
      <c r="A214" s="2" t="s">
        <v>106</v>
      </c>
      <c r="B214" s="2" t="s">
        <v>27</v>
      </c>
      <c r="C214" s="2" t="s">
        <v>271</v>
      </c>
      <c r="D214" s="2" t="s">
        <v>110</v>
      </c>
      <c r="E214" s="2">
        <v>45895.0</v>
      </c>
      <c r="F214" s="2">
        <v>20.0</v>
      </c>
      <c r="G214" s="2">
        <v>0.0</v>
      </c>
      <c r="H214" s="2">
        <v>0.0</v>
      </c>
      <c r="I214" s="2">
        <v>0.0</v>
      </c>
      <c r="J214" s="2" t="s">
        <v>30</v>
      </c>
      <c r="K214" s="2">
        <v>0.0</v>
      </c>
      <c r="L214" s="2" t="s">
        <v>31</v>
      </c>
      <c r="M214" s="2">
        <f t="shared" si="15"/>
        <v>0</v>
      </c>
      <c r="P214" s="2">
        <f t="shared" si="2"/>
        <v>0</v>
      </c>
      <c r="Q214" s="2">
        <v>0.0</v>
      </c>
      <c r="R214" s="2">
        <v>0.0</v>
      </c>
    </row>
    <row r="215" ht="15.75" customHeight="1">
      <c r="A215" s="2" t="s">
        <v>272</v>
      </c>
      <c r="B215" s="2" t="s">
        <v>40</v>
      </c>
      <c r="C215" s="2" t="s">
        <v>273</v>
      </c>
      <c r="D215" s="2" t="s">
        <v>274</v>
      </c>
      <c r="E215" s="2">
        <v>45896.0</v>
      </c>
      <c r="F215" s="2">
        <v>6.0</v>
      </c>
      <c r="G215" s="2">
        <v>211.28</v>
      </c>
      <c r="H215" s="2">
        <v>1267.68</v>
      </c>
      <c r="I215" s="2">
        <v>1140.9119999999998</v>
      </c>
      <c r="J215" s="2" t="s">
        <v>30</v>
      </c>
      <c r="K215" s="2">
        <v>10.0</v>
      </c>
      <c r="L215" s="2" t="s">
        <v>31</v>
      </c>
      <c r="M215" s="2">
        <f t="shared" si="15"/>
        <v>11.40912</v>
      </c>
      <c r="P215" s="2">
        <f t="shared" si="2"/>
        <v>11.40912</v>
      </c>
      <c r="Q215" s="2">
        <v>21.128</v>
      </c>
      <c r="R215" s="2">
        <v>190.152</v>
      </c>
    </row>
    <row r="216" ht="15.75" customHeight="1">
      <c r="A216" s="2" t="s">
        <v>272</v>
      </c>
      <c r="B216" s="2" t="s">
        <v>40</v>
      </c>
      <c r="C216" s="2" t="s">
        <v>273</v>
      </c>
      <c r="D216" s="2" t="s">
        <v>79</v>
      </c>
      <c r="E216" s="2">
        <v>45896.0</v>
      </c>
      <c r="F216" s="2">
        <v>12.0</v>
      </c>
      <c r="G216" s="2">
        <v>81.07</v>
      </c>
      <c r="H216" s="2">
        <v>972.8399999999999</v>
      </c>
      <c r="I216" s="2">
        <v>875.5559999999999</v>
      </c>
      <c r="J216" s="2" t="s">
        <v>30</v>
      </c>
      <c r="K216" s="2">
        <v>10.0</v>
      </c>
      <c r="L216" s="2" t="s">
        <v>31</v>
      </c>
      <c r="M216" s="2">
        <f t="shared" si="15"/>
        <v>8.75556</v>
      </c>
      <c r="P216" s="2">
        <f t="shared" si="2"/>
        <v>8.75556</v>
      </c>
      <c r="Q216" s="2">
        <v>8.107</v>
      </c>
      <c r="R216" s="2">
        <v>72.963</v>
      </c>
    </row>
    <row r="217" ht="15.75" customHeight="1">
      <c r="A217" s="2" t="s">
        <v>272</v>
      </c>
      <c r="B217" s="2" t="s">
        <v>40</v>
      </c>
      <c r="C217" s="2" t="s">
        <v>273</v>
      </c>
      <c r="D217" s="2" t="s">
        <v>275</v>
      </c>
      <c r="E217" s="2">
        <v>45896.0</v>
      </c>
      <c r="F217" s="2">
        <v>12.0</v>
      </c>
      <c r="G217" s="2">
        <v>33.59</v>
      </c>
      <c r="H217" s="2">
        <v>403.08000000000004</v>
      </c>
      <c r="I217" s="2">
        <v>362.77200000000005</v>
      </c>
      <c r="J217" s="2" t="s">
        <v>30</v>
      </c>
      <c r="K217" s="2">
        <v>10.0</v>
      </c>
      <c r="L217" s="2" t="s">
        <v>31</v>
      </c>
      <c r="M217" s="2">
        <f t="shared" si="15"/>
        <v>3.62772</v>
      </c>
      <c r="P217" s="2">
        <f t="shared" si="2"/>
        <v>3.62772</v>
      </c>
      <c r="Q217" s="2">
        <v>3.3590000000000004</v>
      </c>
      <c r="R217" s="2">
        <v>30.231</v>
      </c>
    </row>
    <row r="218" ht="15.75" customHeight="1">
      <c r="A218" s="2" t="s">
        <v>272</v>
      </c>
      <c r="B218" s="2" t="s">
        <v>40</v>
      </c>
      <c r="C218" s="2" t="s">
        <v>273</v>
      </c>
      <c r="D218" s="2" t="s">
        <v>57</v>
      </c>
      <c r="E218" s="2">
        <v>45896.0</v>
      </c>
      <c r="F218" s="2">
        <v>80.0</v>
      </c>
      <c r="G218" s="2">
        <v>19.03</v>
      </c>
      <c r="H218" s="2">
        <v>1522.4</v>
      </c>
      <c r="I218" s="2">
        <v>1370.1600000000003</v>
      </c>
      <c r="J218" s="2" t="s">
        <v>30</v>
      </c>
      <c r="K218" s="2">
        <v>10.0</v>
      </c>
      <c r="L218" s="2" t="s">
        <v>31</v>
      </c>
      <c r="M218" s="2">
        <f t="shared" si="15"/>
        <v>13.7016</v>
      </c>
      <c r="P218" s="2">
        <f t="shared" si="2"/>
        <v>13.7016</v>
      </c>
      <c r="Q218" s="2">
        <v>1.9030000000000002</v>
      </c>
      <c r="R218" s="2">
        <v>17.127000000000002</v>
      </c>
    </row>
    <row r="219" ht="15.75" customHeight="1">
      <c r="A219" s="2" t="s">
        <v>272</v>
      </c>
      <c r="B219" s="2" t="s">
        <v>40</v>
      </c>
      <c r="C219" s="2" t="s">
        <v>273</v>
      </c>
      <c r="D219" s="2" t="s">
        <v>276</v>
      </c>
      <c r="E219" s="2">
        <v>45896.0</v>
      </c>
      <c r="F219" s="2">
        <v>56.0</v>
      </c>
      <c r="G219" s="2">
        <v>22.14</v>
      </c>
      <c r="H219" s="2">
        <v>1239.8400000000001</v>
      </c>
      <c r="I219" s="2">
        <v>1115.8560000000002</v>
      </c>
      <c r="J219" s="2" t="s">
        <v>30</v>
      </c>
      <c r="K219" s="2">
        <v>10.0</v>
      </c>
      <c r="L219" s="2" t="s">
        <v>31</v>
      </c>
      <c r="M219" s="2">
        <f t="shared" si="15"/>
        <v>11.15856</v>
      </c>
      <c r="P219" s="2">
        <f t="shared" si="2"/>
        <v>11.15856</v>
      </c>
      <c r="Q219" s="2">
        <v>2.214</v>
      </c>
      <c r="R219" s="2">
        <v>19.926000000000002</v>
      </c>
    </row>
    <row r="220" ht="15.75" customHeight="1">
      <c r="A220" s="2" t="s">
        <v>272</v>
      </c>
      <c r="B220" s="2" t="s">
        <v>40</v>
      </c>
      <c r="C220" s="2" t="s">
        <v>273</v>
      </c>
      <c r="D220" s="2" t="s">
        <v>277</v>
      </c>
      <c r="E220" s="2">
        <v>45896.0</v>
      </c>
      <c r="F220" s="2">
        <v>240.0</v>
      </c>
      <c r="G220" s="2">
        <v>20.22</v>
      </c>
      <c r="H220" s="2">
        <v>4852.799999999999</v>
      </c>
      <c r="I220" s="2">
        <v>4367.52</v>
      </c>
      <c r="J220" s="2" t="s">
        <v>30</v>
      </c>
      <c r="K220" s="2">
        <v>10.0</v>
      </c>
      <c r="L220" s="2" t="s">
        <v>31</v>
      </c>
      <c r="M220" s="2">
        <f t="shared" si="15"/>
        <v>43.6752</v>
      </c>
      <c r="P220" s="2">
        <f t="shared" si="2"/>
        <v>43.6752</v>
      </c>
      <c r="Q220" s="2">
        <v>2.022</v>
      </c>
      <c r="R220" s="2">
        <v>18.198</v>
      </c>
    </row>
    <row r="221" ht="15.75" customHeight="1">
      <c r="A221" s="2" t="s">
        <v>272</v>
      </c>
      <c r="B221" s="2" t="s">
        <v>40</v>
      </c>
      <c r="C221" s="2" t="s">
        <v>273</v>
      </c>
      <c r="D221" s="2" t="s">
        <v>278</v>
      </c>
      <c r="E221" s="2">
        <v>45896.0</v>
      </c>
      <c r="F221" s="2">
        <v>42.0</v>
      </c>
      <c r="G221" s="2">
        <v>23.99</v>
      </c>
      <c r="H221" s="2">
        <v>1007.5799999999999</v>
      </c>
      <c r="I221" s="2">
        <v>906.8219999999999</v>
      </c>
      <c r="J221" s="2" t="s">
        <v>30</v>
      </c>
      <c r="K221" s="2">
        <v>10.0</v>
      </c>
      <c r="L221" s="2" t="s">
        <v>31</v>
      </c>
      <c r="M221" s="2">
        <f t="shared" si="15"/>
        <v>9.06822</v>
      </c>
      <c r="P221" s="2">
        <f t="shared" si="2"/>
        <v>9.06822</v>
      </c>
      <c r="Q221" s="2">
        <v>2.399</v>
      </c>
      <c r="R221" s="2">
        <v>21.590999999999998</v>
      </c>
    </row>
    <row r="222" ht="15.75" customHeight="1">
      <c r="A222" s="2" t="s">
        <v>272</v>
      </c>
      <c r="B222" s="2" t="s">
        <v>40</v>
      </c>
      <c r="C222" s="2" t="s">
        <v>273</v>
      </c>
      <c r="D222" s="2" t="s">
        <v>279</v>
      </c>
      <c r="E222" s="2">
        <v>45896.0</v>
      </c>
      <c r="F222" s="2">
        <v>12.0</v>
      </c>
      <c r="G222" s="2">
        <v>16.21</v>
      </c>
      <c r="H222" s="2">
        <v>194.52</v>
      </c>
      <c r="I222" s="2">
        <v>175.068</v>
      </c>
      <c r="J222" s="2" t="s">
        <v>30</v>
      </c>
      <c r="K222" s="2">
        <v>10.0</v>
      </c>
      <c r="L222" s="2" t="s">
        <v>31</v>
      </c>
      <c r="M222" s="2">
        <f t="shared" si="15"/>
        <v>1.75068</v>
      </c>
      <c r="P222" s="2">
        <f t="shared" si="2"/>
        <v>1.75068</v>
      </c>
      <c r="Q222" s="2">
        <v>1.6210000000000002</v>
      </c>
      <c r="R222" s="2">
        <v>14.589</v>
      </c>
    </row>
    <row r="223" ht="15.75" customHeight="1">
      <c r="A223" s="2" t="s">
        <v>120</v>
      </c>
      <c r="B223" s="2" t="s">
        <v>49</v>
      </c>
      <c r="C223" s="2" t="s">
        <v>280</v>
      </c>
      <c r="D223" s="2" t="s">
        <v>281</v>
      </c>
      <c r="E223" s="2">
        <v>45896.0</v>
      </c>
      <c r="F223" s="2">
        <v>6.0</v>
      </c>
      <c r="G223" s="2">
        <v>36.23</v>
      </c>
      <c r="H223" s="2">
        <v>217.38</v>
      </c>
      <c r="I223" s="2">
        <v>217.38</v>
      </c>
      <c r="J223" s="2" t="s">
        <v>30</v>
      </c>
      <c r="K223" s="2">
        <v>0.0</v>
      </c>
      <c r="L223" s="2" t="s">
        <v>31</v>
      </c>
      <c r="M223" s="2">
        <f t="shared" si="15"/>
        <v>2.1738</v>
      </c>
      <c r="P223" s="2">
        <f t="shared" si="2"/>
        <v>2.1738</v>
      </c>
      <c r="Q223" s="2">
        <v>0.0</v>
      </c>
      <c r="R223" s="2">
        <v>36.23</v>
      </c>
    </row>
    <row r="224" ht="15.75" customHeight="1">
      <c r="A224" s="2" t="s">
        <v>120</v>
      </c>
      <c r="B224" s="2" t="s">
        <v>49</v>
      </c>
      <c r="C224" s="2" t="s">
        <v>280</v>
      </c>
      <c r="D224" s="2" t="s">
        <v>90</v>
      </c>
      <c r="E224" s="2">
        <v>45896.0</v>
      </c>
      <c r="F224" s="2">
        <v>3.0</v>
      </c>
      <c r="G224" s="2">
        <v>27.45</v>
      </c>
      <c r="H224" s="2">
        <v>82.35</v>
      </c>
      <c r="I224" s="2">
        <v>82.35</v>
      </c>
      <c r="J224" s="2" t="s">
        <v>30</v>
      </c>
      <c r="K224" s="2">
        <v>0.0</v>
      </c>
      <c r="L224" s="2" t="s">
        <v>31</v>
      </c>
      <c r="O224" s="2">
        <f>0.05*I224</f>
        <v>4.1175</v>
      </c>
      <c r="P224" s="2">
        <f t="shared" si="2"/>
        <v>4.1175</v>
      </c>
      <c r="Q224" s="2">
        <v>0.0</v>
      </c>
      <c r="R224" s="2">
        <v>27.45</v>
      </c>
    </row>
    <row r="225" ht="15.75" customHeight="1">
      <c r="A225" s="2" t="s">
        <v>120</v>
      </c>
      <c r="B225" s="2" t="s">
        <v>49</v>
      </c>
      <c r="C225" s="2" t="s">
        <v>280</v>
      </c>
      <c r="D225" s="2" t="s">
        <v>124</v>
      </c>
      <c r="E225" s="2">
        <v>45896.0</v>
      </c>
      <c r="F225" s="2">
        <v>640.0</v>
      </c>
      <c r="G225" s="2">
        <v>1.97</v>
      </c>
      <c r="H225" s="2">
        <v>1260.8</v>
      </c>
      <c r="I225" s="2">
        <v>1260.8</v>
      </c>
      <c r="J225" s="2" t="s">
        <v>30</v>
      </c>
      <c r="K225" s="2">
        <v>0.0</v>
      </c>
      <c r="L225" s="2" t="s">
        <v>31</v>
      </c>
      <c r="M225" s="2">
        <f t="shared" ref="M225:M243" si="16">0.01*I225</f>
        <v>12.608</v>
      </c>
      <c r="P225" s="2">
        <f t="shared" si="2"/>
        <v>12.608</v>
      </c>
      <c r="Q225" s="2">
        <v>0.0</v>
      </c>
      <c r="R225" s="2">
        <v>1.97</v>
      </c>
    </row>
    <row r="226" ht="15.75" customHeight="1">
      <c r="A226" s="2" t="s">
        <v>120</v>
      </c>
      <c r="B226" s="2" t="s">
        <v>49</v>
      </c>
      <c r="C226" s="2" t="s">
        <v>280</v>
      </c>
      <c r="D226" s="2" t="s">
        <v>282</v>
      </c>
      <c r="E226" s="2">
        <v>45896.0</v>
      </c>
      <c r="F226" s="2">
        <v>1280.0</v>
      </c>
      <c r="G226" s="2">
        <v>0.42</v>
      </c>
      <c r="H226" s="2">
        <v>537.6</v>
      </c>
      <c r="I226" s="2">
        <v>537.6</v>
      </c>
      <c r="J226" s="2" t="s">
        <v>30</v>
      </c>
      <c r="K226" s="2">
        <v>0.0</v>
      </c>
      <c r="L226" s="2" t="s">
        <v>31</v>
      </c>
      <c r="M226" s="2">
        <f t="shared" si="16"/>
        <v>5.376</v>
      </c>
      <c r="P226" s="2">
        <f t="shared" si="2"/>
        <v>5.376</v>
      </c>
      <c r="Q226" s="2">
        <v>0.0</v>
      </c>
      <c r="R226" s="2">
        <v>0.42</v>
      </c>
    </row>
    <row r="227" ht="15.75" customHeight="1">
      <c r="A227" s="2" t="s">
        <v>120</v>
      </c>
      <c r="B227" s="2" t="s">
        <v>49</v>
      </c>
      <c r="C227" s="2" t="s">
        <v>280</v>
      </c>
      <c r="D227" s="2" t="s">
        <v>283</v>
      </c>
      <c r="E227" s="2">
        <v>45896.0</v>
      </c>
      <c r="F227" s="2">
        <v>1.0</v>
      </c>
      <c r="G227" s="2">
        <v>117.97</v>
      </c>
      <c r="H227" s="2">
        <v>117.97</v>
      </c>
      <c r="I227" s="2">
        <v>117.97</v>
      </c>
      <c r="J227" s="2" t="s">
        <v>30</v>
      </c>
      <c r="K227" s="2">
        <v>0.0</v>
      </c>
      <c r="L227" s="2" t="s">
        <v>31</v>
      </c>
      <c r="M227" s="2">
        <f t="shared" si="16"/>
        <v>1.1797</v>
      </c>
      <c r="P227" s="2">
        <f t="shared" si="2"/>
        <v>1.1797</v>
      </c>
      <c r="Q227" s="2">
        <v>0.0</v>
      </c>
      <c r="R227" s="2">
        <v>117.97</v>
      </c>
    </row>
    <row r="228" ht="15.75" customHeight="1">
      <c r="A228" s="2" t="s">
        <v>120</v>
      </c>
      <c r="B228" s="2" t="s">
        <v>49</v>
      </c>
      <c r="C228" s="2" t="s">
        <v>280</v>
      </c>
      <c r="D228" s="2" t="s">
        <v>284</v>
      </c>
      <c r="E228" s="2">
        <v>45896.0</v>
      </c>
      <c r="F228" s="2">
        <v>2.0</v>
      </c>
      <c r="G228" s="2">
        <v>45.0</v>
      </c>
      <c r="H228" s="2">
        <v>90.0</v>
      </c>
      <c r="I228" s="2">
        <v>90.0</v>
      </c>
      <c r="J228" s="2" t="s">
        <v>30</v>
      </c>
      <c r="K228" s="2">
        <v>0.0</v>
      </c>
      <c r="L228" s="2" t="s">
        <v>31</v>
      </c>
      <c r="M228" s="2">
        <f t="shared" si="16"/>
        <v>0.9</v>
      </c>
      <c r="P228" s="2">
        <f t="shared" si="2"/>
        <v>0.9</v>
      </c>
      <c r="Q228" s="2">
        <v>0.0</v>
      </c>
      <c r="R228" s="2">
        <v>45.0</v>
      </c>
    </row>
    <row r="229" ht="15.75" customHeight="1">
      <c r="A229" s="2" t="s">
        <v>120</v>
      </c>
      <c r="B229" s="2" t="s">
        <v>49</v>
      </c>
      <c r="C229" s="2" t="s">
        <v>280</v>
      </c>
      <c r="D229" s="2" t="s">
        <v>217</v>
      </c>
      <c r="E229" s="2">
        <v>45896.0</v>
      </c>
      <c r="F229" s="2">
        <v>1.0</v>
      </c>
      <c r="G229" s="2">
        <v>0.0</v>
      </c>
      <c r="H229" s="2">
        <v>0.0</v>
      </c>
      <c r="I229" s="2">
        <v>0.0</v>
      </c>
      <c r="J229" s="2" t="s">
        <v>30</v>
      </c>
      <c r="K229" s="2">
        <v>0.0</v>
      </c>
      <c r="L229" s="2" t="s">
        <v>31</v>
      </c>
      <c r="M229" s="2">
        <f t="shared" si="16"/>
        <v>0</v>
      </c>
      <c r="P229" s="2">
        <f t="shared" si="2"/>
        <v>0</v>
      </c>
      <c r="Q229" s="2">
        <v>0.0</v>
      </c>
      <c r="R229" s="2">
        <v>0.0</v>
      </c>
    </row>
    <row r="230" ht="15.75" customHeight="1">
      <c r="A230" s="2" t="s">
        <v>120</v>
      </c>
      <c r="B230" s="2" t="s">
        <v>49</v>
      </c>
      <c r="C230" s="2" t="s">
        <v>280</v>
      </c>
      <c r="D230" s="2" t="s">
        <v>255</v>
      </c>
      <c r="E230" s="2">
        <v>45896.0</v>
      </c>
      <c r="F230" s="2">
        <v>1.0</v>
      </c>
      <c r="G230" s="2">
        <v>0.0</v>
      </c>
      <c r="H230" s="2">
        <v>0.0</v>
      </c>
      <c r="I230" s="2">
        <v>0.0</v>
      </c>
      <c r="J230" s="2" t="s">
        <v>30</v>
      </c>
      <c r="K230" s="2">
        <v>0.0</v>
      </c>
      <c r="L230" s="2" t="s">
        <v>31</v>
      </c>
      <c r="M230" s="2">
        <f t="shared" si="16"/>
        <v>0</v>
      </c>
      <c r="P230" s="2">
        <f t="shared" si="2"/>
        <v>0</v>
      </c>
      <c r="Q230" s="2">
        <v>0.0</v>
      </c>
      <c r="R230" s="2">
        <v>0.0</v>
      </c>
    </row>
    <row r="231" ht="15.75" customHeight="1">
      <c r="A231" s="2" t="s">
        <v>120</v>
      </c>
      <c r="B231" s="2" t="s">
        <v>49</v>
      </c>
      <c r="C231" s="2" t="s">
        <v>280</v>
      </c>
      <c r="D231" s="2" t="s">
        <v>256</v>
      </c>
      <c r="E231" s="2">
        <v>45896.0</v>
      </c>
      <c r="F231" s="2">
        <v>1.0</v>
      </c>
      <c r="G231" s="2">
        <v>0.0</v>
      </c>
      <c r="H231" s="2">
        <v>0.0</v>
      </c>
      <c r="I231" s="2">
        <v>0.0</v>
      </c>
      <c r="J231" s="2" t="s">
        <v>30</v>
      </c>
      <c r="K231" s="2">
        <v>0.0</v>
      </c>
      <c r="L231" s="2" t="s">
        <v>31</v>
      </c>
      <c r="M231" s="2">
        <f t="shared" si="16"/>
        <v>0</v>
      </c>
      <c r="P231" s="2">
        <f t="shared" si="2"/>
        <v>0</v>
      </c>
      <c r="Q231" s="2">
        <v>0.0</v>
      </c>
      <c r="R231" s="2">
        <v>0.0</v>
      </c>
    </row>
    <row r="232" ht="15.75" customHeight="1">
      <c r="A232" s="2" t="s">
        <v>120</v>
      </c>
      <c r="B232" s="2" t="s">
        <v>49</v>
      </c>
      <c r="C232" s="2" t="s">
        <v>280</v>
      </c>
      <c r="D232" s="2" t="s">
        <v>226</v>
      </c>
      <c r="E232" s="2">
        <v>45896.0</v>
      </c>
      <c r="F232" s="2">
        <v>1.0</v>
      </c>
      <c r="G232" s="2">
        <v>0.0</v>
      </c>
      <c r="H232" s="2">
        <v>0.0</v>
      </c>
      <c r="I232" s="2">
        <v>0.0</v>
      </c>
      <c r="J232" s="2" t="s">
        <v>30</v>
      </c>
      <c r="K232" s="2">
        <v>0.0</v>
      </c>
      <c r="L232" s="2" t="s">
        <v>31</v>
      </c>
      <c r="M232" s="2">
        <f t="shared" si="16"/>
        <v>0</v>
      </c>
      <c r="P232" s="2">
        <f t="shared" si="2"/>
        <v>0</v>
      </c>
      <c r="Q232" s="2">
        <v>0.0</v>
      </c>
      <c r="R232" s="2">
        <v>0.0</v>
      </c>
    </row>
    <row r="233" ht="15.75" customHeight="1">
      <c r="A233" s="2" t="s">
        <v>120</v>
      </c>
      <c r="B233" s="2" t="s">
        <v>49</v>
      </c>
      <c r="C233" s="2" t="s">
        <v>280</v>
      </c>
      <c r="D233" s="2" t="s">
        <v>257</v>
      </c>
      <c r="E233" s="2">
        <v>45896.0</v>
      </c>
      <c r="F233" s="2">
        <v>1.0</v>
      </c>
      <c r="G233" s="2">
        <v>0.0</v>
      </c>
      <c r="H233" s="2">
        <v>0.0</v>
      </c>
      <c r="I233" s="2">
        <v>0.0</v>
      </c>
      <c r="J233" s="2" t="s">
        <v>30</v>
      </c>
      <c r="K233" s="2">
        <v>0.0</v>
      </c>
      <c r="L233" s="2" t="s">
        <v>31</v>
      </c>
      <c r="M233" s="2">
        <f t="shared" si="16"/>
        <v>0</v>
      </c>
      <c r="P233" s="2">
        <f t="shared" si="2"/>
        <v>0</v>
      </c>
      <c r="Q233" s="2">
        <v>0.0</v>
      </c>
      <c r="R233" s="2">
        <v>0.0</v>
      </c>
    </row>
    <row r="234" ht="15.75" customHeight="1">
      <c r="A234" s="2" t="s">
        <v>120</v>
      </c>
      <c r="B234" s="2" t="s">
        <v>49</v>
      </c>
      <c r="C234" s="2" t="s">
        <v>280</v>
      </c>
      <c r="D234" s="2" t="s">
        <v>157</v>
      </c>
      <c r="E234" s="2">
        <v>45896.0</v>
      </c>
      <c r="F234" s="2">
        <v>1.0</v>
      </c>
      <c r="G234" s="2">
        <v>0.0</v>
      </c>
      <c r="H234" s="2">
        <v>0.0</v>
      </c>
      <c r="I234" s="2">
        <v>0.0</v>
      </c>
      <c r="J234" s="2" t="s">
        <v>30</v>
      </c>
      <c r="K234" s="2">
        <v>0.0</v>
      </c>
      <c r="L234" s="2" t="s">
        <v>31</v>
      </c>
      <c r="M234" s="2">
        <f t="shared" si="16"/>
        <v>0</v>
      </c>
      <c r="P234" s="2">
        <f t="shared" si="2"/>
        <v>0</v>
      </c>
      <c r="Q234" s="2">
        <v>0.0</v>
      </c>
      <c r="R234" s="2">
        <v>0.0</v>
      </c>
    </row>
    <row r="235" ht="15.75" customHeight="1">
      <c r="A235" s="2" t="s">
        <v>120</v>
      </c>
      <c r="B235" s="2" t="s">
        <v>49</v>
      </c>
      <c r="C235" s="2" t="s">
        <v>280</v>
      </c>
      <c r="D235" s="2" t="s">
        <v>285</v>
      </c>
      <c r="E235" s="2">
        <v>45896.0</v>
      </c>
      <c r="F235" s="2">
        <v>1.0</v>
      </c>
      <c r="G235" s="2">
        <v>0.0</v>
      </c>
      <c r="H235" s="2">
        <v>0.0</v>
      </c>
      <c r="I235" s="2">
        <v>0.0</v>
      </c>
      <c r="J235" s="2" t="s">
        <v>30</v>
      </c>
      <c r="K235" s="2">
        <v>0.0</v>
      </c>
      <c r="L235" s="2" t="s">
        <v>31</v>
      </c>
      <c r="M235" s="2">
        <f t="shared" si="16"/>
        <v>0</v>
      </c>
      <c r="P235" s="2">
        <f t="shared" si="2"/>
        <v>0</v>
      </c>
      <c r="Q235" s="2">
        <v>0.0</v>
      </c>
      <c r="R235" s="2">
        <v>0.0</v>
      </c>
    </row>
    <row r="236" ht="15.75" customHeight="1">
      <c r="A236" s="2" t="s">
        <v>120</v>
      </c>
      <c r="B236" s="2" t="s">
        <v>49</v>
      </c>
      <c r="C236" s="2" t="s">
        <v>280</v>
      </c>
      <c r="D236" s="2" t="s">
        <v>215</v>
      </c>
      <c r="E236" s="2">
        <v>45896.0</v>
      </c>
      <c r="F236" s="2">
        <v>15.0</v>
      </c>
      <c r="G236" s="2">
        <v>2.4</v>
      </c>
      <c r="H236" s="2">
        <v>36.0</v>
      </c>
      <c r="I236" s="2">
        <v>36.0</v>
      </c>
      <c r="J236" s="2" t="s">
        <v>30</v>
      </c>
      <c r="K236" s="2">
        <v>0.0</v>
      </c>
      <c r="L236" s="2" t="s">
        <v>31</v>
      </c>
      <c r="M236" s="2">
        <f t="shared" si="16"/>
        <v>0.36</v>
      </c>
      <c r="P236" s="2">
        <f t="shared" si="2"/>
        <v>0.36</v>
      </c>
      <c r="Q236" s="2">
        <v>0.0</v>
      </c>
      <c r="R236" s="2">
        <v>2.4</v>
      </c>
    </row>
    <row r="237" ht="15.75" customHeight="1">
      <c r="A237" s="2" t="s">
        <v>120</v>
      </c>
      <c r="B237" s="2" t="s">
        <v>49</v>
      </c>
      <c r="C237" s="2" t="s">
        <v>286</v>
      </c>
      <c r="D237" s="2" t="s">
        <v>200</v>
      </c>
      <c r="E237" s="2">
        <v>45896.0</v>
      </c>
      <c r="F237" s="2">
        <v>1.0</v>
      </c>
      <c r="G237" s="2">
        <v>0.0</v>
      </c>
      <c r="H237" s="2">
        <v>0.0</v>
      </c>
      <c r="I237" s="2">
        <v>0.0</v>
      </c>
      <c r="J237" s="2" t="s">
        <v>30</v>
      </c>
      <c r="K237" s="2">
        <v>0.0</v>
      </c>
      <c r="L237" s="2" t="s">
        <v>31</v>
      </c>
      <c r="M237" s="2">
        <f t="shared" si="16"/>
        <v>0</v>
      </c>
      <c r="P237" s="2">
        <f t="shared" si="2"/>
        <v>0</v>
      </c>
      <c r="Q237" s="2">
        <v>0.0</v>
      </c>
      <c r="R237" s="2">
        <v>0.0</v>
      </c>
    </row>
    <row r="238" ht="15.75" customHeight="1">
      <c r="A238" s="2" t="s">
        <v>287</v>
      </c>
      <c r="B238" s="2" t="s">
        <v>27</v>
      </c>
      <c r="C238" s="2" t="s">
        <v>288</v>
      </c>
      <c r="D238" s="2" t="s">
        <v>289</v>
      </c>
      <c r="E238" s="2">
        <v>45896.0</v>
      </c>
      <c r="F238" s="2">
        <v>300.0</v>
      </c>
      <c r="G238" s="2">
        <v>0.95</v>
      </c>
      <c r="H238" s="2">
        <v>285.0</v>
      </c>
      <c r="I238" s="2">
        <v>285.0</v>
      </c>
      <c r="J238" s="2" t="s">
        <v>30</v>
      </c>
      <c r="K238" s="2">
        <v>0.0</v>
      </c>
      <c r="L238" s="2" t="s">
        <v>31</v>
      </c>
      <c r="M238" s="2">
        <f t="shared" si="16"/>
        <v>2.85</v>
      </c>
      <c r="P238" s="2">
        <f t="shared" si="2"/>
        <v>2.85</v>
      </c>
      <c r="Q238" s="2">
        <v>0.0</v>
      </c>
      <c r="R238" s="2">
        <v>0.95</v>
      </c>
    </row>
    <row r="239" ht="15.75" customHeight="1">
      <c r="A239" s="2" t="s">
        <v>287</v>
      </c>
      <c r="B239" s="2" t="s">
        <v>27</v>
      </c>
      <c r="C239" s="2" t="s">
        <v>288</v>
      </c>
      <c r="D239" s="2" t="s">
        <v>290</v>
      </c>
      <c r="E239" s="2">
        <v>45896.0</v>
      </c>
      <c r="F239" s="2">
        <v>600.0</v>
      </c>
      <c r="G239" s="2">
        <v>0.87</v>
      </c>
      <c r="H239" s="2">
        <v>522.0</v>
      </c>
      <c r="I239" s="2">
        <v>522.0</v>
      </c>
      <c r="J239" s="2" t="s">
        <v>30</v>
      </c>
      <c r="K239" s="2">
        <v>0.0</v>
      </c>
      <c r="L239" s="2" t="s">
        <v>31</v>
      </c>
      <c r="M239" s="2">
        <f t="shared" si="16"/>
        <v>5.22</v>
      </c>
      <c r="P239" s="2">
        <f t="shared" si="2"/>
        <v>5.22</v>
      </c>
      <c r="Q239" s="2">
        <v>0.0</v>
      </c>
      <c r="R239" s="2">
        <v>0.87</v>
      </c>
    </row>
    <row r="240" ht="15.75" customHeight="1">
      <c r="A240" s="2" t="s">
        <v>287</v>
      </c>
      <c r="B240" s="2" t="s">
        <v>27</v>
      </c>
      <c r="C240" s="2" t="s">
        <v>288</v>
      </c>
      <c r="D240" s="2" t="s">
        <v>291</v>
      </c>
      <c r="E240" s="2">
        <v>45896.0</v>
      </c>
      <c r="F240" s="2">
        <v>4.0</v>
      </c>
      <c r="G240" s="2">
        <v>60.0</v>
      </c>
      <c r="H240" s="2">
        <v>240.0</v>
      </c>
      <c r="I240" s="2">
        <v>240.0</v>
      </c>
      <c r="J240" s="2" t="s">
        <v>30</v>
      </c>
      <c r="K240" s="2">
        <v>0.0</v>
      </c>
      <c r="L240" s="2" t="s">
        <v>31</v>
      </c>
      <c r="M240" s="2">
        <f t="shared" si="16"/>
        <v>2.4</v>
      </c>
      <c r="P240" s="2">
        <f t="shared" si="2"/>
        <v>2.4</v>
      </c>
      <c r="Q240" s="2">
        <v>0.0</v>
      </c>
      <c r="R240" s="2">
        <v>60.0</v>
      </c>
    </row>
    <row r="241" ht="15.75" customHeight="1">
      <c r="A241" s="2" t="s">
        <v>287</v>
      </c>
      <c r="B241" s="2" t="s">
        <v>27</v>
      </c>
      <c r="C241" s="2" t="s">
        <v>288</v>
      </c>
      <c r="D241" s="2" t="s">
        <v>206</v>
      </c>
      <c r="E241" s="2">
        <v>45896.0</v>
      </c>
      <c r="F241" s="2">
        <v>4.0</v>
      </c>
      <c r="G241" s="2">
        <v>269.0</v>
      </c>
      <c r="H241" s="2">
        <v>1076.0</v>
      </c>
      <c r="I241" s="2">
        <v>1076.0</v>
      </c>
      <c r="J241" s="2" t="s">
        <v>30</v>
      </c>
      <c r="K241" s="2">
        <v>0.0</v>
      </c>
      <c r="L241" s="2" t="s">
        <v>31</v>
      </c>
      <c r="M241" s="2">
        <f t="shared" si="16"/>
        <v>10.76</v>
      </c>
      <c r="P241" s="2">
        <f t="shared" si="2"/>
        <v>10.76</v>
      </c>
      <c r="Q241" s="2">
        <v>0.0</v>
      </c>
      <c r="R241" s="2">
        <v>269.0</v>
      </c>
    </row>
    <row r="242" ht="15.75" customHeight="1">
      <c r="A242" s="2" t="s">
        <v>26</v>
      </c>
      <c r="B242" s="2" t="s">
        <v>27</v>
      </c>
      <c r="C242" s="2" t="s">
        <v>292</v>
      </c>
      <c r="D242" s="2" t="s">
        <v>65</v>
      </c>
      <c r="E242" s="2">
        <v>45897.0</v>
      </c>
      <c r="F242" s="2">
        <v>2.0</v>
      </c>
      <c r="G242" s="2">
        <v>20.0</v>
      </c>
      <c r="H242" s="2">
        <v>40.0</v>
      </c>
      <c r="I242" s="2">
        <v>40.0</v>
      </c>
      <c r="J242" s="2" t="s">
        <v>30</v>
      </c>
      <c r="K242" s="2">
        <v>0.0</v>
      </c>
      <c r="L242" s="2" t="s">
        <v>31</v>
      </c>
      <c r="M242" s="2">
        <f t="shared" si="16"/>
        <v>0.4</v>
      </c>
      <c r="P242" s="2">
        <f t="shared" si="2"/>
        <v>0.4</v>
      </c>
      <c r="Q242" s="2">
        <v>0.0</v>
      </c>
      <c r="R242" s="2">
        <v>20.0</v>
      </c>
    </row>
    <row r="243" ht="15.75" customHeight="1">
      <c r="A243" s="2" t="s">
        <v>26</v>
      </c>
      <c r="B243" s="2" t="s">
        <v>27</v>
      </c>
      <c r="C243" s="2" t="s">
        <v>292</v>
      </c>
      <c r="D243" s="2" t="s">
        <v>293</v>
      </c>
      <c r="E243" s="2">
        <v>45897.0</v>
      </c>
      <c r="F243" s="2">
        <v>1.0</v>
      </c>
      <c r="G243" s="2">
        <v>31.99</v>
      </c>
      <c r="H243" s="2">
        <v>31.99</v>
      </c>
      <c r="I243" s="2">
        <v>31.99</v>
      </c>
      <c r="J243" s="2" t="s">
        <v>30</v>
      </c>
      <c r="K243" s="2">
        <v>0.0</v>
      </c>
      <c r="L243" s="2" t="s">
        <v>31</v>
      </c>
      <c r="M243" s="2">
        <f t="shared" si="16"/>
        <v>0.3199</v>
      </c>
      <c r="P243" s="2">
        <f t="shared" si="2"/>
        <v>0.3199</v>
      </c>
      <c r="Q243" s="2">
        <v>0.0</v>
      </c>
      <c r="R243" s="2">
        <v>31.99</v>
      </c>
    </row>
    <row r="244" ht="15.75" customHeight="1">
      <c r="A244" s="2" t="s">
        <v>181</v>
      </c>
      <c r="B244" s="2" t="s">
        <v>40</v>
      </c>
      <c r="C244" s="2" t="s">
        <v>294</v>
      </c>
      <c r="D244" s="2" t="s">
        <v>295</v>
      </c>
      <c r="E244" s="2">
        <v>45897.0</v>
      </c>
      <c r="F244" s="2">
        <v>20.0</v>
      </c>
      <c r="G244" s="2">
        <v>2.25</v>
      </c>
      <c r="H244" s="2">
        <v>45.0</v>
      </c>
      <c r="I244" s="2">
        <v>45.0</v>
      </c>
      <c r="J244" s="2" t="s">
        <v>30</v>
      </c>
      <c r="K244" s="2">
        <v>0.0</v>
      </c>
      <c r="L244" s="2" t="s">
        <v>31</v>
      </c>
      <c r="O244" s="2">
        <f>0.05*I244</f>
        <v>2.25</v>
      </c>
      <c r="P244" s="2">
        <f t="shared" si="2"/>
        <v>2.25</v>
      </c>
      <c r="Q244" s="2">
        <v>0.0</v>
      </c>
      <c r="R244" s="2">
        <v>2.25</v>
      </c>
    </row>
    <row r="245" ht="15.75" customHeight="1">
      <c r="A245" s="2" t="s">
        <v>181</v>
      </c>
      <c r="B245" s="2" t="s">
        <v>40</v>
      </c>
      <c r="C245" s="2" t="s">
        <v>294</v>
      </c>
      <c r="D245" s="2" t="s">
        <v>185</v>
      </c>
      <c r="E245" s="2">
        <v>45897.0</v>
      </c>
      <c r="F245" s="2">
        <v>120.0</v>
      </c>
      <c r="G245" s="2">
        <v>5.99</v>
      </c>
      <c r="H245" s="2">
        <v>718.8000000000001</v>
      </c>
      <c r="I245" s="2">
        <v>718.8000000000001</v>
      </c>
      <c r="J245" s="2" t="s">
        <v>30</v>
      </c>
      <c r="K245" s="2">
        <v>0.0</v>
      </c>
      <c r="L245" s="2" t="s">
        <v>31</v>
      </c>
      <c r="M245" s="2">
        <f t="shared" ref="M245:M246" si="17">0.01*I245</f>
        <v>7.188</v>
      </c>
      <c r="P245" s="2">
        <f t="shared" si="2"/>
        <v>7.188</v>
      </c>
      <c r="Q245" s="2">
        <v>0.0</v>
      </c>
      <c r="R245" s="2">
        <v>5.99</v>
      </c>
    </row>
    <row r="246" ht="15.75" customHeight="1">
      <c r="A246" s="2" t="s">
        <v>296</v>
      </c>
      <c r="B246" s="2" t="s">
        <v>40</v>
      </c>
      <c r="C246" s="2" t="s">
        <v>297</v>
      </c>
      <c r="D246" s="2" t="s">
        <v>262</v>
      </c>
      <c r="E246" s="2">
        <v>45874.0</v>
      </c>
      <c r="F246" s="2">
        <v>-100.0</v>
      </c>
      <c r="G246" s="2">
        <v>0.0</v>
      </c>
      <c r="H246" s="2">
        <v>0.0</v>
      </c>
      <c r="I246" s="2">
        <v>0.0</v>
      </c>
      <c r="J246" s="2" t="s">
        <v>30</v>
      </c>
      <c r="K246" s="2">
        <v>0.0</v>
      </c>
      <c r="L246" s="2" t="s">
        <v>31</v>
      </c>
      <c r="M246" s="2">
        <f t="shared" si="17"/>
        <v>0</v>
      </c>
      <c r="P246" s="2">
        <f t="shared" si="2"/>
        <v>0</v>
      </c>
      <c r="Q246" s="2">
        <v>0.0</v>
      </c>
      <c r="R246" s="2">
        <v>0.0</v>
      </c>
    </row>
    <row r="247" ht="15.75" customHeight="1">
      <c r="A247" s="2" t="s">
        <v>26</v>
      </c>
      <c r="B247" s="2" t="s">
        <v>27</v>
      </c>
      <c r="C247" s="2" t="s">
        <v>28</v>
      </c>
      <c r="D247" s="2" t="s">
        <v>298</v>
      </c>
      <c r="E247" s="2">
        <v>45870.0</v>
      </c>
      <c r="F247" s="2">
        <v>4.0</v>
      </c>
      <c r="G247" s="2">
        <v>11.37</v>
      </c>
      <c r="H247" s="2">
        <v>45.48</v>
      </c>
      <c r="I247" s="2">
        <v>45.48</v>
      </c>
      <c r="J247" s="2" t="s">
        <v>30</v>
      </c>
      <c r="K247" s="2">
        <v>0.0</v>
      </c>
      <c r="L247" s="2" t="s">
        <v>299</v>
      </c>
      <c r="N247" s="2">
        <f t="shared" ref="N247:N249" si="18">0.02*I247</f>
        <v>0.9096</v>
      </c>
      <c r="P247" s="2">
        <f t="shared" si="2"/>
        <v>0.9096</v>
      </c>
      <c r="Q247" s="2">
        <v>0.0</v>
      </c>
      <c r="R247" s="2">
        <v>11.37</v>
      </c>
    </row>
    <row r="248" ht="15.75" customHeight="1">
      <c r="A248" s="2" t="s">
        <v>26</v>
      </c>
      <c r="B248" s="2" t="s">
        <v>27</v>
      </c>
      <c r="C248" s="2" t="s">
        <v>28</v>
      </c>
      <c r="D248" s="2" t="s">
        <v>300</v>
      </c>
      <c r="E248" s="2">
        <v>45870.0</v>
      </c>
      <c r="F248" s="2">
        <v>2.0</v>
      </c>
      <c r="G248" s="2">
        <v>11.95</v>
      </c>
      <c r="H248" s="2">
        <v>23.9</v>
      </c>
      <c r="I248" s="2">
        <v>23.9</v>
      </c>
      <c r="J248" s="2" t="s">
        <v>30</v>
      </c>
      <c r="K248" s="2">
        <v>0.0</v>
      </c>
      <c r="L248" s="2" t="s">
        <v>299</v>
      </c>
      <c r="N248" s="2">
        <f t="shared" si="18"/>
        <v>0.478</v>
      </c>
      <c r="P248" s="2">
        <f t="shared" si="2"/>
        <v>0.478</v>
      </c>
      <c r="Q248" s="2">
        <v>0.0</v>
      </c>
      <c r="R248" s="2">
        <v>11.95</v>
      </c>
    </row>
    <row r="249" ht="15.75" customHeight="1">
      <c r="A249" s="2" t="s">
        <v>39</v>
      </c>
      <c r="B249" s="2" t="s">
        <v>40</v>
      </c>
      <c r="C249" s="2" t="s">
        <v>41</v>
      </c>
      <c r="D249" s="2" t="s">
        <v>301</v>
      </c>
      <c r="E249" s="2">
        <v>45870.0</v>
      </c>
      <c r="F249" s="2">
        <v>120.0</v>
      </c>
      <c r="G249" s="2">
        <v>0.65</v>
      </c>
      <c r="H249" s="2">
        <v>78.0</v>
      </c>
      <c r="I249" s="2">
        <v>78.0</v>
      </c>
      <c r="J249" s="2" t="s">
        <v>30</v>
      </c>
      <c r="K249" s="2">
        <v>0.0</v>
      </c>
      <c r="L249" s="2" t="s">
        <v>299</v>
      </c>
      <c r="N249" s="2">
        <f t="shared" si="18"/>
        <v>1.56</v>
      </c>
      <c r="P249" s="2">
        <f t="shared" si="2"/>
        <v>1.56</v>
      </c>
      <c r="Q249" s="2">
        <v>0.0</v>
      </c>
      <c r="R249" s="2">
        <v>0.65</v>
      </c>
    </row>
    <row r="250" ht="15.75" customHeight="1">
      <c r="A250" s="2" t="s">
        <v>102</v>
      </c>
      <c r="B250" s="2" t="s">
        <v>103</v>
      </c>
      <c r="C250" s="2" t="s">
        <v>302</v>
      </c>
      <c r="D250" s="2" t="s">
        <v>303</v>
      </c>
      <c r="E250" s="2">
        <v>45873.0</v>
      </c>
      <c r="F250" s="2">
        <v>4.0</v>
      </c>
      <c r="G250" s="2">
        <v>5.99</v>
      </c>
      <c r="H250" s="2">
        <v>23.96</v>
      </c>
      <c r="I250" s="2">
        <v>23.96</v>
      </c>
      <c r="J250" s="2" t="s">
        <v>30</v>
      </c>
      <c r="K250" s="2">
        <v>0.0</v>
      </c>
      <c r="L250" s="2" t="s">
        <v>299</v>
      </c>
      <c r="N250" s="2">
        <f t="shared" ref="N250:N256" si="19">0.03*I250</f>
        <v>0.7188</v>
      </c>
      <c r="P250" s="2">
        <f t="shared" si="2"/>
        <v>0.7188</v>
      </c>
      <c r="Q250" s="2">
        <v>0.0</v>
      </c>
      <c r="R250" s="2">
        <v>5.99</v>
      </c>
    </row>
    <row r="251" ht="15.75" customHeight="1">
      <c r="A251" s="2" t="s">
        <v>102</v>
      </c>
      <c r="B251" s="2" t="s">
        <v>103</v>
      </c>
      <c r="C251" s="2" t="s">
        <v>302</v>
      </c>
      <c r="D251" s="2" t="s">
        <v>304</v>
      </c>
      <c r="E251" s="2">
        <v>45873.0</v>
      </c>
      <c r="F251" s="2">
        <v>4.0</v>
      </c>
      <c r="G251" s="2">
        <v>7.5</v>
      </c>
      <c r="H251" s="2">
        <v>30.0</v>
      </c>
      <c r="I251" s="2">
        <v>30.0</v>
      </c>
      <c r="J251" s="2" t="s">
        <v>30</v>
      </c>
      <c r="K251" s="2">
        <v>0.0</v>
      </c>
      <c r="L251" s="2" t="s">
        <v>299</v>
      </c>
      <c r="N251" s="2">
        <f t="shared" si="19"/>
        <v>0.9</v>
      </c>
      <c r="P251" s="2">
        <f t="shared" si="2"/>
        <v>0.9</v>
      </c>
      <c r="Q251" s="2">
        <v>0.0</v>
      </c>
      <c r="R251" s="2">
        <v>7.5</v>
      </c>
    </row>
    <row r="252" ht="15.75" customHeight="1">
      <c r="A252" s="2" t="s">
        <v>102</v>
      </c>
      <c r="B252" s="2" t="s">
        <v>103</v>
      </c>
      <c r="C252" s="2" t="s">
        <v>302</v>
      </c>
      <c r="D252" s="2" t="s">
        <v>305</v>
      </c>
      <c r="E252" s="2">
        <v>45873.0</v>
      </c>
      <c r="F252" s="2">
        <v>4.0</v>
      </c>
      <c r="G252" s="2">
        <v>16.0</v>
      </c>
      <c r="H252" s="2">
        <v>64.0</v>
      </c>
      <c r="I252" s="2">
        <v>64.0</v>
      </c>
      <c r="J252" s="2" t="s">
        <v>30</v>
      </c>
      <c r="K252" s="2">
        <v>0.0</v>
      </c>
      <c r="L252" s="2" t="s">
        <v>299</v>
      </c>
      <c r="N252" s="2">
        <f t="shared" si="19"/>
        <v>1.92</v>
      </c>
      <c r="P252" s="2">
        <f t="shared" si="2"/>
        <v>1.92</v>
      </c>
      <c r="Q252" s="2">
        <v>0.0</v>
      </c>
      <c r="R252" s="2">
        <v>16.0</v>
      </c>
    </row>
    <row r="253" ht="15.75" customHeight="1">
      <c r="A253" s="2" t="s">
        <v>133</v>
      </c>
      <c r="B253" s="2" t="s">
        <v>134</v>
      </c>
      <c r="C253" s="2" t="s">
        <v>306</v>
      </c>
      <c r="D253" s="2" t="s">
        <v>307</v>
      </c>
      <c r="E253" s="2">
        <v>45873.0</v>
      </c>
      <c r="F253" s="2">
        <v>6.0</v>
      </c>
      <c r="G253" s="2">
        <v>5.49</v>
      </c>
      <c r="H253" s="2">
        <v>32.94</v>
      </c>
      <c r="I253" s="2">
        <v>32.94</v>
      </c>
      <c r="J253" s="2" t="s">
        <v>30</v>
      </c>
      <c r="K253" s="2">
        <v>0.0</v>
      </c>
      <c r="L253" s="2" t="s">
        <v>299</v>
      </c>
      <c r="N253" s="2">
        <f t="shared" si="19"/>
        <v>0.9882</v>
      </c>
      <c r="P253" s="2">
        <f t="shared" si="2"/>
        <v>0.9882</v>
      </c>
      <c r="Q253" s="2">
        <v>0.0</v>
      </c>
      <c r="R253" s="2">
        <v>5.49</v>
      </c>
    </row>
    <row r="254" ht="15.75" customHeight="1">
      <c r="A254" s="2" t="s">
        <v>133</v>
      </c>
      <c r="B254" s="2" t="s">
        <v>134</v>
      </c>
      <c r="C254" s="2" t="s">
        <v>306</v>
      </c>
      <c r="D254" s="2" t="s">
        <v>308</v>
      </c>
      <c r="E254" s="2">
        <v>45873.0</v>
      </c>
      <c r="F254" s="2">
        <v>4.0</v>
      </c>
      <c r="G254" s="2">
        <v>4.75</v>
      </c>
      <c r="H254" s="2">
        <v>19.0</v>
      </c>
      <c r="I254" s="2">
        <v>19.0</v>
      </c>
      <c r="J254" s="2" t="s">
        <v>30</v>
      </c>
      <c r="K254" s="2">
        <v>0.0</v>
      </c>
      <c r="L254" s="2" t="s">
        <v>299</v>
      </c>
      <c r="N254" s="2">
        <f t="shared" si="19"/>
        <v>0.57</v>
      </c>
      <c r="P254" s="2">
        <f t="shared" si="2"/>
        <v>0.57</v>
      </c>
      <c r="Q254" s="2">
        <v>0.0</v>
      </c>
      <c r="R254" s="2">
        <v>4.75</v>
      </c>
    </row>
    <row r="255" ht="15.75" customHeight="1">
      <c r="A255" s="2" t="s">
        <v>133</v>
      </c>
      <c r="B255" s="2" t="s">
        <v>134</v>
      </c>
      <c r="C255" s="2" t="s">
        <v>306</v>
      </c>
      <c r="D255" s="2" t="s">
        <v>212</v>
      </c>
      <c r="E255" s="2">
        <v>45873.0</v>
      </c>
      <c r="F255" s="2">
        <v>4.0</v>
      </c>
      <c r="G255" s="2">
        <v>5.25</v>
      </c>
      <c r="H255" s="2">
        <v>21.0</v>
      </c>
      <c r="I255" s="2">
        <v>21.0</v>
      </c>
      <c r="J255" s="2" t="s">
        <v>30</v>
      </c>
      <c r="K255" s="2">
        <v>0.0</v>
      </c>
      <c r="L255" s="2" t="s">
        <v>299</v>
      </c>
      <c r="N255" s="2">
        <f t="shared" si="19"/>
        <v>0.63</v>
      </c>
      <c r="P255" s="2">
        <f t="shared" si="2"/>
        <v>0.63</v>
      </c>
      <c r="Q255" s="2">
        <v>0.0</v>
      </c>
      <c r="R255" s="2">
        <v>5.25</v>
      </c>
    </row>
    <row r="256" ht="15.75" customHeight="1">
      <c r="A256" s="2" t="s">
        <v>133</v>
      </c>
      <c r="B256" s="2" t="s">
        <v>134</v>
      </c>
      <c r="C256" s="2" t="s">
        <v>306</v>
      </c>
      <c r="D256" s="2" t="s">
        <v>309</v>
      </c>
      <c r="E256" s="2">
        <v>45873.0</v>
      </c>
      <c r="F256" s="2">
        <v>2.0</v>
      </c>
      <c r="G256" s="2">
        <v>7.99</v>
      </c>
      <c r="H256" s="2">
        <v>15.98</v>
      </c>
      <c r="I256" s="2">
        <v>15.98</v>
      </c>
      <c r="J256" s="2" t="s">
        <v>30</v>
      </c>
      <c r="K256" s="2">
        <v>0.0</v>
      </c>
      <c r="L256" s="2" t="s">
        <v>299</v>
      </c>
      <c r="N256" s="2">
        <f t="shared" si="19"/>
        <v>0.4794</v>
      </c>
      <c r="P256" s="2">
        <f t="shared" si="2"/>
        <v>0.4794</v>
      </c>
      <c r="Q256" s="2">
        <v>0.0</v>
      </c>
      <c r="R256" s="2">
        <v>7.99</v>
      </c>
    </row>
    <row r="257" ht="15.75" customHeight="1">
      <c r="A257" s="2" t="s">
        <v>48</v>
      </c>
      <c r="B257" s="2" t="s">
        <v>49</v>
      </c>
      <c r="C257" s="2" t="s">
        <v>50</v>
      </c>
      <c r="D257" s="2" t="s">
        <v>310</v>
      </c>
      <c r="E257" s="2">
        <v>45874.0</v>
      </c>
      <c r="F257" s="2">
        <v>4.0</v>
      </c>
      <c r="G257" s="2">
        <v>76.68</v>
      </c>
      <c r="H257" s="2">
        <v>306.72</v>
      </c>
      <c r="I257" s="2">
        <v>306.72</v>
      </c>
      <c r="J257" s="2" t="s">
        <v>30</v>
      </c>
      <c r="K257" s="2">
        <v>0.0</v>
      </c>
      <c r="L257" s="2" t="s">
        <v>299</v>
      </c>
      <c r="N257" s="2">
        <f t="shared" ref="N257:N259" si="20">0.02*I257</f>
        <v>6.1344</v>
      </c>
      <c r="P257" s="2">
        <f t="shared" si="2"/>
        <v>6.1344</v>
      </c>
      <c r="Q257" s="2">
        <v>0.0</v>
      </c>
      <c r="R257" s="2">
        <v>76.68</v>
      </c>
    </row>
    <row r="258" ht="15.75" customHeight="1">
      <c r="A258" s="2" t="s">
        <v>48</v>
      </c>
      <c r="B258" s="2" t="s">
        <v>49</v>
      </c>
      <c r="C258" s="2" t="s">
        <v>50</v>
      </c>
      <c r="D258" s="2" t="s">
        <v>311</v>
      </c>
      <c r="E258" s="2">
        <v>45874.0</v>
      </c>
      <c r="F258" s="2">
        <v>4.0</v>
      </c>
      <c r="G258" s="2">
        <v>1.99</v>
      </c>
      <c r="H258" s="2">
        <v>7.96</v>
      </c>
      <c r="I258" s="2">
        <v>7.96</v>
      </c>
      <c r="J258" s="2" t="s">
        <v>30</v>
      </c>
      <c r="K258" s="2">
        <v>0.0</v>
      </c>
      <c r="L258" s="2" t="s">
        <v>299</v>
      </c>
      <c r="N258" s="2">
        <f t="shared" si="20"/>
        <v>0.1592</v>
      </c>
      <c r="P258" s="2">
        <f t="shared" si="2"/>
        <v>0.1592</v>
      </c>
      <c r="Q258" s="2">
        <v>0.0</v>
      </c>
      <c r="R258" s="2">
        <v>1.99</v>
      </c>
    </row>
    <row r="259" ht="15.75" customHeight="1">
      <c r="A259" s="2" t="s">
        <v>48</v>
      </c>
      <c r="B259" s="2" t="s">
        <v>49</v>
      </c>
      <c r="C259" s="2" t="s">
        <v>50</v>
      </c>
      <c r="D259" s="2" t="s">
        <v>312</v>
      </c>
      <c r="E259" s="2">
        <v>45874.0</v>
      </c>
      <c r="F259" s="2">
        <v>8.0</v>
      </c>
      <c r="G259" s="2">
        <v>10.85</v>
      </c>
      <c r="H259" s="2">
        <v>86.8</v>
      </c>
      <c r="I259" s="2">
        <v>86.8</v>
      </c>
      <c r="J259" s="2" t="s">
        <v>30</v>
      </c>
      <c r="K259" s="2">
        <v>0.0</v>
      </c>
      <c r="L259" s="2" t="s">
        <v>299</v>
      </c>
      <c r="N259" s="2">
        <f t="shared" si="20"/>
        <v>1.736</v>
      </c>
      <c r="P259" s="2">
        <f t="shared" si="2"/>
        <v>1.736</v>
      </c>
      <c r="Q259" s="2">
        <v>0.0</v>
      </c>
      <c r="R259" s="2">
        <v>10.85</v>
      </c>
    </row>
    <row r="260" ht="15.75" customHeight="1">
      <c r="A260" s="2" t="s">
        <v>66</v>
      </c>
      <c r="B260" s="2" t="s">
        <v>67</v>
      </c>
      <c r="C260" s="2" t="s">
        <v>68</v>
      </c>
      <c r="D260" s="2" t="s">
        <v>46</v>
      </c>
      <c r="E260" s="2">
        <v>45875.0</v>
      </c>
      <c r="F260" s="2">
        <v>6.0</v>
      </c>
      <c r="G260" s="2">
        <v>26.95</v>
      </c>
      <c r="H260" s="2">
        <v>161.7</v>
      </c>
      <c r="I260" s="2">
        <v>161.7</v>
      </c>
      <c r="J260" s="2" t="s">
        <v>30</v>
      </c>
      <c r="K260" s="2">
        <v>0.0</v>
      </c>
      <c r="L260" s="2" t="s">
        <v>299</v>
      </c>
      <c r="N260" s="2">
        <f t="shared" ref="N260:N263" si="21">0.03*I260</f>
        <v>4.851</v>
      </c>
      <c r="P260" s="2">
        <f t="shared" si="2"/>
        <v>4.851</v>
      </c>
      <c r="Q260" s="2">
        <v>0.0</v>
      </c>
      <c r="R260" s="2">
        <v>26.95</v>
      </c>
    </row>
    <row r="261" ht="15.75" customHeight="1">
      <c r="A261" s="2" t="s">
        <v>66</v>
      </c>
      <c r="B261" s="2" t="s">
        <v>67</v>
      </c>
      <c r="C261" s="2" t="s">
        <v>68</v>
      </c>
      <c r="D261" s="2" t="s">
        <v>313</v>
      </c>
      <c r="E261" s="2">
        <v>45875.0</v>
      </c>
      <c r="F261" s="2">
        <v>4.0</v>
      </c>
      <c r="G261" s="2">
        <v>199.95</v>
      </c>
      <c r="H261" s="2">
        <v>799.8</v>
      </c>
      <c r="I261" s="2">
        <v>799.8</v>
      </c>
      <c r="J261" s="2" t="s">
        <v>30</v>
      </c>
      <c r="K261" s="2">
        <v>0.0</v>
      </c>
      <c r="L261" s="2" t="s">
        <v>299</v>
      </c>
      <c r="N261" s="2">
        <f t="shared" si="21"/>
        <v>23.994</v>
      </c>
      <c r="P261" s="2">
        <f t="shared" si="2"/>
        <v>23.994</v>
      </c>
      <c r="Q261" s="2">
        <v>0.0</v>
      </c>
      <c r="R261" s="2">
        <v>199.95</v>
      </c>
    </row>
    <row r="262" ht="15.75" customHeight="1">
      <c r="A262" s="2" t="s">
        <v>66</v>
      </c>
      <c r="B262" s="2" t="s">
        <v>67</v>
      </c>
      <c r="C262" s="2" t="s">
        <v>68</v>
      </c>
      <c r="D262" s="2" t="s">
        <v>314</v>
      </c>
      <c r="E262" s="2">
        <v>45875.0</v>
      </c>
      <c r="F262" s="2">
        <v>6.0</v>
      </c>
      <c r="G262" s="2">
        <v>18.92</v>
      </c>
      <c r="H262" s="2">
        <v>113.52000000000001</v>
      </c>
      <c r="I262" s="2">
        <v>113.52000000000001</v>
      </c>
      <c r="J262" s="2" t="s">
        <v>30</v>
      </c>
      <c r="K262" s="2">
        <v>0.0</v>
      </c>
      <c r="L262" s="2" t="s">
        <v>299</v>
      </c>
      <c r="N262" s="2">
        <f t="shared" si="21"/>
        <v>3.4056</v>
      </c>
      <c r="P262" s="2">
        <f t="shared" si="2"/>
        <v>3.4056</v>
      </c>
      <c r="Q262" s="2">
        <v>0.0</v>
      </c>
      <c r="R262" s="2">
        <v>18.92</v>
      </c>
    </row>
    <row r="263" ht="15.75" customHeight="1">
      <c r="A263" s="2" t="s">
        <v>66</v>
      </c>
      <c r="B263" s="2" t="s">
        <v>67</v>
      </c>
      <c r="C263" s="2" t="s">
        <v>78</v>
      </c>
      <c r="D263" s="2" t="s">
        <v>315</v>
      </c>
      <c r="E263" s="2">
        <v>45875.0</v>
      </c>
      <c r="F263" s="2">
        <v>1.0</v>
      </c>
      <c r="G263" s="2">
        <v>4.17</v>
      </c>
      <c r="H263" s="2">
        <v>4.17</v>
      </c>
      <c r="I263" s="2">
        <v>4.17</v>
      </c>
      <c r="J263" s="2" t="s">
        <v>30</v>
      </c>
      <c r="K263" s="2">
        <v>0.0</v>
      </c>
      <c r="L263" s="2" t="s">
        <v>299</v>
      </c>
      <c r="N263" s="2">
        <f t="shared" si="21"/>
        <v>0.1251</v>
      </c>
      <c r="P263" s="2">
        <f t="shared" si="2"/>
        <v>0.1251</v>
      </c>
      <c r="Q263" s="2">
        <v>0.0</v>
      </c>
      <c r="R263" s="2">
        <v>4.17</v>
      </c>
    </row>
    <row r="264" ht="15.75" customHeight="1">
      <c r="A264" s="2" t="s">
        <v>85</v>
      </c>
      <c r="B264" s="2" t="s">
        <v>40</v>
      </c>
      <c r="C264" s="2" t="s">
        <v>86</v>
      </c>
      <c r="D264" s="2" t="s">
        <v>316</v>
      </c>
      <c r="E264" s="2">
        <v>45876.0</v>
      </c>
      <c r="F264" s="2">
        <v>2.0</v>
      </c>
      <c r="G264" s="2">
        <v>257.77</v>
      </c>
      <c r="H264" s="2">
        <v>515.54</v>
      </c>
      <c r="I264" s="2">
        <v>463.986</v>
      </c>
      <c r="J264" s="2" t="s">
        <v>30</v>
      </c>
      <c r="K264" s="2">
        <v>10.0</v>
      </c>
      <c r="L264" s="2" t="s">
        <v>299</v>
      </c>
      <c r="N264" s="2">
        <f t="shared" ref="N264:N273" si="22">0.02*I264</f>
        <v>9.27972</v>
      </c>
      <c r="P264" s="2">
        <f t="shared" si="2"/>
        <v>9.27972</v>
      </c>
      <c r="Q264" s="2">
        <v>25.777</v>
      </c>
      <c r="R264" s="2">
        <v>231.993</v>
      </c>
    </row>
    <row r="265" ht="15.75" customHeight="1">
      <c r="A265" s="2" t="s">
        <v>85</v>
      </c>
      <c r="B265" s="2" t="s">
        <v>40</v>
      </c>
      <c r="C265" s="2" t="s">
        <v>86</v>
      </c>
      <c r="D265" s="2" t="s">
        <v>317</v>
      </c>
      <c r="E265" s="2">
        <v>45876.0</v>
      </c>
      <c r="F265" s="2">
        <v>2.0</v>
      </c>
      <c r="G265" s="2">
        <v>48.44</v>
      </c>
      <c r="H265" s="2">
        <v>96.88</v>
      </c>
      <c r="I265" s="2">
        <v>87.192</v>
      </c>
      <c r="J265" s="2" t="s">
        <v>30</v>
      </c>
      <c r="K265" s="2">
        <v>10.0</v>
      </c>
      <c r="L265" s="2" t="s">
        <v>299</v>
      </c>
      <c r="N265" s="2">
        <f t="shared" si="22"/>
        <v>1.74384</v>
      </c>
      <c r="P265" s="2">
        <f t="shared" si="2"/>
        <v>1.74384</v>
      </c>
      <c r="Q265" s="2">
        <v>4.844</v>
      </c>
      <c r="R265" s="2">
        <v>43.596</v>
      </c>
    </row>
    <row r="266" ht="15.75" customHeight="1">
      <c r="A266" s="2" t="s">
        <v>85</v>
      </c>
      <c r="B266" s="2" t="s">
        <v>40</v>
      </c>
      <c r="C266" s="2" t="s">
        <v>86</v>
      </c>
      <c r="D266" s="2" t="s">
        <v>318</v>
      </c>
      <c r="E266" s="2">
        <v>45876.0</v>
      </c>
      <c r="F266" s="2">
        <v>4.0</v>
      </c>
      <c r="G266" s="2">
        <v>93.94</v>
      </c>
      <c r="H266" s="2">
        <v>375.76</v>
      </c>
      <c r="I266" s="2">
        <v>338.18399999999997</v>
      </c>
      <c r="J266" s="2" t="s">
        <v>30</v>
      </c>
      <c r="K266" s="2">
        <v>10.0</v>
      </c>
      <c r="L266" s="2" t="s">
        <v>299</v>
      </c>
      <c r="N266" s="2">
        <f t="shared" si="22"/>
        <v>6.76368</v>
      </c>
      <c r="P266" s="2">
        <f t="shared" si="2"/>
        <v>6.76368</v>
      </c>
      <c r="Q266" s="2">
        <v>9.394</v>
      </c>
      <c r="R266" s="2">
        <v>84.54599999999999</v>
      </c>
    </row>
    <row r="267" ht="15.75" customHeight="1">
      <c r="A267" s="2" t="s">
        <v>106</v>
      </c>
      <c r="B267" s="2" t="s">
        <v>27</v>
      </c>
      <c r="C267" s="2" t="s">
        <v>107</v>
      </c>
      <c r="D267" s="2" t="s">
        <v>319</v>
      </c>
      <c r="E267" s="2">
        <v>45877.0</v>
      </c>
      <c r="F267" s="2">
        <v>1.0</v>
      </c>
      <c r="G267" s="2">
        <v>14.99</v>
      </c>
      <c r="H267" s="2">
        <v>14.99</v>
      </c>
      <c r="I267" s="2">
        <v>14.99</v>
      </c>
      <c r="J267" s="2" t="s">
        <v>30</v>
      </c>
      <c r="K267" s="2">
        <v>0.0</v>
      </c>
      <c r="L267" s="2" t="s">
        <v>299</v>
      </c>
      <c r="N267" s="2">
        <f t="shared" si="22"/>
        <v>0.2998</v>
      </c>
      <c r="P267" s="2">
        <f t="shared" si="2"/>
        <v>0.2998</v>
      </c>
      <c r="Q267" s="2">
        <v>0.0</v>
      </c>
      <c r="R267" s="2">
        <v>14.99</v>
      </c>
    </row>
    <row r="268" ht="15.75" customHeight="1">
      <c r="A268" s="2" t="s">
        <v>39</v>
      </c>
      <c r="B268" s="2" t="s">
        <v>40</v>
      </c>
      <c r="C268" s="2" t="s">
        <v>113</v>
      </c>
      <c r="D268" s="2" t="s">
        <v>320</v>
      </c>
      <c r="E268" s="2">
        <v>45877.0</v>
      </c>
      <c r="F268" s="2">
        <v>3.0</v>
      </c>
      <c r="G268" s="2">
        <v>6.68</v>
      </c>
      <c r="H268" s="2">
        <v>20.04</v>
      </c>
      <c r="I268" s="2">
        <v>20.04</v>
      </c>
      <c r="J268" s="2" t="s">
        <v>30</v>
      </c>
      <c r="K268" s="2">
        <v>0.0</v>
      </c>
      <c r="L268" s="2" t="s">
        <v>299</v>
      </c>
      <c r="N268" s="2">
        <f t="shared" si="22"/>
        <v>0.4008</v>
      </c>
      <c r="P268" s="2">
        <f t="shared" si="2"/>
        <v>0.4008</v>
      </c>
      <c r="Q268" s="2">
        <v>0.0</v>
      </c>
      <c r="R268" s="2">
        <v>6.68</v>
      </c>
    </row>
    <row r="269" ht="15.75" customHeight="1">
      <c r="A269" s="2" t="s">
        <v>120</v>
      </c>
      <c r="B269" s="2" t="s">
        <v>49</v>
      </c>
      <c r="C269" s="2" t="s">
        <v>121</v>
      </c>
      <c r="D269" s="2" t="s">
        <v>321</v>
      </c>
      <c r="E269" s="2">
        <v>45880.0</v>
      </c>
      <c r="F269" s="2">
        <v>6.0</v>
      </c>
      <c r="G269" s="2">
        <v>60.0</v>
      </c>
      <c r="H269" s="2">
        <v>360.0</v>
      </c>
      <c r="I269" s="2">
        <v>360.0</v>
      </c>
      <c r="J269" s="2" t="s">
        <v>30</v>
      </c>
      <c r="K269" s="2">
        <v>0.0</v>
      </c>
      <c r="L269" s="2" t="s">
        <v>299</v>
      </c>
      <c r="N269" s="2">
        <f t="shared" si="22"/>
        <v>7.2</v>
      </c>
      <c r="P269" s="2">
        <f t="shared" si="2"/>
        <v>7.2</v>
      </c>
      <c r="Q269" s="2">
        <v>0.0</v>
      </c>
      <c r="R269" s="2">
        <v>60.0</v>
      </c>
    </row>
    <row r="270" ht="15.75" customHeight="1">
      <c r="A270" s="2" t="s">
        <v>120</v>
      </c>
      <c r="B270" s="2" t="s">
        <v>49</v>
      </c>
      <c r="C270" s="2" t="s">
        <v>121</v>
      </c>
      <c r="D270" s="2" t="s">
        <v>322</v>
      </c>
      <c r="E270" s="2">
        <v>45880.0</v>
      </c>
      <c r="F270" s="2">
        <v>3.0</v>
      </c>
      <c r="G270" s="2">
        <v>12.92</v>
      </c>
      <c r="H270" s="2">
        <v>38.76</v>
      </c>
      <c r="I270" s="2">
        <v>38.76</v>
      </c>
      <c r="J270" s="2" t="s">
        <v>30</v>
      </c>
      <c r="K270" s="2">
        <v>0.0</v>
      </c>
      <c r="L270" s="2" t="s">
        <v>299</v>
      </c>
      <c r="N270" s="2">
        <f t="shared" si="22"/>
        <v>0.7752</v>
      </c>
      <c r="P270" s="2">
        <f t="shared" si="2"/>
        <v>0.7752</v>
      </c>
      <c r="Q270" s="2">
        <v>0.0</v>
      </c>
      <c r="R270" s="2">
        <v>12.92</v>
      </c>
    </row>
    <row r="271" ht="15.75" customHeight="1">
      <c r="A271" s="2" t="s">
        <v>120</v>
      </c>
      <c r="B271" s="2" t="s">
        <v>49</v>
      </c>
      <c r="C271" s="2" t="s">
        <v>121</v>
      </c>
      <c r="D271" s="2" t="s">
        <v>323</v>
      </c>
      <c r="E271" s="2">
        <v>45880.0</v>
      </c>
      <c r="F271" s="2">
        <v>8.0</v>
      </c>
      <c r="G271" s="2">
        <v>25.0</v>
      </c>
      <c r="H271" s="2">
        <v>200.0</v>
      </c>
      <c r="I271" s="2">
        <v>200.0</v>
      </c>
      <c r="J271" s="2" t="s">
        <v>30</v>
      </c>
      <c r="K271" s="2">
        <v>0.0</v>
      </c>
      <c r="L271" s="2" t="s">
        <v>299</v>
      </c>
      <c r="N271" s="2">
        <f t="shared" si="22"/>
        <v>4</v>
      </c>
      <c r="P271" s="2">
        <f t="shared" si="2"/>
        <v>4</v>
      </c>
      <c r="Q271" s="2">
        <v>0.0</v>
      </c>
      <c r="R271" s="2">
        <v>25.0</v>
      </c>
    </row>
    <row r="272" ht="15.75" customHeight="1">
      <c r="A272" s="2" t="s">
        <v>120</v>
      </c>
      <c r="B272" s="2" t="s">
        <v>49</v>
      </c>
      <c r="C272" s="2" t="s">
        <v>121</v>
      </c>
      <c r="D272" s="2" t="s">
        <v>324</v>
      </c>
      <c r="E272" s="2">
        <v>45880.0</v>
      </c>
      <c r="F272" s="2">
        <v>8.0</v>
      </c>
      <c r="G272" s="2">
        <v>15.0</v>
      </c>
      <c r="H272" s="2">
        <v>120.0</v>
      </c>
      <c r="I272" s="2">
        <v>120.0</v>
      </c>
      <c r="J272" s="2" t="s">
        <v>30</v>
      </c>
      <c r="K272" s="2">
        <v>0.0</v>
      </c>
      <c r="L272" s="2" t="s">
        <v>299</v>
      </c>
      <c r="N272" s="2">
        <f t="shared" si="22"/>
        <v>2.4</v>
      </c>
      <c r="P272" s="2">
        <f t="shared" si="2"/>
        <v>2.4</v>
      </c>
      <c r="Q272" s="2">
        <v>0.0</v>
      </c>
      <c r="R272" s="2">
        <v>15.0</v>
      </c>
    </row>
    <row r="273" ht="15.75" customHeight="1">
      <c r="A273" s="2" t="s">
        <v>120</v>
      </c>
      <c r="B273" s="2" t="s">
        <v>49</v>
      </c>
      <c r="C273" s="2" t="s">
        <v>121</v>
      </c>
      <c r="D273" s="2" t="s">
        <v>325</v>
      </c>
      <c r="E273" s="2">
        <v>45880.0</v>
      </c>
      <c r="F273" s="2">
        <v>8.0</v>
      </c>
      <c r="G273" s="2">
        <v>15.0</v>
      </c>
      <c r="H273" s="2">
        <v>120.0</v>
      </c>
      <c r="I273" s="2">
        <v>120.0</v>
      </c>
      <c r="J273" s="2" t="s">
        <v>30</v>
      </c>
      <c r="K273" s="2">
        <v>0.0</v>
      </c>
      <c r="L273" s="2" t="s">
        <v>299</v>
      </c>
      <c r="N273" s="2">
        <f t="shared" si="22"/>
        <v>2.4</v>
      </c>
      <c r="P273" s="2">
        <f t="shared" si="2"/>
        <v>2.4</v>
      </c>
      <c r="Q273" s="2">
        <v>0.0</v>
      </c>
      <c r="R273" s="2">
        <v>15.0</v>
      </c>
    </row>
    <row r="274" ht="15.75" customHeight="1">
      <c r="A274" s="2" t="s">
        <v>133</v>
      </c>
      <c r="B274" s="2" t="s">
        <v>134</v>
      </c>
      <c r="C274" s="2" t="s">
        <v>135</v>
      </c>
      <c r="D274" s="2" t="s">
        <v>218</v>
      </c>
      <c r="E274" s="2">
        <v>45881.0</v>
      </c>
      <c r="F274" s="2">
        <v>2.0</v>
      </c>
      <c r="G274" s="2">
        <v>10.0</v>
      </c>
      <c r="H274" s="2">
        <v>20.0</v>
      </c>
      <c r="I274" s="2">
        <v>20.0</v>
      </c>
      <c r="J274" s="2" t="s">
        <v>30</v>
      </c>
      <c r="K274" s="2">
        <v>0.0</v>
      </c>
      <c r="L274" s="2" t="s">
        <v>299</v>
      </c>
      <c r="N274" s="2">
        <f t="shared" ref="N274:N275" si="23">0.03*I274</f>
        <v>0.6</v>
      </c>
      <c r="P274" s="2">
        <f t="shared" si="2"/>
        <v>0.6</v>
      </c>
      <c r="Q274" s="2">
        <v>0.0</v>
      </c>
      <c r="R274" s="2">
        <v>10.0</v>
      </c>
    </row>
    <row r="275" ht="15.75" customHeight="1">
      <c r="A275" s="2" t="s">
        <v>133</v>
      </c>
      <c r="B275" s="2" t="s">
        <v>134</v>
      </c>
      <c r="C275" s="2" t="s">
        <v>135</v>
      </c>
      <c r="D275" s="2" t="s">
        <v>172</v>
      </c>
      <c r="E275" s="2">
        <v>45881.0</v>
      </c>
      <c r="F275" s="2">
        <v>2.0</v>
      </c>
      <c r="G275" s="2">
        <v>14.0</v>
      </c>
      <c r="H275" s="2">
        <v>28.0</v>
      </c>
      <c r="I275" s="2">
        <v>28.0</v>
      </c>
      <c r="J275" s="2" t="s">
        <v>30</v>
      </c>
      <c r="K275" s="2">
        <v>0.0</v>
      </c>
      <c r="L275" s="2" t="s">
        <v>299</v>
      </c>
      <c r="N275" s="2">
        <f t="shared" si="23"/>
        <v>0.84</v>
      </c>
      <c r="P275" s="2">
        <f t="shared" si="2"/>
        <v>0.84</v>
      </c>
      <c r="Q275" s="2">
        <v>0.0</v>
      </c>
      <c r="R275" s="2">
        <v>14.0</v>
      </c>
    </row>
    <row r="276" ht="15.75" customHeight="1">
      <c r="A276" s="2" t="s">
        <v>133</v>
      </c>
      <c r="B276" s="2" t="s">
        <v>134</v>
      </c>
      <c r="C276" s="2" t="s">
        <v>135</v>
      </c>
      <c r="D276" s="2" t="s">
        <v>326</v>
      </c>
      <c r="E276" s="2">
        <v>45881.0</v>
      </c>
      <c r="F276" s="2">
        <v>2.0</v>
      </c>
      <c r="G276" s="2">
        <v>29.31</v>
      </c>
      <c r="H276" s="2">
        <v>58.62</v>
      </c>
      <c r="I276" s="2">
        <v>58.62</v>
      </c>
      <c r="J276" s="2" t="s">
        <v>30</v>
      </c>
      <c r="K276" s="2">
        <v>0.0</v>
      </c>
      <c r="L276" s="2" t="s">
        <v>299</v>
      </c>
      <c r="O276" s="2">
        <f>0.05*I276</f>
        <v>2.931</v>
      </c>
      <c r="P276" s="2">
        <f t="shared" si="2"/>
        <v>2.931</v>
      </c>
      <c r="Q276" s="2">
        <v>0.0</v>
      </c>
      <c r="R276" s="2">
        <v>29.31</v>
      </c>
    </row>
    <row r="277" ht="15.75" customHeight="1">
      <c r="A277" s="2" t="s">
        <v>133</v>
      </c>
      <c r="B277" s="2" t="s">
        <v>134</v>
      </c>
      <c r="C277" s="2" t="s">
        <v>135</v>
      </c>
      <c r="D277" s="2" t="s">
        <v>327</v>
      </c>
      <c r="E277" s="2">
        <v>45881.0</v>
      </c>
      <c r="F277" s="2">
        <v>4.0</v>
      </c>
      <c r="G277" s="2">
        <v>12.5</v>
      </c>
      <c r="H277" s="2">
        <v>50.0</v>
      </c>
      <c r="I277" s="2">
        <v>50.0</v>
      </c>
      <c r="J277" s="2" t="s">
        <v>30</v>
      </c>
      <c r="K277" s="2">
        <v>0.0</v>
      </c>
      <c r="L277" s="2" t="s">
        <v>299</v>
      </c>
      <c r="N277" s="2">
        <f t="shared" ref="N277:N278" si="24">0.03*I277</f>
        <v>1.5</v>
      </c>
      <c r="P277" s="2">
        <f t="shared" si="2"/>
        <v>1.5</v>
      </c>
      <c r="Q277" s="2">
        <v>0.0</v>
      </c>
      <c r="R277" s="2">
        <v>12.5</v>
      </c>
    </row>
    <row r="278" ht="15.75" customHeight="1">
      <c r="A278" s="2" t="s">
        <v>133</v>
      </c>
      <c r="B278" s="2" t="s">
        <v>134</v>
      </c>
      <c r="C278" s="2" t="s">
        <v>135</v>
      </c>
      <c r="D278" s="2" t="s">
        <v>263</v>
      </c>
      <c r="E278" s="2">
        <v>45881.0</v>
      </c>
      <c r="F278" s="2">
        <v>1.0</v>
      </c>
      <c r="G278" s="2">
        <v>20.0</v>
      </c>
      <c r="H278" s="2">
        <v>20.0</v>
      </c>
      <c r="I278" s="2">
        <v>20.0</v>
      </c>
      <c r="J278" s="2" t="s">
        <v>30</v>
      </c>
      <c r="K278" s="2">
        <v>0.0</v>
      </c>
      <c r="L278" s="2" t="s">
        <v>299</v>
      </c>
      <c r="N278" s="2">
        <f t="shared" si="24"/>
        <v>0.6</v>
      </c>
      <c r="P278" s="2">
        <f t="shared" si="2"/>
        <v>0.6</v>
      </c>
      <c r="Q278" s="2">
        <v>0.0</v>
      </c>
      <c r="R278" s="2">
        <v>20.0</v>
      </c>
    </row>
    <row r="279" ht="15.75" customHeight="1">
      <c r="A279" s="2" t="s">
        <v>82</v>
      </c>
      <c r="B279" s="2" t="s">
        <v>40</v>
      </c>
      <c r="C279" s="2" t="s">
        <v>140</v>
      </c>
      <c r="D279" s="2" t="s">
        <v>328</v>
      </c>
      <c r="E279" s="2">
        <v>45881.0</v>
      </c>
      <c r="F279" s="2">
        <v>1.0</v>
      </c>
      <c r="G279" s="2">
        <v>570.0</v>
      </c>
      <c r="H279" s="2">
        <v>570.0</v>
      </c>
      <c r="I279" s="2">
        <v>570.0</v>
      </c>
      <c r="J279" s="2" t="s">
        <v>30</v>
      </c>
      <c r="K279" s="2">
        <v>0.0</v>
      </c>
      <c r="L279" s="2" t="s">
        <v>299</v>
      </c>
      <c r="N279" s="2">
        <f t="shared" ref="N279:N312" si="25">0.02*I279</f>
        <v>11.4</v>
      </c>
      <c r="P279" s="2">
        <f t="shared" si="2"/>
        <v>11.4</v>
      </c>
      <c r="Q279" s="2">
        <v>0.0</v>
      </c>
      <c r="R279" s="2">
        <v>570.0</v>
      </c>
    </row>
    <row r="280" ht="15.75" customHeight="1">
      <c r="A280" s="2" t="s">
        <v>154</v>
      </c>
      <c r="B280" s="2" t="s">
        <v>49</v>
      </c>
      <c r="C280" s="2" t="s">
        <v>155</v>
      </c>
      <c r="D280" s="2" t="s">
        <v>329</v>
      </c>
      <c r="E280" s="2">
        <v>45881.0</v>
      </c>
      <c r="F280" s="2">
        <v>10.0</v>
      </c>
      <c r="G280" s="2">
        <v>188.92</v>
      </c>
      <c r="H280" s="2">
        <v>1889.1999999999998</v>
      </c>
      <c r="I280" s="2">
        <v>1889.1999999999998</v>
      </c>
      <c r="J280" s="2" t="s">
        <v>30</v>
      </c>
      <c r="K280" s="2">
        <v>0.0</v>
      </c>
      <c r="L280" s="2" t="s">
        <v>299</v>
      </c>
      <c r="N280" s="2">
        <f t="shared" si="25"/>
        <v>37.784</v>
      </c>
      <c r="P280" s="2">
        <f t="shared" si="2"/>
        <v>37.784</v>
      </c>
      <c r="Q280" s="2">
        <v>0.0</v>
      </c>
      <c r="R280" s="2">
        <v>188.92</v>
      </c>
    </row>
    <row r="281" ht="15.75" customHeight="1">
      <c r="A281" s="2" t="s">
        <v>154</v>
      </c>
      <c r="B281" s="2" t="s">
        <v>49</v>
      </c>
      <c r="C281" s="2" t="s">
        <v>155</v>
      </c>
      <c r="D281" s="2" t="s">
        <v>330</v>
      </c>
      <c r="E281" s="2">
        <v>45881.0</v>
      </c>
      <c r="F281" s="2">
        <v>2.0</v>
      </c>
      <c r="G281" s="2">
        <v>105.04</v>
      </c>
      <c r="H281" s="2">
        <v>210.08</v>
      </c>
      <c r="I281" s="2">
        <v>210.08</v>
      </c>
      <c r="J281" s="2" t="s">
        <v>30</v>
      </c>
      <c r="K281" s="2">
        <v>0.0</v>
      </c>
      <c r="L281" s="2" t="s">
        <v>299</v>
      </c>
      <c r="N281" s="2">
        <f t="shared" si="25"/>
        <v>4.2016</v>
      </c>
      <c r="P281" s="2">
        <f t="shared" si="2"/>
        <v>4.2016</v>
      </c>
      <c r="Q281" s="2">
        <v>0.0</v>
      </c>
      <c r="R281" s="2">
        <v>105.04</v>
      </c>
    </row>
    <row r="282" ht="15.75" customHeight="1">
      <c r="A282" s="2" t="s">
        <v>159</v>
      </c>
      <c r="B282" s="2" t="s">
        <v>49</v>
      </c>
      <c r="C282" s="2" t="s">
        <v>160</v>
      </c>
      <c r="D282" s="2" t="s">
        <v>331</v>
      </c>
      <c r="E282" s="2">
        <v>45882.0</v>
      </c>
      <c r="F282" s="2">
        <v>20.0</v>
      </c>
      <c r="G282" s="2">
        <v>20.95</v>
      </c>
      <c r="H282" s="2">
        <v>419.0</v>
      </c>
      <c r="I282" s="2">
        <v>419.0</v>
      </c>
      <c r="J282" s="2" t="s">
        <v>30</v>
      </c>
      <c r="K282" s="2">
        <v>0.0</v>
      </c>
      <c r="L282" s="2" t="s">
        <v>299</v>
      </c>
      <c r="N282" s="2">
        <f t="shared" si="25"/>
        <v>8.38</v>
      </c>
      <c r="P282" s="2">
        <f t="shared" si="2"/>
        <v>8.38</v>
      </c>
      <c r="Q282" s="2">
        <v>0.0</v>
      </c>
      <c r="R282" s="2">
        <v>20.95</v>
      </c>
    </row>
    <row r="283" ht="15.75" customHeight="1">
      <c r="A283" s="2" t="s">
        <v>159</v>
      </c>
      <c r="B283" s="2" t="s">
        <v>49</v>
      </c>
      <c r="C283" s="2" t="s">
        <v>160</v>
      </c>
      <c r="D283" s="2" t="s">
        <v>55</v>
      </c>
      <c r="E283" s="2">
        <v>45882.0</v>
      </c>
      <c r="F283" s="2">
        <v>20.0</v>
      </c>
      <c r="G283" s="2">
        <v>15.95</v>
      </c>
      <c r="H283" s="2">
        <v>319.0</v>
      </c>
      <c r="I283" s="2">
        <v>319.0</v>
      </c>
      <c r="J283" s="2" t="s">
        <v>30</v>
      </c>
      <c r="K283" s="2">
        <v>0.0</v>
      </c>
      <c r="L283" s="2" t="s">
        <v>299</v>
      </c>
      <c r="N283" s="2">
        <f t="shared" si="25"/>
        <v>6.38</v>
      </c>
      <c r="P283" s="2">
        <f t="shared" si="2"/>
        <v>6.38</v>
      </c>
      <c r="Q283" s="2">
        <v>0.0</v>
      </c>
      <c r="R283" s="2">
        <v>15.95</v>
      </c>
    </row>
    <row r="284" ht="15.75" customHeight="1">
      <c r="A284" s="2" t="s">
        <v>159</v>
      </c>
      <c r="B284" s="2" t="s">
        <v>49</v>
      </c>
      <c r="C284" s="2" t="s">
        <v>160</v>
      </c>
      <c r="D284" s="2" t="s">
        <v>332</v>
      </c>
      <c r="E284" s="2">
        <v>45882.0</v>
      </c>
      <c r="F284" s="2">
        <v>20.0</v>
      </c>
      <c r="G284" s="2">
        <v>10.95</v>
      </c>
      <c r="H284" s="2">
        <v>219.0</v>
      </c>
      <c r="I284" s="2">
        <v>219.0</v>
      </c>
      <c r="J284" s="2" t="s">
        <v>30</v>
      </c>
      <c r="K284" s="2">
        <v>0.0</v>
      </c>
      <c r="L284" s="2" t="s">
        <v>299</v>
      </c>
      <c r="N284" s="2">
        <f t="shared" si="25"/>
        <v>4.38</v>
      </c>
      <c r="P284" s="2">
        <f t="shared" si="2"/>
        <v>4.38</v>
      </c>
      <c r="Q284" s="2">
        <v>0.0</v>
      </c>
      <c r="R284" s="2">
        <v>10.95</v>
      </c>
    </row>
    <row r="285" ht="15.75" customHeight="1">
      <c r="A285" s="2" t="s">
        <v>159</v>
      </c>
      <c r="B285" s="2" t="s">
        <v>49</v>
      </c>
      <c r="C285" s="2" t="s">
        <v>160</v>
      </c>
      <c r="D285" s="2" t="s">
        <v>333</v>
      </c>
      <c r="E285" s="2">
        <v>45882.0</v>
      </c>
      <c r="F285" s="2">
        <v>2.0</v>
      </c>
      <c r="G285" s="2">
        <v>99.95</v>
      </c>
      <c r="H285" s="2">
        <v>199.9</v>
      </c>
      <c r="I285" s="2">
        <v>199.9</v>
      </c>
      <c r="J285" s="2" t="s">
        <v>30</v>
      </c>
      <c r="K285" s="2">
        <v>0.0</v>
      </c>
      <c r="L285" s="2" t="s">
        <v>299</v>
      </c>
      <c r="N285" s="2">
        <f t="shared" si="25"/>
        <v>3.998</v>
      </c>
      <c r="P285" s="2">
        <f t="shared" si="2"/>
        <v>3.998</v>
      </c>
      <c r="Q285" s="2">
        <v>0.0</v>
      </c>
      <c r="R285" s="2">
        <v>99.95</v>
      </c>
    </row>
    <row r="286" ht="15.75" customHeight="1">
      <c r="A286" s="2" t="s">
        <v>163</v>
      </c>
      <c r="B286" s="2" t="s">
        <v>49</v>
      </c>
      <c r="C286" s="2" t="s">
        <v>164</v>
      </c>
      <c r="D286" s="2" t="s">
        <v>334</v>
      </c>
      <c r="E286" s="2">
        <v>45882.0</v>
      </c>
      <c r="F286" s="2">
        <v>6.0</v>
      </c>
      <c r="G286" s="2">
        <v>230.0</v>
      </c>
      <c r="H286" s="2">
        <v>1380.0</v>
      </c>
      <c r="I286" s="2">
        <v>1380.0</v>
      </c>
      <c r="J286" s="2" t="s">
        <v>30</v>
      </c>
      <c r="K286" s="2">
        <v>0.0</v>
      </c>
      <c r="L286" s="2" t="s">
        <v>299</v>
      </c>
      <c r="N286" s="2">
        <f t="shared" si="25"/>
        <v>27.6</v>
      </c>
      <c r="P286" s="2">
        <f t="shared" si="2"/>
        <v>27.6</v>
      </c>
      <c r="Q286" s="2">
        <v>0.0</v>
      </c>
      <c r="R286" s="2">
        <v>230.0</v>
      </c>
    </row>
    <row r="287" ht="15.75" customHeight="1">
      <c r="A287" s="2" t="s">
        <v>187</v>
      </c>
      <c r="B287" s="2" t="s">
        <v>27</v>
      </c>
      <c r="C287" s="2" t="s">
        <v>188</v>
      </c>
      <c r="D287" s="2" t="s">
        <v>335</v>
      </c>
      <c r="E287" s="2">
        <v>45888.0</v>
      </c>
      <c r="F287" s="2">
        <v>2.0</v>
      </c>
      <c r="G287" s="2">
        <v>370.0</v>
      </c>
      <c r="H287" s="2">
        <v>740.0</v>
      </c>
      <c r="I287" s="2">
        <v>740.0</v>
      </c>
      <c r="J287" s="2" t="s">
        <v>30</v>
      </c>
      <c r="K287" s="2">
        <v>0.0</v>
      </c>
      <c r="L287" s="2" t="s">
        <v>299</v>
      </c>
      <c r="N287" s="2">
        <f t="shared" si="25"/>
        <v>14.8</v>
      </c>
      <c r="P287" s="2">
        <f t="shared" si="2"/>
        <v>14.8</v>
      </c>
      <c r="Q287" s="2">
        <v>0.0</v>
      </c>
      <c r="R287" s="2">
        <v>370.0</v>
      </c>
    </row>
    <row r="288" ht="15.75" customHeight="1">
      <c r="A288" s="2" t="s">
        <v>187</v>
      </c>
      <c r="B288" s="2" t="s">
        <v>27</v>
      </c>
      <c r="C288" s="2" t="s">
        <v>188</v>
      </c>
      <c r="D288" s="2" t="s">
        <v>284</v>
      </c>
      <c r="E288" s="2">
        <v>45888.0</v>
      </c>
      <c r="F288" s="2">
        <v>12.0</v>
      </c>
      <c r="G288" s="2">
        <v>45.0</v>
      </c>
      <c r="H288" s="2">
        <v>540.0</v>
      </c>
      <c r="I288" s="2">
        <v>540.0</v>
      </c>
      <c r="J288" s="2" t="s">
        <v>30</v>
      </c>
      <c r="K288" s="2">
        <v>0.0</v>
      </c>
      <c r="L288" s="2" t="s">
        <v>299</v>
      </c>
      <c r="N288" s="2">
        <f t="shared" si="25"/>
        <v>10.8</v>
      </c>
      <c r="P288" s="2">
        <f t="shared" si="2"/>
        <v>10.8</v>
      </c>
      <c r="Q288" s="2">
        <v>0.0</v>
      </c>
      <c r="R288" s="2">
        <v>45.0</v>
      </c>
    </row>
    <row r="289" ht="15.75" customHeight="1">
      <c r="A289" s="2" t="s">
        <v>336</v>
      </c>
      <c r="B289" s="2" t="s">
        <v>27</v>
      </c>
      <c r="C289" s="2" t="s">
        <v>337</v>
      </c>
      <c r="D289" s="2" t="s">
        <v>338</v>
      </c>
      <c r="E289" s="2">
        <v>45890.0</v>
      </c>
      <c r="F289" s="2">
        <v>12.0</v>
      </c>
      <c r="G289" s="2">
        <v>245.0</v>
      </c>
      <c r="H289" s="2">
        <v>2940.0</v>
      </c>
      <c r="I289" s="2">
        <v>2940.0</v>
      </c>
      <c r="J289" s="2" t="s">
        <v>30</v>
      </c>
      <c r="K289" s="2">
        <v>0.0</v>
      </c>
      <c r="L289" s="2" t="s">
        <v>299</v>
      </c>
      <c r="N289" s="2">
        <f t="shared" si="25"/>
        <v>58.8</v>
      </c>
      <c r="P289" s="2">
        <f t="shared" si="2"/>
        <v>58.8</v>
      </c>
      <c r="Q289" s="2">
        <v>0.0</v>
      </c>
      <c r="R289" s="2">
        <v>245.0</v>
      </c>
    </row>
    <row r="290" ht="15.75" customHeight="1">
      <c r="A290" s="2" t="s">
        <v>48</v>
      </c>
      <c r="B290" s="2" t="s">
        <v>49</v>
      </c>
      <c r="C290" s="2" t="s">
        <v>205</v>
      </c>
      <c r="D290" s="2" t="s">
        <v>81</v>
      </c>
      <c r="E290" s="2">
        <v>45891.0</v>
      </c>
      <c r="F290" s="2">
        <v>2.0</v>
      </c>
      <c r="G290" s="2">
        <v>39.98</v>
      </c>
      <c r="H290" s="2">
        <v>79.96</v>
      </c>
      <c r="I290" s="2">
        <v>79.96</v>
      </c>
      <c r="J290" s="2" t="s">
        <v>30</v>
      </c>
      <c r="K290" s="2">
        <v>0.0</v>
      </c>
      <c r="L290" s="2" t="s">
        <v>299</v>
      </c>
      <c r="N290" s="2">
        <f t="shared" si="25"/>
        <v>1.5992</v>
      </c>
      <c r="P290" s="2">
        <f t="shared" si="2"/>
        <v>1.5992</v>
      </c>
      <c r="Q290" s="2">
        <v>0.0</v>
      </c>
      <c r="R290" s="2">
        <v>39.98</v>
      </c>
    </row>
    <row r="291" ht="15.75" customHeight="1">
      <c r="A291" s="2" t="s">
        <v>209</v>
      </c>
      <c r="B291" s="2" t="s">
        <v>40</v>
      </c>
      <c r="C291" s="2" t="s">
        <v>210</v>
      </c>
      <c r="D291" s="2" t="s">
        <v>206</v>
      </c>
      <c r="E291" s="2">
        <v>45891.0</v>
      </c>
      <c r="F291" s="2">
        <v>4.0</v>
      </c>
      <c r="G291" s="2">
        <v>287.5</v>
      </c>
      <c r="H291" s="2">
        <v>1150.0</v>
      </c>
      <c r="I291" s="2">
        <v>1150.0</v>
      </c>
      <c r="J291" s="2" t="s">
        <v>30</v>
      </c>
      <c r="K291" s="2">
        <v>0.0</v>
      </c>
      <c r="L291" s="2" t="s">
        <v>299</v>
      </c>
      <c r="N291" s="2">
        <f t="shared" si="25"/>
        <v>23</v>
      </c>
      <c r="P291" s="2">
        <f t="shared" si="2"/>
        <v>23</v>
      </c>
      <c r="Q291" s="2">
        <v>0.0</v>
      </c>
      <c r="R291" s="2">
        <v>287.5</v>
      </c>
    </row>
    <row r="292" ht="15.75" customHeight="1">
      <c r="A292" s="2" t="s">
        <v>209</v>
      </c>
      <c r="B292" s="2" t="s">
        <v>40</v>
      </c>
      <c r="C292" s="2" t="s">
        <v>210</v>
      </c>
      <c r="D292" s="2" t="s">
        <v>339</v>
      </c>
      <c r="E292" s="2">
        <v>45891.0</v>
      </c>
      <c r="F292" s="2">
        <v>12.0</v>
      </c>
      <c r="G292" s="2">
        <v>15.17</v>
      </c>
      <c r="H292" s="2">
        <v>182.04</v>
      </c>
      <c r="I292" s="2">
        <v>182.04</v>
      </c>
      <c r="J292" s="2" t="s">
        <v>30</v>
      </c>
      <c r="K292" s="2">
        <v>0.0</v>
      </c>
      <c r="L292" s="2" t="s">
        <v>299</v>
      </c>
      <c r="N292" s="2">
        <f t="shared" si="25"/>
        <v>3.6408</v>
      </c>
      <c r="P292" s="2">
        <f t="shared" si="2"/>
        <v>3.6408</v>
      </c>
      <c r="Q292" s="2">
        <v>0.0</v>
      </c>
      <c r="R292" s="2">
        <v>15.17</v>
      </c>
    </row>
    <row r="293" ht="15.75" customHeight="1">
      <c r="A293" s="2" t="s">
        <v>209</v>
      </c>
      <c r="B293" s="2" t="s">
        <v>40</v>
      </c>
      <c r="C293" s="2" t="s">
        <v>210</v>
      </c>
      <c r="D293" s="2" t="s">
        <v>340</v>
      </c>
      <c r="E293" s="2">
        <v>45891.0</v>
      </c>
      <c r="F293" s="2">
        <v>2.0</v>
      </c>
      <c r="G293" s="2">
        <v>120.23</v>
      </c>
      <c r="H293" s="2">
        <v>240.46</v>
      </c>
      <c r="I293" s="2">
        <v>240.46</v>
      </c>
      <c r="J293" s="2" t="s">
        <v>30</v>
      </c>
      <c r="K293" s="2">
        <v>0.0</v>
      </c>
      <c r="L293" s="2" t="s">
        <v>299</v>
      </c>
      <c r="N293" s="2">
        <f t="shared" si="25"/>
        <v>4.8092</v>
      </c>
      <c r="P293" s="2">
        <f t="shared" si="2"/>
        <v>4.8092</v>
      </c>
      <c r="Q293" s="2">
        <v>0.0</v>
      </c>
      <c r="R293" s="2">
        <v>120.23</v>
      </c>
    </row>
    <row r="294" ht="15.75" customHeight="1">
      <c r="A294" s="2" t="s">
        <v>209</v>
      </c>
      <c r="B294" s="2" t="s">
        <v>40</v>
      </c>
      <c r="C294" s="2" t="s">
        <v>341</v>
      </c>
      <c r="D294" s="2" t="s">
        <v>342</v>
      </c>
      <c r="E294" s="2">
        <v>45891.0</v>
      </c>
      <c r="F294" s="2">
        <v>2.0</v>
      </c>
      <c r="G294" s="2">
        <v>70.0</v>
      </c>
      <c r="H294" s="2">
        <v>140.0</v>
      </c>
      <c r="I294" s="2">
        <v>140.0</v>
      </c>
      <c r="J294" s="2" t="s">
        <v>30</v>
      </c>
      <c r="K294" s="2">
        <v>0.0</v>
      </c>
      <c r="L294" s="2" t="s">
        <v>299</v>
      </c>
      <c r="N294" s="2">
        <f t="shared" si="25"/>
        <v>2.8</v>
      </c>
      <c r="P294" s="2">
        <f t="shared" si="2"/>
        <v>2.8</v>
      </c>
      <c r="Q294" s="2">
        <v>0.0</v>
      </c>
      <c r="R294" s="2">
        <v>70.0</v>
      </c>
    </row>
    <row r="295" ht="15.75" customHeight="1">
      <c r="A295" s="2" t="s">
        <v>209</v>
      </c>
      <c r="B295" s="2" t="s">
        <v>40</v>
      </c>
      <c r="C295" s="2" t="s">
        <v>341</v>
      </c>
      <c r="D295" s="2" t="s">
        <v>343</v>
      </c>
      <c r="E295" s="2">
        <v>45891.0</v>
      </c>
      <c r="F295" s="2">
        <v>2.0</v>
      </c>
      <c r="G295" s="2">
        <v>80.0</v>
      </c>
      <c r="H295" s="2">
        <v>160.0</v>
      </c>
      <c r="I295" s="2">
        <v>160.0</v>
      </c>
      <c r="J295" s="2" t="s">
        <v>30</v>
      </c>
      <c r="K295" s="2">
        <v>0.0</v>
      </c>
      <c r="L295" s="2" t="s">
        <v>299</v>
      </c>
      <c r="N295" s="2">
        <f t="shared" si="25"/>
        <v>3.2</v>
      </c>
      <c r="P295" s="2">
        <f t="shared" si="2"/>
        <v>3.2</v>
      </c>
      <c r="Q295" s="2">
        <v>0.0</v>
      </c>
      <c r="R295" s="2">
        <v>80.0</v>
      </c>
    </row>
    <row r="296" ht="15.75" customHeight="1">
      <c r="A296" s="2" t="s">
        <v>209</v>
      </c>
      <c r="B296" s="2" t="s">
        <v>40</v>
      </c>
      <c r="C296" s="2" t="s">
        <v>341</v>
      </c>
      <c r="D296" s="2" t="s">
        <v>115</v>
      </c>
      <c r="E296" s="2">
        <v>45891.0</v>
      </c>
      <c r="F296" s="2">
        <v>2.0</v>
      </c>
      <c r="G296" s="2">
        <v>98.0</v>
      </c>
      <c r="H296" s="2">
        <v>196.0</v>
      </c>
      <c r="I296" s="2">
        <v>196.0</v>
      </c>
      <c r="J296" s="2" t="s">
        <v>30</v>
      </c>
      <c r="K296" s="2">
        <v>0.0</v>
      </c>
      <c r="L296" s="2" t="s">
        <v>299</v>
      </c>
      <c r="N296" s="2">
        <f t="shared" si="25"/>
        <v>3.92</v>
      </c>
      <c r="P296" s="2">
        <f t="shared" si="2"/>
        <v>3.92</v>
      </c>
      <c r="Q296" s="2">
        <v>0.0</v>
      </c>
      <c r="R296" s="2">
        <v>98.0</v>
      </c>
    </row>
    <row r="297" ht="15.75" customHeight="1">
      <c r="A297" s="2" t="s">
        <v>209</v>
      </c>
      <c r="B297" s="2" t="s">
        <v>40</v>
      </c>
      <c r="C297" s="2" t="s">
        <v>341</v>
      </c>
      <c r="D297" s="2" t="s">
        <v>344</v>
      </c>
      <c r="E297" s="2">
        <v>45891.0</v>
      </c>
      <c r="F297" s="2">
        <v>5.0</v>
      </c>
      <c r="G297" s="2">
        <v>4.15</v>
      </c>
      <c r="H297" s="2">
        <v>20.75</v>
      </c>
      <c r="I297" s="2">
        <v>20.75</v>
      </c>
      <c r="J297" s="2" t="s">
        <v>30</v>
      </c>
      <c r="K297" s="2">
        <v>0.0</v>
      </c>
      <c r="L297" s="2" t="s">
        <v>299</v>
      </c>
      <c r="N297" s="2">
        <f t="shared" si="25"/>
        <v>0.415</v>
      </c>
      <c r="P297" s="2">
        <f t="shared" si="2"/>
        <v>0.415</v>
      </c>
      <c r="Q297" s="2">
        <v>0.0</v>
      </c>
      <c r="R297" s="2">
        <v>4.15</v>
      </c>
    </row>
    <row r="298" ht="15.75" customHeight="1">
      <c r="A298" s="2" t="s">
        <v>209</v>
      </c>
      <c r="B298" s="2" t="s">
        <v>40</v>
      </c>
      <c r="C298" s="2" t="s">
        <v>341</v>
      </c>
      <c r="D298" s="2" t="s">
        <v>345</v>
      </c>
      <c r="E298" s="2">
        <v>45891.0</v>
      </c>
      <c r="F298" s="2">
        <v>5.0</v>
      </c>
      <c r="G298" s="2">
        <v>8.25</v>
      </c>
      <c r="H298" s="2">
        <v>41.25</v>
      </c>
      <c r="I298" s="2">
        <v>41.25</v>
      </c>
      <c r="J298" s="2" t="s">
        <v>30</v>
      </c>
      <c r="K298" s="2">
        <v>0.0</v>
      </c>
      <c r="L298" s="2" t="s">
        <v>299</v>
      </c>
      <c r="N298" s="2">
        <f t="shared" si="25"/>
        <v>0.825</v>
      </c>
      <c r="P298" s="2">
        <f t="shared" si="2"/>
        <v>0.825</v>
      </c>
      <c r="Q298" s="2">
        <v>0.0</v>
      </c>
      <c r="R298" s="2">
        <v>8.25</v>
      </c>
    </row>
    <row r="299" ht="15.75" customHeight="1">
      <c r="A299" s="2" t="s">
        <v>150</v>
      </c>
      <c r="B299" s="2" t="s">
        <v>49</v>
      </c>
      <c r="C299" s="2" t="s">
        <v>225</v>
      </c>
      <c r="D299" s="2" t="s">
        <v>346</v>
      </c>
      <c r="E299" s="2">
        <v>45891.0</v>
      </c>
      <c r="F299" s="2">
        <v>20.0</v>
      </c>
      <c r="G299" s="2">
        <v>27.5</v>
      </c>
      <c r="H299" s="2">
        <v>550.0</v>
      </c>
      <c r="I299" s="2">
        <v>518.65</v>
      </c>
      <c r="J299" s="2" t="s">
        <v>30</v>
      </c>
      <c r="K299" s="2">
        <v>5.7</v>
      </c>
      <c r="L299" s="2" t="s">
        <v>299</v>
      </c>
      <c r="N299" s="2">
        <f t="shared" si="25"/>
        <v>10.373</v>
      </c>
      <c r="P299" s="2">
        <f t="shared" si="2"/>
        <v>10.373</v>
      </c>
      <c r="Q299" s="2">
        <v>1.5675000000000001</v>
      </c>
      <c r="R299" s="2">
        <v>25.9325</v>
      </c>
    </row>
    <row r="300" ht="15.75" customHeight="1">
      <c r="A300" s="2" t="s">
        <v>150</v>
      </c>
      <c r="B300" s="2" t="s">
        <v>49</v>
      </c>
      <c r="C300" s="2" t="s">
        <v>225</v>
      </c>
      <c r="D300" s="2" t="s">
        <v>347</v>
      </c>
      <c r="E300" s="2">
        <v>45891.0</v>
      </c>
      <c r="F300" s="2">
        <v>2.0</v>
      </c>
      <c r="G300" s="2">
        <v>10.95</v>
      </c>
      <c r="H300" s="2">
        <v>21.9</v>
      </c>
      <c r="I300" s="2">
        <v>21.9</v>
      </c>
      <c r="J300" s="2" t="s">
        <v>30</v>
      </c>
      <c r="K300" s="2">
        <v>0.0</v>
      </c>
      <c r="L300" s="2" t="s">
        <v>299</v>
      </c>
      <c r="N300" s="2">
        <f t="shared" si="25"/>
        <v>0.438</v>
      </c>
      <c r="P300" s="2">
        <f t="shared" si="2"/>
        <v>0.438</v>
      </c>
      <c r="Q300" s="2">
        <v>0.0</v>
      </c>
      <c r="R300" s="2">
        <v>10.95</v>
      </c>
    </row>
    <row r="301" ht="15.75" customHeight="1">
      <c r="A301" s="2" t="s">
        <v>150</v>
      </c>
      <c r="B301" s="2" t="s">
        <v>49</v>
      </c>
      <c r="C301" s="2" t="s">
        <v>225</v>
      </c>
      <c r="D301" s="2" t="s">
        <v>348</v>
      </c>
      <c r="E301" s="2">
        <v>45891.0</v>
      </c>
      <c r="F301" s="2">
        <v>3.0</v>
      </c>
      <c r="G301" s="2">
        <v>10.45</v>
      </c>
      <c r="H301" s="2">
        <v>31.349999999999998</v>
      </c>
      <c r="I301" s="2">
        <v>31.349999999999998</v>
      </c>
      <c r="J301" s="2" t="s">
        <v>30</v>
      </c>
      <c r="K301" s="2">
        <v>0.0</v>
      </c>
      <c r="L301" s="2" t="s">
        <v>299</v>
      </c>
      <c r="N301" s="2">
        <f t="shared" si="25"/>
        <v>0.627</v>
      </c>
      <c r="P301" s="2">
        <f t="shared" si="2"/>
        <v>0.627</v>
      </c>
      <c r="Q301" s="2">
        <v>0.0</v>
      </c>
      <c r="R301" s="2">
        <v>10.45</v>
      </c>
    </row>
    <row r="302" ht="15.75" customHeight="1">
      <c r="A302" s="2" t="s">
        <v>150</v>
      </c>
      <c r="B302" s="2" t="s">
        <v>49</v>
      </c>
      <c r="C302" s="2" t="s">
        <v>225</v>
      </c>
      <c r="D302" s="2" t="s">
        <v>349</v>
      </c>
      <c r="E302" s="2">
        <v>45891.0</v>
      </c>
      <c r="F302" s="2">
        <v>1.0</v>
      </c>
      <c r="G302" s="2">
        <v>10.45</v>
      </c>
      <c r="H302" s="2">
        <v>10.45</v>
      </c>
      <c r="I302" s="2">
        <v>10.45</v>
      </c>
      <c r="J302" s="2" t="s">
        <v>30</v>
      </c>
      <c r="K302" s="2">
        <v>0.0</v>
      </c>
      <c r="L302" s="2" t="s">
        <v>299</v>
      </c>
      <c r="N302" s="2">
        <f t="shared" si="25"/>
        <v>0.209</v>
      </c>
      <c r="P302" s="2">
        <f t="shared" si="2"/>
        <v>0.209</v>
      </c>
      <c r="Q302" s="2">
        <v>0.0</v>
      </c>
      <c r="R302" s="2">
        <v>10.45</v>
      </c>
    </row>
    <row r="303" ht="15.75" customHeight="1">
      <c r="A303" s="2" t="s">
        <v>150</v>
      </c>
      <c r="B303" s="2" t="s">
        <v>49</v>
      </c>
      <c r="C303" s="2" t="s">
        <v>225</v>
      </c>
      <c r="D303" s="2" t="s">
        <v>110</v>
      </c>
      <c r="E303" s="2">
        <v>45891.0</v>
      </c>
      <c r="F303" s="2">
        <v>12.0</v>
      </c>
      <c r="G303" s="2">
        <v>1.99</v>
      </c>
      <c r="H303" s="2">
        <v>23.88</v>
      </c>
      <c r="I303" s="2">
        <v>23.88</v>
      </c>
      <c r="J303" s="2" t="s">
        <v>30</v>
      </c>
      <c r="K303" s="2">
        <v>0.0</v>
      </c>
      <c r="L303" s="2" t="s">
        <v>299</v>
      </c>
      <c r="N303" s="2">
        <f t="shared" si="25"/>
        <v>0.4776</v>
      </c>
      <c r="P303" s="2">
        <f t="shared" si="2"/>
        <v>0.4776</v>
      </c>
      <c r="Q303" s="2">
        <v>0.0</v>
      </c>
      <c r="R303" s="2">
        <v>1.99</v>
      </c>
    </row>
    <row r="304" ht="15.75" customHeight="1">
      <c r="A304" s="2" t="s">
        <v>150</v>
      </c>
      <c r="B304" s="2" t="s">
        <v>49</v>
      </c>
      <c r="C304" s="2" t="s">
        <v>225</v>
      </c>
      <c r="D304" s="2" t="s">
        <v>350</v>
      </c>
      <c r="E304" s="2">
        <v>45891.0</v>
      </c>
      <c r="F304" s="2">
        <v>2.0</v>
      </c>
      <c r="G304" s="2">
        <v>8.95</v>
      </c>
      <c r="H304" s="2">
        <v>17.9</v>
      </c>
      <c r="I304" s="2">
        <v>17.9</v>
      </c>
      <c r="J304" s="2" t="s">
        <v>30</v>
      </c>
      <c r="K304" s="2">
        <v>0.0</v>
      </c>
      <c r="L304" s="2" t="s">
        <v>299</v>
      </c>
      <c r="N304" s="2">
        <f t="shared" si="25"/>
        <v>0.358</v>
      </c>
      <c r="P304" s="2">
        <f t="shared" si="2"/>
        <v>0.358</v>
      </c>
      <c r="Q304" s="2">
        <v>0.0</v>
      </c>
      <c r="R304" s="2">
        <v>8.95</v>
      </c>
    </row>
    <row r="305" ht="15.75" customHeight="1">
      <c r="A305" s="2" t="s">
        <v>150</v>
      </c>
      <c r="B305" s="2" t="s">
        <v>49</v>
      </c>
      <c r="C305" s="2" t="s">
        <v>225</v>
      </c>
      <c r="D305" s="2" t="s">
        <v>243</v>
      </c>
      <c r="E305" s="2">
        <v>45891.0</v>
      </c>
      <c r="F305" s="2">
        <v>2.0</v>
      </c>
      <c r="G305" s="2">
        <v>8.95</v>
      </c>
      <c r="H305" s="2">
        <v>17.9</v>
      </c>
      <c r="I305" s="2">
        <v>17.9</v>
      </c>
      <c r="J305" s="2" t="s">
        <v>30</v>
      </c>
      <c r="K305" s="2">
        <v>0.0</v>
      </c>
      <c r="L305" s="2" t="s">
        <v>299</v>
      </c>
      <c r="N305" s="2">
        <f t="shared" si="25"/>
        <v>0.358</v>
      </c>
      <c r="P305" s="2">
        <f t="shared" si="2"/>
        <v>0.358</v>
      </c>
      <c r="Q305" s="2">
        <v>0.0</v>
      </c>
      <c r="R305" s="2">
        <v>8.95</v>
      </c>
    </row>
    <row r="306" ht="15.75" customHeight="1">
      <c r="A306" s="2" t="s">
        <v>150</v>
      </c>
      <c r="B306" s="2" t="s">
        <v>49</v>
      </c>
      <c r="C306" s="2" t="s">
        <v>225</v>
      </c>
      <c r="D306" s="2" t="s">
        <v>351</v>
      </c>
      <c r="E306" s="2">
        <v>45891.0</v>
      </c>
      <c r="F306" s="2">
        <v>6.0</v>
      </c>
      <c r="G306" s="2">
        <v>18.22</v>
      </c>
      <c r="H306" s="2">
        <v>109.32</v>
      </c>
      <c r="I306" s="2">
        <v>109.32</v>
      </c>
      <c r="J306" s="2" t="s">
        <v>30</v>
      </c>
      <c r="K306" s="2">
        <v>0.0</v>
      </c>
      <c r="L306" s="2" t="s">
        <v>299</v>
      </c>
      <c r="N306" s="2">
        <f t="shared" si="25"/>
        <v>2.1864</v>
      </c>
      <c r="P306" s="2">
        <f t="shared" si="2"/>
        <v>2.1864</v>
      </c>
      <c r="Q306" s="2">
        <v>0.0</v>
      </c>
      <c r="R306" s="2">
        <v>18.22</v>
      </c>
    </row>
    <row r="307" ht="15.75" customHeight="1">
      <c r="A307" s="2" t="s">
        <v>150</v>
      </c>
      <c r="B307" s="2" t="s">
        <v>49</v>
      </c>
      <c r="C307" s="2" t="s">
        <v>225</v>
      </c>
      <c r="D307" s="2" t="s">
        <v>352</v>
      </c>
      <c r="E307" s="2">
        <v>45891.0</v>
      </c>
      <c r="F307" s="2">
        <v>15.0</v>
      </c>
      <c r="G307" s="2">
        <v>5.45</v>
      </c>
      <c r="H307" s="2">
        <v>81.75</v>
      </c>
      <c r="I307" s="2">
        <v>81.75</v>
      </c>
      <c r="J307" s="2" t="s">
        <v>30</v>
      </c>
      <c r="K307" s="2">
        <v>0.0</v>
      </c>
      <c r="L307" s="2" t="s">
        <v>299</v>
      </c>
      <c r="N307" s="2">
        <f t="shared" si="25"/>
        <v>1.635</v>
      </c>
      <c r="P307" s="2">
        <f t="shared" si="2"/>
        <v>1.635</v>
      </c>
      <c r="Q307" s="2">
        <v>0.0</v>
      </c>
      <c r="R307" s="2">
        <v>5.45</v>
      </c>
    </row>
    <row r="308" ht="15.75" customHeight="1">
      <c r="A308" s="2" t="s">
        <v>236</v>
      </c>
      <c r="B308" s="2" t="s">
        <v>27</v>
      </c>
      <c r="C308" s="2" t="s">
        <v>237</v>
      </c>
      <c r="D308" s="2" t="s">
        <v>353</v>
      </c>
      <c r="E308" s="2">
        <v>45894.0</v>
      </c>
      <c r="F308" s="2">
        <v>22.0</v>
      </c>
      <c r="G308" s="2">
        <v>5.0</v>
      </c>
      <c r="H308" s="2">
        <v>110.0</v>
      </c>
      <c r="I308" s="2">
        <v>110.0</v>
      </c>
      <c r="J308" s="2" t="s">
        <v>30</v>
      </c>
      <c r="K308" s="2">
        <v>0.0</v>
      </c>
      <c r="L308" s="2" t="s">
        <v>299</v>
      </c>
      <c r="N308" s="2">
        <f t="shared" si="25"/>
        <v>2.2</v>
      </c>
      <c r="P308" s="2">
        <f t="shared" si="2"/>
        <v>2.2</v>
      </c>
      <c r="Q308" s="2">
        <v>0.0</v>
      </c>
      <c r="R308" s="2">
        <v>5.0</v>
      </c>
    </row>
    <row r="309" ht="15.75" customHeight="1">
      <c r="A309" s="2" t="s">
        <v>239</v>
      </c>
      <c r="B309" s="2" t="s">
        <v>27</v>
      </c>
      <c r="C309" s="2" t="s">
        <v>240</v>
      </c>
      <c r="D309" s="2" t="s">
        <v>350</v>
      </c>
      <c r="E309" s="2">
        <v>45894.0</v>
      </c>
      <c r="F309" s="2">
        <v>6.0</v>
      </c>
      <c r="G309" s="2">
        <v>8.95</v>
      </c>
      <c r="H309" s="2">
        <v>53.699999999999996</v>
      </c>
      <c r="I309" s="2">
        <v>53.699999999999996</v>
      </c>
      <c r="J309" s="2" t="s">
        <v>30</v>
      </c>
      <c r="K309" s="2">
        <v>0.0</v>
      </c>
      <c r="L309" s="2" t="s">
        <v>299</v>
      </c>
      <c r="N309" s="2">
        <f t="shared" si="25"/>
        <v>1.074</v>
      </c>
      <c r="P309" s="2">
        <f t="shared" si="2"/>
        <v>1.074</v>
      </c>
      <c r="Q309" s="2">
        <v>0.0</v>
      </c>
      <c r="R309" s="2">
        <v>8.95</v>
      </c>
    </row>
    <row r="310" ht="15.75" customHeight="1">
      <c r="A310" s="2" t="s">
        <v>239</v>
      </c>
      <c r="B310" s="2" t="s">
        <v>27</v>
      </c>
      <c r="C310" s="2" t="s">
        <v>240</v>
      </c>
      <c r="D310" s="2" t="s">
        <v>354</v>
      </c>
      <c r="E310" s="2">
        <v>45894.0</v>
      </c>
      <c r="F310" s="2">
        <v>1.0</v>
      </c>
      <c r="G310" s="2">
        <v>177.0</v>
      </c>
      <c r="H310" s="2">
        <v>177.0</v>
      </c>
      <c r="I310" s="2">
        <v>177.0</v>
      </c>
      <c r="J310" s="2" t="s">
        <v>30</v>
      </c>
      <c r="K310" s="2">
        <v>0.0</v>
      </c>
      <c r="L310" s="2" t="s">
        <v>299</v>
      </c>
      <c r="N310" s="2">
        <f t="shared" si="25"/>
        <v>3.54</v>
      </c>
      <c r="P310" s="2">
        <f t="shared" si="2"/>
        <v>3.54</v>
      </c>
      <c r="Q310" s="2">
        <v>0.0</v>
      </c>
      <c r="R310" s="2">
        <v>177.0</v>
      </c>
    </row>
    <row r="311" ht="15.75" customHeight="1">
      <c r="A311" s="2" t="s">
        <v>239</v>
      </c>
      <c r="B311" s="2" t="s">
        <v>27</v>
      </c>
      <c r="C311" s="2" t="s">
        <v>240</v>
      </c>
      <c r="D311" s="2" t="s">
        <v>355</v>
      </c>
      <c r="E311" s="2">
        <v>45894.0</v>
      </c>
      <c r="F311" s="2">
        <v>2.0</v>
      </c>
      <c r="G311" s="2">
        <v>22.5</v>
      </c>
      <c r="H311" s="2">
        <v>45.0</v>
      </c>
      <c r="I311" s="2">
        <v>45.0</v>
      </c>
      <c r="J311" s="2" t="s">
        <v>30</v>
      </c>
      <c r="K311" s="2">
        <v>0.0</v>
      </c>
      <c r="L311" s="2" t="s">
        <v>299</v>
      </c>
      <c r="N311" s="2">
        <f t="shared" si="25"/>
        <v>0.9</v>
      </c>
      <c r="P311" s="2">
        <f t="shared" si="2"/>
        <v>0.9</v>
      </c>
      <c r="Q311" s="2">
        <v>0.0</v>
      </c>
      <c r="R311" s="2">
        <v>22.5</v>
      </c>
    </row>
    <row r="312" ht="15.75" customHeight="1">
      <c r="A312" s="2" t="s">
        <v>239</v>
      </c>
      <c r="B312" s="2" t="s">
        <v>27</v>
      </c>
      <c r="C312" s="2" t="s">
        <v>264</v>
      </c>
      <c r="D312" s="2" t="s">
        <v>356</v>
      </c>
      <c r="E312" s="2">
        <v>45894.0</v>
      </c>
      <c r="F312" s="2">
        <v>4.0</v>
      </c>
      <c r="G312" s="2">
        <v>8.85</v>
      </c>
      <c r="H312" s="2">
        <v>35.4</v>
      </c>
      <c r="I312" s="2">
        <v>35.4</v>
      </c>
      <c r="J312" s="2" t="s">
        <v>30</v>
      </c>
      <c r="K312" s="2">
        <v>0.0</v>
      </c>
      <c r="L312" s="2" t="s">
        <v>299</v>
      </c>
      <c r="N312" s="2">
        <f t="shared" si="25"/>
        <v>0.708</v>
      </c>
      <c r="P312" s="2">
        <f t="shared" si="2"/>
        <v>0.708</v>
      </c>
      <c r="Q312" s="2">
        <v>0.0</v>
      </c>
      <c r="R312" s="2">
        <v>8.85</v>
      </c>
    </row>
    <row r="313" ht="15.75" customHeight="1">
      <c r="A313" s="2" t="s">
        <v>150</v>
      </c>
      <c r="B313" s="2" t="s">
        <v>40</v>
      </c>
      <c r="C313" s="2" t="s">
        <v>357</v>
      </c>
      <c r="D313" s="2" t="s">
        <v>358</v>
      </c>
      <c r="E313" s="2">
        <v>45895.0</v>
      </c>
      <c r="F313" s="2">
        <v>10.0</v>
      </c>
      <c r="G313" s="2">
        <v>105.0</v>
      </c>
      <c r="H313" s="2">
        <v>1050.0</v>
      </c>
      <c r="I313" s="2">
        <v>1050.0</v>
      </c>
      <c r="J313" s="2" t="s">
        <v>30</v>
      </c>
      <c r="K313" s="2">
        <v>0.0</v>
      </c>
      <c r="L313" s="2" t="s">
        <v>299</v>
      </c>
      <c r="N313" s="2">
        <f>0.015*I313</f>
        <v>15.75</v>
      </c>
      <c r="P313" s="2">
        <f t="shared" si="2"/>
        <v>15.75</v>
      </c>
      <c r="Q313" s="2">
        <v>0.0</v>
      </c>
      <c r="R313" s="2">
        <v>105.0</v>
      </c>
    </row>
    <row r="314" ht="15.75" customHeight="1">
      <c r="A314" s="2" t="s">
        <v>106</v>
      </c>
      <c r="B314" s="2" t="s">
        <v>27</v>
      </c>
      <c r="C314" s="2" t="s">
        <v>359</v>
      </c>
      <c r="D314" s="2" t="s">
        <v>360</v>
      </c>
      <c r="E314" s="2">
        <v>45895.0</v>
      </c>
      <c r="F314" s="2">
        <v>50.0</v>
      </c>
      <c r="G314" s="2">
        <v>3.49</v>
      </c>
      <c r="H314" s="2">
        <v>174.5</v>
      </c>
      <c r="I314" s="2">
        <v>174.5</v>
      </c>
      <c r="J314" s="2" t="s">
        <v>30</v>
      </c>
      <c r="K314" s="2">
        <v>0.0</v>
      </c>
      <c r="L314" s="2" t="s">
        <v>299</v>
      </c>
      <c r="N314" s="2">
        <f t="shared" ref="N314:N326" si="26">0.02*I314</f>
        <v>3.49</v>
      </c>
      <c r="P314" s="2">
        <f t="shared" si="2"/>
        <v>3.49</v>
      </c>
      <c r="Q314" s="2">
        <v>0.0</v>
      </c>
      <c r="R314" s="2">
        <v>3.49</v>
      </c>
    </row>
    <row r="315" ht="15.75" customHeight="1">
      <c r="A315" s="2" t="s">
        <v>272</v>
      </c>
      <c r="B315" s="2" t="s">
        <v>40</v>
      </c>
      <c r="C315" s="2" t="s">
        <v>273</v>
      </c>
      <c r="D315" s="2" t="s">
        <v>361</v>
      </c>
      <c r="E315" s="2">
        <v>45896.0</v>
      </c>
      <c r="F315" s="2">
        <v>6.0</v>
      </c>
      <c r="G315" s="2">
        <v>38.9</v>
      </c>
      <c r="H315" s="2">
        <v>233.39999999999998</v>
      </c>
      <c r="I315" s="2">
        <v>210.06</v>
      </c>
      <c r="J315" s="2" t="s">
        <v>30</v>
      </c>
      <c r="K315" s="2">
        <v>10.0</v>
      </c>
      <c r="L315" s="2" t="s">
        <v>299</v>
      </c>
      <c r="N315" s="2">
        <f t="shared" si="26"/>
        <v>4.2012</v>
      </c>
      <c r="P315" s="2">
        <f t="shared" si="2"/>
        <v>4.2012</v>
      </c>
      <c r="Q315" s="2">
        <v>3.89</v>
      </c>
      <c r="R315" s="2">
        <v>35.01</v>
      </c>
    </row>
    <row r="316" ht="15.75" customHeight="1">
      <c r="A316" s="2" t="s">
        <v>272</v>
      </c>
      <c r="B316" s="2" t="s">
        <v>40</v>
      </c>
      <c r="C316" s="2" t="s">
        <v>273</v>
      </c>
      <c r="D316" s="2" t="s">
        <v>362</v>
      </c>
      <c r="E316" s="2">
        <v>45896.0</v>
      </c>
      <c r="F316" s="2">
        <v>50.0</v>
      </c>
      <c r="G316" s="2">
        <v>3.15</v>
      </c>
      <c r="H316" s="2">
        <v>157.5</v>
      </c>
      <c r="I316" s="2">
        <v>141.75</v>
      </c>
      <c r="J316" s="2" t="s">
        <v>30</v>
      </c>
      <c r="K316" s="2">
        <v>10.0</v>
      </c>
      <c r="L316" s="2" t="s">
        <v>299</v>
      </c>
      <c r="N316" s="2">
        <f t="shared" si="26"/>
        <v>2.835</v>
      </c>
      <c r="P316" s="2">
        <f t="shared" si="2"/>
        <v>2.835</v>
      </c>
      <c r="Q316" s="2">
        <v>0.315</v>
      </c>
      <c r="R316" s="2">
        <v>2.835</v>
      </c>
    </row>
    <row r="317" ht="15.75" customHeight="1">
      <c r="A317" s="2" t="s">
        <v>154</v>
      </c>
      <c r="B317" s="2" t="s">
        <v>49</v>
      </c>
      <c r="C317" s="2" t="s">
        <v>363</v>
      </c>
      <c r="D317" s="2" t="s">
        <v>364</v>
      </c>
      <c r="E317" s="2">
        <v>45896.0</v>
      </c>
      <c r="F317" s="2">
        <v>40.0</v>
      </c>
      <c r="G317" s="2">
        <v>115.0</v>
      </c>
      <c r="H317" s="2">
        <v>4600.0</v>
      </c>
      <c r="I317" s="2">
        <v>4600.0</v>
      </c>
      <c r="J317" s="2" t="s">
        <v>30</v>
      </c>
      <c r="K317" s="2">
        <v>0.0</v>
      </c>
      <c r="L317" s="2" t="s">
        <v>299</v>
      </c>
      <c r="N317" s="2">
        <f t="shared" si="26"/>
        <v>92</v>
      </c>
      <c r="P317" s="2">
        <f t="shared" si="2"/>
        <v>92</v>
      </c>
      <c r="Q317" s="2">
        <v>0.0</v>
      </c>
      <c r="R317" s="2">
        <v>115.0</v>
      </c>
    </row>
    <row r="318" ht="15.75" customHeight="1">
      <c r="A318" s="2" t="s">
        <v>120</v>
      </c>
      <c r="B318" s="2" t="s">
        <v>49</v>
      </c>
      <c r="C318" s="2" t="s">
        <v>280</v>
      </c>
      <c r="D318" s="2" t="s">
        <v>365</v>
      </c>
      <c r="E318" s="2">
        <v>45896.0</v>
      </c>
      <c r="F318" s="2">
        <v>4.0</v>
      </c>
      <c r="G318" s="2">
        <v>14.59</v>
      </c>
      <c r="H318" s="2">
        <v>58.36</v>
      </c>
      <c r="I318" s="2">
        <v>58.36</v>
      </c>
      <c r="J318" s="2" t="s">
        <v>30</v>
      </c>
      <c r="K318" s="2">
        <v>0.0</v>
      </c>
      <c r="L318" s="2" t="s">
        <v>299</v>
      </c>
      <c r="N318" s="2">
        <f t="shared" si="26"/>
        <v>1.1672</v>
      </c>
      <c r="P318" s="2">
        <f t="shared" si="2"/>
        <v>1.1672</v>
      </c>
      <c r="Q318" s="2">
        <v>0.0</v>
      </c>
      <c r="R318" s="2">
        <v>14.59</v>
      </c>
    </row>
    <row r="319" ht="15.75" customHeight="1">
      <c r="A319" s="2" t="s">
        <v>120</v>
      </c>
      <c r="B319" s="2" t="s">
        <v>49</v>
      </c>
      <c r="C319" s="2" t="s">
        <v>280</v>
      </c>
      <c r="D319" s="2" t="s">
        <v>366</v>
      </c>
      <c r="E319" s="2">
        <v>45896.0</v>
      </c>
      <c r="F319" s="2">
        <v>2.0</v>
      </c>
      <c r="G319" s="2">
        <v>68.75</v>
      </c>
      <c r="H319" s="2">
        <v>137.5</v>
      </c>
      <c r="I319" s="2">
        <v>137.5</v>
      </c>
      <c r="J319" s="2" t="s">
        <v>30</v>
      </c>
      <c r="K319" s="2">
        <v>0.0</v>
      </c>
      <c r="L319" s="2" t="s">
        <v>299</v>
      </c>
      <c r="N319" s="2">
        <f t="shared" si="26"/>
        <v>2.75</v>
      </c>
      <c r="P319" s="2">
        <f t="shared" si="2"/>
        <v>2.75</v>
      </c>
      <c r="Q319" s="2">
        <v>0.0</v>
      </c>
      <c r="R319" s="2">
        <v>68.75</v>
      </c>
    </row>
    <row r="320" ht="15.75" customHeight="1">
      <c r="A320" s="2" t="s">
        <v>120</v>
      </c>
      <c r="B320" s="2" t="s">
        <v>49</v>
      </c>
      <c r="C320" s="2" t="s">
        <v>280</v>
      </c>
      <c r="D320" s="2" t="s">
        <v>367</v>
      </c>
      <c r="E320" s="2">
        <v>45896.0</v>
      </c>
      <c r="F320" s="2">
        <v>4.0</v>
      </c>
      <c r="G320" s="2">
        <v>18.5</v>
      </c>
      <c r="H320" s="2">
        <v>74.0</v>
      </c>
      <c r="I320" s="2">
        <v>74.0</v>
      </c>
      <c r="J320" s="2" t="s">
        <v>30</v>
      </c>
      <c r="K320" s="2">
        <v>0.0</v>
      </c>
      <c r="L320" s="2" t="s">
        <v>299</v>
      </c>
      <c r="N320" s="2">
        <f t="shared" si="26"/>
        <v>1.48</v>
      </c>
      <c r="P320" s="2">
        <f t="shared" si="2"/>
        <v>1.48</v>
      </c>
      <c r="Q320" s="2">
        <v>0.0</v>
      </c>
      <c r="R320" s="2">
        <v>18.5</v>
      </c>
    </row>
    <row r="321" ht="15.75" customHeight="1">
      <c r="A321" s="2" t="s">
        <v>120</v>
      </c>
      <c r="B321" s="2" t="s">
        <v>49</v>
      </c>
      <c r="C321" s="2" t="s">
        <v>280</v>
      </c>
      <c r="D321" s="2" t="s">
        <v>368</v>
      </c>
      <c r="E321" s="2">
        <v>45896.0</v>
      </c>
      <c r="F321" s="2">
        <v>4.0</v>
      </c>
      <c r="G321" s="2">
        <v>12.75</v>
      </c>
      <c r="H321" s="2">
        <v>51.0</v>
      </c>
      <c r="I321" s="2">
        <v>51.0</v>
      </c>
      <c r="J321" s="2" t="s">
        <v>30</v>
      </c>
      <c r="K321" s="2">
        <v>0.0</v>
      </c>
      <c r="L321" s="2" t="s">
        <v>299</v>
      </c>
      <c r="N321" s="2">
        <f t="shared" si="26"/>
        <v>1.02</v>
      </c>
      <c r="P321" s="2">
        <f t="shared" si="2"/>
        <v>1.02</v>
      </c>
      <c r="Q321" s="2">
        <v>0.0</v>
      </c>
      <c r="R321" s="2">
        <v>12.75</v>
      </c>
    </row>
    <row r="322" ht="15.75" customHeight="1">
      <c r="A322" s="2" t="s">
        <v>120</v>
      </c>
      <c r="B322" s="2" t="s">
        <v>49</v>
      </c>
      <c r="C322" s="2" t="s">
        <v>280</v>
      </c>
      <c r="D322" s="2" t="s">
        <v>369</v>
      </c>
      <c r="E322" s="2">
        <v>45896.0</v>
      </c>
      <c r="F322" s="2">
        <v>7.0</v>
      </c>
      <c r="G322" s="2">
        <v>19.0</v>
      </c>
      <c r="H322" s="2">
        <v>133.0</v>
      </c>
      <c r="I322" s="2">
        <v>133.0</v>
      </c>
      <c r="J322" s="2" t="s">
        <v>30</v>
      </c>
      <c r="K322" s="2">
        <v>0.0</v>
      </c>
      <c r="L322" s="2" t="s">
        <v>299</v>
      </c>
      <c r="N322" s="2">
        <f t="shared" si="26"/>
        <v>2.66</v>
      </c>
      <c r="P322" s="2">
        <f t="shared" si="2"/>
        <v>2.66</v>
      </c>
      <c r="Q322" s="2">
        <v>0.0</v>
      </c>
      <c r="R322" s="2">
        <v>19.0</v>
      </c>
    </row>
    <row r="323" ht="15.75" customHeight="1">
      <c r="A323" s="2" t="s">
        <v>287</v>
      </c>
      <c r="B323" s="2" t="s">
        <v>27</v>
      </c>
      <c r="C323" s="2" t="s">
        <v>288</v>
      </c>
      <c r="D323" s="2" t="s">
        <v>370</v>
      </c>
      <c r="E323" s="2">
        <v>45896.0</v>
      </c>
      <c r="F323" s="2">
        <v>1.0</v>
      </c>
      <c r="G323" s="2">
        <v>73.26</v>
      </c>
      <c r="H323" s="2">
        <v>73.26</v>
      </c>
      <c r="I323" s="2">
        <v>73.26</v>
      </c>
      <c r="J323" s="2" t="s">
        <v>30</v>
      </c>
      <c r="K323" s="2">
        <v>0.0</v>
      </c>
      <c r="L323" s="2" t="s">
        <v>299</v>
      </c>
      <c r="N323" s="2">
        <f t="shared" si="26"/>
        <v>1.4652</v>
      </c>
      <c r="P323" s="2">
        <f t="shared" si="2"/>
        <v>1.4652</v>
      </c>
      <c r="Q323" s="2">
        <v>0.0</v>
      </c>
      <c r="R323" s="2">
        <v>73.26</v>
      </c>
    </row>
    <row r="324" ht="15.75" customHeight="1">
      <c r="A324" s="2" t="s">
        <v>287</v>
      </c>
      <c r="B324" s="2" t="s">
        <v>27</v>
      </c>
      <c r="C324" s="2" t="s">
        <v>288</v>
      </c>
      <c r="D324" s="2" t="s">
        <v>371</v>
      </c>
      <c r="E324" s="2">
        <v>45896.0</v>
      </c>
      <c r="F324" s="2">
        <v>1.0</v>
      </c>
      <c r="G324" s="2">
        <v>5.95</v>
      </c>
      <c r="H324" s="2">
        <v>5.95</v>
      </c>
      <c r="I324" s="2">
        <v>5.95</v>
      </c>
      <c r="J324" s="2" t="s">
        <v>30</v>
      </c>
      <c r="K324" s="2">
        <v>0.0</v>
      </c>
      <c r="L324" s="2" t="s">
        <v>299</v>
      </c>
      <c r="N324" s="2">
        <f t="shared" si="26"/>
        <v>0.119</v>
      </c>
      <c r="P324" s="2">
        <f t="shared" si="2"/>
        <v>0.119</v>
      </c>
      <c r="Q324" s="2">
        <v>0.0</v>
      </c>
      <c r="R324" s="2">
        <v>5.95</v>
      </c>
    </row>
    <row r="325" ht="15.75" customHeight="1">
      <c r="A325" s="2" t="s">
        <v>287</v>
      </c>
      <c r="B325" s="2" t="s">
        <v>27</v>
      </c>
      <c r="C325" s="2" t="s">
        <v>288</v>
      </c>
      <c r="D325" s="2" t="s">
        <v>372</v>
      </c>
      <c r="E325" s="2">
        <v>45896.0</v>
      </c>
      <c r="F325" s="2">
        <v>260.0</v>
      </c>
      <c r="G325" s="2">
        <v>2.59</v>
      </c>
      <c r="H325" s="2">
        <v>673.4</v>
      </c>
      <c r="I325" s="2">
        <v>673.4</v>
      </c>
      <c r="J325" s="2" t="s">
        <v>30</v>
      </c>
      <c r="K325" s="2">
        <v>0.0</v>
      </c>
      <c r="L325" s="2" t="s">
        <v>299</v>
      </c>
      <c r="N325" s="2">
        <f t="shared" si="26"/>
        <v>13.468</v>
      </c>
      <c r="P325" s="2">
        <f t="shared" si="2"/>
        <v>13.468</v>
      </c>
      <c r="Q325" s="2">
        <v>0.0</v>
      </c>
      <c r="R325" s="2">
        <v>2.59</v>
      </c>
    </row>
    <row r="326" ht="15.75" customHeight="1">
      <c r="A326" s="2" t="s">
        <v>26</v>
      </c>
      <c r="B326" s="2" t="s">
        <v>27</v>
      </c>
      <c r="C326" s="2" t="s">
        <v>292</v>
      </c>
      <c r="D326" s="2" t="s">
        <v>356</v>
      </c>
      <c r="E326" s="2">
        <v>45897.0</v>
      </c>
      <c r="F326" s="2">
        <v>3.0</v>
      </c>
      <c r="G326" s="2">
        <v>8.85</v>
      </c>
      <c r="H326" s="2">
        <v>26.549999999999997</v>
      </c>
      <c r="I326" s="2">
        <v>26.549999999999997</v>
      </c>
      <c r="J326" s="2" t="s">
        <v>30</v>
      </c>
      <c r="K326" s="2">
        <v>0.0</v>
      </c>
      <c r="L326" s="2" t="s">
        <v>299</v>
      </c>
      <c r="N326" s="2">
        <f t="shared" si="26"/>
        <v>0.531</v>
      </c>
      <c r="P326" s="2">
        <f t="shared" si="2"/>
        <v>0.531</v>
      </c>
      <c r="Q326" s="2">
        <v>0.0</v>
      </c>
      <c r="R326" s="2">
        <v>8.85</v>
      </c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