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ISSION SUMMARY" sheetId="1" r:id="rId4"/>
    <sheet state="visible" name="COMMISSION DETAIL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<sst xmlns="http://schemas.openxmlformats.org/spreadsheetml/2006/main" count="5215" uniqueCount="544">
  <si>
    <t>Added State Commission</t>
  </si>
  <si>
    <t>Final Total Commission</t>
  </si>
  <si>
    <t>Salesperson</t>
  </si>
  <si>
    <t>% change</t>
  </si>
  <si>
    <t>Notes</t>
  </si>
  <si>
    <t>Adam</t>
  </si>
  <si>
    <t>ROAD TRIPS PAYING OFF!!</t>
  </si>
  <si>
    <t>CustomerNo</t>
  </si>
  <si>
    <t>BillToState</t>
  </si>
  <si>
    <t>ShipToState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</si>
  <si>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</si>
  <si>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</si>
  <si>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</si>
  <si>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</si>
  <si>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</si>
  <si>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</si>
  <si>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</si>
  <si>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</si>
  <si>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</si>
  <si>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New Product Sale</t>
  </si>
  <si>
    <t>TOTAL REVENUE</t>
  </si>
  <si>
    <t>Repeat Commission</t>
  </si>
  <si>
    <t>New Product Commission</t>
  </si>
  <si>
    <t>Incentive Commission</t>
  </si>
  <si>
    <t>Total Commission</t>
  </si>
  <si>
    <t>GREENCOASTHYDROPONIC</t>
  </si>
  <si>
    <t>CA</t>
  </si>
  <si>
    <t>WA</t>
  </si>
  <si>
    <t>0307923</t>
  </si>
  <si>
    <t>00ADM</t>
  </si>
  <si>
    <t>000104</t>
  </si>
  <si>
    <t>ACCS</t>
  </si>
  <si>
    <t>CAL</t>
  </si>
  <si>
    <t>No</t>
  </si>
  <si>
    <t>THEBENEFICIALLIVING</t>
  </si>
  <si>
    <t>0307954</t>
  </si>
  <si>
    <t>121201</t>
  </si>
  <si>
    <t>LIGT</t>
  </si>
  <si>
    <t>508937</t>
  </si>
  <si>
    <t>SNS209-16 OZ</t>
  </si>
  <si>
    <t>CARE</t>
  </si>
  <si>
    <t>HONOLULUHYDROPONICS</t>
  </si>
  <si>
    <t>HI</t>
  </si>
  <si>
    <t>0308032</t>
  </si>
  <si>
    <t>788625</t>
  </si>
  <si>
    <t>710013</t>
  </si>
  <si>
    <t>CONT</t>
  </si>
  <si>
    <t>508731</t>
  </si>
  <si>
    <t>570005</t>
  </si>
  <si>
    <t>POTS</t>
  </si>
  <si>
    <t>FH-8002</t>
  </si>
  <si>
    <t>500238</t>
  </si>
  <si>
    <t>IRRG</t>
  </si>
  <si>
    <t>FB-6002</t>
  </si>
  <si>
    <t>FV-5002</t>
  </si>
  <si>
    <t>MY4401</t>
  </si>
  <si>
    <t>NUTR</t>
  </si>
  <si>
    <t>MY2202</t>
  </si>
  <si>
    <t>XT8100</t>
  </si>
  <si>
    <t>GOLDENVALLEYHYDROPON</t>
  </si>
  <si>
    <t>0308089</t>
  </si>
  <si>
    <t>130020</t>
  </si>
  <si>
    <t>191920</t>
  </si>
  <si>
    <t>430008</t>
  </si>
  <si>
    <t>AIR</t>
  </si>
  <si>
    <t>688603</t>
  </si>
  <si>
    <t>GRASSVALLEYHYDROGARD</t>
  </si>
  <si>
    <t>0308095</t>
  </si>
  <si>
    <t>SPOKANEORGANIC</t>
  </si>
  <si>
    <t>0308098</t>
  </si>
  <si>
    <t>MY2203</t>
  </si>
  <si>
    <t>195025</t>
  </si>
  <si>
    <t>756205</t>
  </si>
  <si>
    <t>114100</t>
  </si>
  <si>
    <t>908020</t>
  </si>
  <si>
    <t>205011</t>
  </si>
  <si>
    <t>908018</t>
  </si>
  <si>
    <t>717750</t>
  </si>
  <si>
    <t>HARBORHYDRO</t>
  </si>
  <si>
    <t>OR</t>
  </si>
  <si>
    <t>0308253</t>
  </si>
  <si>
    <t>DGRTG-004</t>
  </si>
  <si>
    <t>710002</t>
  </si>
  <si>
    <t>550009</t>
  </si>
  <si>
    <t>550923</t>
  </si>
  <si>
    <t>756200</t>
  </si>
  <si>
    <t>SIP-HL020LT</t>
  </si>
  <si>
    <t>671103</t>
  </si>
  <si>
    <t>OROVILLEGARDENCENTER</t>
  </si>
  <si>
    <t>0308301</t>
  </si>
  <si>
    <t>672135GY</t>
  </si>
  <si>
    <t>PROP</t>
  </si>
  <si>
    <t>672135PP</t>
  </si>
  <si>
    <t>672135WT</t>
  </si>
  <si>
    <t>672135GR</t>
  </si>
  <si>
    <t>550211</t>
  </si>
  <si>
    <t>550213</t>
  </si>
  <si>
    <t>710005</t>
  </si>
  <si>
    <t>792205</t>
  </si>
  <si>
    <t>437001</t>
  </si>
  <si>
    <t>437003</t>
  </si>
  <si>
    <t>DG00212</t>
  </si>
  <si>
    <t>ETCB-5GAL</t>
  </si>
  <si>
    <t>OS5643</t>
  </si>
  <si>
    <t>MEDI</t>
  </si>
  <si>
    <t>341010</t>
  </si>
  <si>
    <t>GREENLEAFGARDEN</t>
  </si>
  <si>
    <t>0308304</t>
  </si>
  <si>
    <t>DGNEM-008</t>
  </si>
  <si>
    <t>011050</t>
  </si>
  <si>
    <t>430006</t>
  </si>
  <si>
    <t>011025</t>
  </si>
  <si>
    <t>DGKLN-008</t>
  </si>
  <si>
    <t>790721</t>
  </si>
  <si>
    <t>759002</t>
  </si>
  <si>
    <t>790751</t>
  </si>
  <si>
    <t>AERO20-100</t>
  </si>
  <si>
    <t>FF1541</t>
  </si>
  <si>
    <t>FF1543</t>
  </si>
  <si>
    <t>FF1545</t>
  </si>
  <si>
    <t>195160</t>
  </si>
  <si>
    <t>197025</t>
  </si>
  <si>
    <t>191900</t>
  </si>
  <si>
    <t>FV-5010</t>
  </si>
  <si>
    <t>BX-7002</t>
  </si>
  <si>
    <t>0308306</t>
  </si>
  <si>
    <t>D62-67-100</t>
  </si>
  <si>
    <t>POWELLGARDENSUPPLY</t>
  </si>
  <si>
    <t>0308307</t>
  </si>
  <si>
    <t>40201-004800</t>
  </si>
  <si>
    <t>21020-001510</t>
  </si>
  <si>
    <t>19953-000134</t>
  </si>
  <si>
    <t>0308309</t>
  </si>
  <si>
    <t>202200</t>
  </si>
  <si>
    <t>0308334</t>
  </si>
  <si>
    <t>22500-002030</t>
  </si>
  <si>
    <t>OREXTRACTIONSUPPLY</t>
  </si>
  <si>
    <t>0308361</t>
  </si>
  <si>
    <t>HOMETOWNHYDROPONICS</t>
  </si>
  <si>
    <t>0308416</t>
  </si>
  <si>
    <t>SCR</t>
  </si>
  <si>
    <t>SUPERGREENHYDRO</t>
  </si>
  <si>
    <t>0308456</t>
  </si>
  <si>
    <t>907320</t>
  </si>
  <si>
    <t>907312</t>
  </si>
  <si>
    <t>990022</t>
  </si>
  <si>
    <t>310207</t>
  </si>
  <si>
    <t>333020</t>
  </si>
  <si>
    <t>688715</t>
  </si>
  <si>
    <t>0308458</t>
  </si>
  <si>
    <t>205025</t>
  </si>
  <si>
    <t>912920</t>
  </si>
  <si>
    <t>0308471</t>
  </si>
  <si>
    <t>0308472</t>
  </si>
  <si>
    <t>BLACKHILLSCULTSUPPLY</t>
  </si>
  <si>
    <t>SD</t>
  </si>
  <si>
    <t>0308474</t>
  </si>
  <si>
    <t>671102</t>
  </si>
  <si>
    <t>671101</t>
  </si>
  <si>
    <t>0308475</t>
  </si>
  <si>
    <t>IN THE GARDEN</t>
  </si>
  <si>
    <t>KS</t>
  </si>
  <si>
    <t>0308477</t>
  </si>
  <si>
    <t>759004</t>
  </si>
  <si>
    <t>0308479</t>
  </si>
  <si>
    <t>RPR</t>
  </si>
  <si>
    <t>HOWTOGROWCORP</t>
  </si>
  <si>
    <t>0308545</t>
  </si>
  <si>
    <t>907837</t>
  </si>
  <si>
    <t>580002H</t>
  </si>
  <si>
    <t>0308564</t>
  </si>
  <si>
    <t>191500</t>
  </si>
  <si>
    <t>620500</t>
  </si>
  <si>
    <t>610100H</t>
  </si>
  <si>
    <t>615000</t>
  </si>
  <si>
    <t>PUEBLOHYDROPONICS</t>
  </si>
  <si>
    <t>CO</t>
  </si>
  <si>
    <t>0308570</t>
  </si>
  <si>
    <t>BOXOFRAIN</t>
  </si>
  <si>
    <t>MT</t>
  </si>
  <si>
    <t>0308571</t>
  </si>
  <si>
    <t>141000</t>
  </si>
  <si>
    <t>IGREENHYDRO</t>
  </si>
  <si>
    <t>0308821</t>
  </si>
  <si>
    <t>257025</t>
  </si>
  <si>
    <t>908010</t>
  </si>
  <si>
    <t>717350</t>
  </si>
  <si>
    <t>115100</t>
  </si>
  <si>
    <t>540007</t>
  </si>
  <si>
    <t>550099</t>
  </si>
  <si>
    <t>995802</t>
  </si>
  <si>
    <t>124001</t>
  </si>
  <si>
    <t>SIP-HG010LT</t>
  </si>
  <si>
    <t>ST5GALLON</t>
  </si>
  <si>
    <t>STGALLON-4</t>
  </si>
  <si>
    <t>0308838</t>
  </si>
  <si>
    <t>580010H</t>
  </si>
  <si>
    <t>NPK320</t>
  </si>
  <si>
    <t>252510</t>
  </si>
  <si>
    <t>GREENTOGOLDENTLLC</t>
  </si>
  <si>
    <t>0308864</t>
  </si>
  <si>
    <t>400014</t>
  </si>
  <si>
    <t>015000</t>
  </si>
  <si>
    <t>117633</t>
  </si>
  <si>
    <t>INOUTGARDENS</t>
  </si>
  <si>
    <t>0308874</t>
  </si>
  <si>
    <t>797000</t>
  </si>
  <si>
    <t>797080</t>
  </si>
  <si>
    <t>797088</t>
  </si>
  <si>
    <t>BERKOBINSONLLC</t>
  </si>
  <si>
    <t>AK</t>
  </si>
  <si>
    <t>0308908</t>
  </si>
  <si>
    <t>398012</t>
  </si>
  <si>
    <t>398004</t>
  </si>
  <si>
    <t>0308922</t>
  </si>
  <si>
    <t>756400</t>
  </si>
  <si>
    <t>MY4402</t>
  </si>
  <si>
    <t>540010</t>
  </si>
  <si>
    <t>AZ1351</t>
  </si>
  <si>
    <t>0308959</t>
  </si>
  <si>
    <t>000100</t>
  </si>
  <si>
    <t>AZ1350</t>
  </si>
  <si>
    <t>DGNEM-032</t>
  </si>
  <si>
    <t>388075</t>
  </si>
  <si>
    <t>550932</t>
  </si>
  <si>
    <t>115333</t>
  </si>
  <si>
    <t>117333</t>
  </si>
  <si>
    <t>811125</t>
  </si>
  <si>
    <t>REFL</t>
  </si>
  <si>
    <t>811150</t>
  </si>
  <si>
    <t>811100</t>
  </si>
  <si>
    <t>430012</t>
  </si>
  <si>
    <t>0308989</t>
  </si>
  <si>
    <t>333120</t>
  </si>
  <si>
    <t>CUL120</t>
  </si>
  <si>
    <t>912908</t>
  </si>
  <si>
    <t>0309081</t>
  </si>
  <si>
    <t>141500</t>
  </si>
  <si>
    <t>767012</t>
  </si>
  <si>
    <t>767019</t>
  </si>
  <si>
    <t>688602</t>
  </si>
  <si>
    <t>PARADISEWAREHOUSE</t>
  </si>
  <si>
    <t>0309096</t>
  </si>
  <si>
    <t>524000</t>
  </si>
  <si>
    <t>BIGBEARNURSERY</t>
  </si>
  <si>
    <t>0309171</t>
  </si>
  <si>
    <t>Q-270008</t>
  </si>
  <si>
    <t>WHEELSATURNIN</t>
  </si>
  <si>
    <t>0309175</t>
  </si>
  <si>
    <t>COTTINSHARDWARE</t>
  </si>
  <si>
    <t>0309188</t>
  </si>
  <si>
    <t>EMERALDVALLEYGARDENS</t>
  </si>
  <si>
    <t>0309312</t>
  </si>
  <si>
    <t>0309326</t>
  </si>
  <si>
    <t>999001</t>
  </si>
  <si>
    <t>553060</t>
  </si>
  <si>
    <t>171725</t>
  </si>
  <si>
    <t>BRGROWINGSUPPLIES</t>
  </si>
  <si>
    <t>0309327</t>
  </si>
  <si>
    <t>124003</t>
  </si>
  <si>
    <t>912915</t>
  </si>
  <si>
    <t>011905</t>
  </si>
  <si>
    <t>850002</t>
  </si>
  <si>
    <t>688703</t>
  </si>
  <si>
    <t>HM-COM-80</t>
  </si>
  <si>
    <t>710010</t>
  </si>
  <si>
    <t>SEPORTLANDINDOOR</t>
  </si>
  <si>
    <t>0309356</t>
  </si>
  <si>
    <t>19953-000133</t>
  </si>
  <si>
    <t>131520BCR</t>
  </si>
  <si>
    <t>131124BCR</t>
  </si>
  <si>
    <t>THENWCG</t>
  </si>
  <si>
    <t>0309358</t>
  </si>
  <si>
    <t>0309369</t>
  </si>
  <si>
    <t>912912</t>
  </si>
  <si>
    <t>990024</t>
  </si>
  <si>
    <t>990027</t>
  </si>
  <si>
    <t>990021</t>
  </si>
  <si>
    <t>789303</t>
  </si>
  <si>
    <t>131124BK50</t>
  </si>
  <si>
    <t>131520BCR50</t>
  </si>
  <si>
    <t>131520BK50</t>
  </si>
  <si>
    <t>LITTLEROYSGARDEN</t>
  </si>
  <si>
    <t>0309381</t>
  </si>
  <si>
    <t>012000</t>
  </si>
  <si>
    <t>011000</t>
  </si>
  <si>
    <t>788800</t>
  </si>
  <si>
    <t>788825</t>
  </si>
  <si>
    <t>788900</t>
  </si>
  <si>
    <t>788925</t>
  </si>
  <si>
    <t>502000</t>
  </si>
  <si>
    <t>0309413</t>
  </si>
  <si>
    <t>LCPT-COUNTER-DISPLAY</t>
  </si>
  <si>
    <t>0309419</t>
  </si>
  <si>
    <t>908116</t>
  </si>
  <si>
    <t>HM-TDS-3</t>
  </si>
  <si>
    <t>688605</t>
  </si>
  <si>
    <t>ALLUNEEDGARDENING</t>
  </si>
  <si>
    <t>0309451</t>
  </si>
  <si>
    <t>195045</t>
  </si>
  <si>
    <t>ENDLESSSUMMERGARDEN</t>
  </si>
  <si>
    <t>0309464</t>
  </si>
  <si>
    <t>0309529</t>
  </si>
  <si>
    <t>912911</t>
  </si>
  <si>
    <t>CLEARLAKEGROWMASTERS</t>
  </si>
  <si>
    <t>0309574</t>
  </si>
  <si>
    <t>117055</t>
  </si>
  <si>
    <t>117063</t>
  </si>
  <si>
    <t>116100</t>
  </si>
  <si>
    <t>801615</t>
  </si>
  <si>
    <t>ELEC</t>
  </si>
  <si>
    <t>789307</t>
  </si>
  <si>
    <t>880200</t>
  </si>
  <si>
    <t>0309576</t>
  </si>
  <si>
    <t>800861</t>
  </si>
  <si>
    <t>0309591</t>
  </si>
  <si>
    <t>169000</t>
  </si>
  <si>
    <t>0309597</t>
  </si>
  <si>
    <t>0309699</t>
  </si>
  <si>
    <t>ETPM-1GA</t>
  </si>
  <si>
    <t>0309751</t>
  </si>
  <si>
    <t>580015</t>
  </si>
  <si>
    <t>800848</t>
  </si>
  <si>
    <t>800872</t>
  </si>
  <si>
    <t>0309843</t>
  </si>
  <si>
    <t>0309875</t>
  </si>
  <si>
    <t>0309885</t>
  </si>
  <si>
    <t>0309911</t>
  </si>
  <si>
    <t>333200</t>
  </si>
  <si>
    <t>0309967</t>
  </si>
  <si>
    <t>777100</t>
  </si>
  <si>
    <t>756050</t>
  </si>
  <si>
    <t>0309998</t>
  </si>
  <si>
    <t>756148</t>
  </si>
  <si>
    <t>756000-6500-B</t>
  </si>
  <si>
    <t>756024</t>
  </si>
  <si>
    <t>688601</t>
  </si>
  <si>
    <t>0310006</t>
  </si>
  <si>
    <t>205032</t>
  </si>
  <si>
    <t>205015</t>
  </si>
  <si>
    <t>341005</t>
  </si>
  <si>
    <t>HEIGHTENEDHARVESTS</t>
  </si>
  <si>
    <t>0310014</t>
  </si>
  <si>
    <t>772060</t>
  </si>
  <si>
    <t>0310018</t>
  </si>
  <si>
    <t>RED BARN</t>
  </si>
  <si>
    <t>0310040</t>
  </si>
  <si>
    <t>171102</t>
  </si>
  <si>
    <t>171002</t>
  </si>
  <si>
    <t>795080</t>
  </si>
  <si>
    <t>HYDROPACIFICINC</t>
  </si>
  <si>
    <t>0309010</t>
  </si>
  <si>
    <t>HM-PH-80</t>
  </si>
  <si>
    <t>SNS203-16 OZ</t>
  </si>
  <si>
    <t>Yes</t>
  </si>
  <si>
    <t>0308012</t>
  </si>
  <si>
    <t>790600-D</t>
  </si>
  <si>
    <t>NPK400</t>
  </si>
  <si>
    <t>500100</t>
  </si>
  <si>
    <t>833702</t>
  </si>
  <si>
    <t>403008</t>
  </si>
  <si>
    <t>672035S</t>
  </si>
  <si>
    <t>SIP-HG020LT-C</t>
  </si>
  <si>
    <t>0308257</t>
  </si>
  <si>
    <t>833704</t>
  </si>
  <si>
    <t>672035H</t>
  </si>
  <si>
    <t>437013</t>
  </si>
  <si>
    <t>DGTEK-032</t>
  </si>
  <si>
    <t>DGTEK-100</t>
  </si>
  <si>
    <t>DGTEK-500</t>
  </si>
  <si>
    <t>850506</t>
  </si>
  <si>
    <t>750241</t>
  </si>
  <si>
    <t>DAZEYSSUPPLY</t>
  </si>
  <si>
    <t>0308398</t>
  </si>
  <si>
    <t>SJINT600V40</t>
  </si>
  <si>
    <t>333001</t>
  </si>
  <si>
    <t>AERO50-3000TT</t>
  </si>
  <si>
    <t>LACORONAHYDRO</t>
  </si>
  <si>
    <t>0308559</t>
  </si>
  <si>
    <t>CUL830</t>
  </si>
  <si>
    <t>180032</t>
  </si>
  <si>
    <t>SMKE</t>
  </si>
  <si>
    <t>RVTUS</t>
  </si>
  <si>
    <t>0308617</t>
  </si>
  <si>
    <t>900900</t>
  </si>
  <si>
    <t>886171</t>
  </si>
  <si>
    <t>886142</t>
  </si>
  <si>
    <t>GTDF01</t>
  </si>
  <si>
    <t>GTFUN01</t>
  </si>
  <si>
    <t>886077</t>
  </si>
  <si>
    <t>886078</t>
  </si>
  <si>
    <t>886079</t>
  </si>
  <si>
    <t>886081</t>
  </si>
  <si>
    <t>885000</t>
  </si>
  <si>
    <t>885020</t>
  </si>
  <si>
    <t>886000</t>
  </si>
  <si>
    <t>885015</t>
  </si>
  <si>
    <t>W-DF16F150</t>
  </si>
  <si>
    <t>230030</t>
  </si>
  <si>
    <t>230020</t>
  </si>
  <si>
    <t>230010</t>
  </si>
  <si>
    <t>250002</t>
  </si>
  <si>
    <t>257725</t>
  </si>
  <si>
    <t>259025</t>
  </si>
  <si>
    <t>333205</t>
  </si>
  <si>
    <t>130075</t>
  </si>
  <si>
    <t>21020-001333</t>
  </si>
  <si>
    <t>40201-001800</t>
  </si>
  <si>
    <t>32000-007920</t>
  </si>
  <si>
    <t>32000-001015</t>
  </si>
  <si>
    <t>32500-080000</t>
  </si>
  <si>
    <t>32500-080020</t>
  </si>
  <si>
    <t>32500-080030</t>
  </si>
  <si>
    <t>32500-080010</t>
  </si>
  <si>
    <t>601117V20</t>
  </si>
  <si>
    <t>601119V20</t>
  </si>
  <si>
    <t>00135-000030</t>
  </si>
  <si>
    <t>171728</t>
  </si>
  <si>
    <t>171753</t>
  </si>
  <si>
    <t>171755</t>
  </si>
  <si>
    <t>171758</t>
  </si>
  <si>
    <t>ROOTSGARDENSUPPLY</t>
  </si>
  <si>
    <t>0308670</t>
  </si>
  <si>
    <t>257050</t>
  </si>
  <si>
    <t>NPK310</t>
  </si>
  <si>
    <t>LCPT-12OZ</t>
  </si>
  <si>
    <t>AMT1104</t>
  </si>
  <si>
    <t>AMT1304</t>
  </si>
  <si>
    <t>AMT1302</t>
  </si>
  <si>
    <t>AMT1303</t>
  </si>
  <si>
    <t>341015</t>
  </si>
  <si>
    <t>341025</t>
  </si>
  <si>
    <t>310208</t>
  </si>
  <si>
    <t>990019</t>
  </si>
  <si>
    <t>HM001</t>
  </si>
  <si>
    <t>601115V20</t>
  </si>
  <si>
    <t>430004</t>
  </si>
  <si>
    <t>789301</t>
  </si>
  <si>
    <t>789305</t>
  </si>
  <si>
    <t>180026</t>
  </si>
  <si>
    <t>811110</t>
  </si>
  <si>
    <t>790125-CF</t>
  </si>
  <si>
    <t>785008</t>
  </si>
  <si>
    <t>785008-1</t>
  </si>
  <si>
    <t>770744</t>
  </si>
  <si>
    <t>672065S</t>
  </si>
  <si>
    <t>0308999</t>
  </si>
  <si>
    <t>FV-5035</t>
  </si>
  <si>
    <t>630030C</t>
  </si>
  <si>
    <t>0309196</t>
  </si>
  <si>
    <t>SIP-HG020LT</t>
  </si>
  <si>
    <t>0309197</t>
  </si>
  <si>
    <t>0309199</t>
  </si>
  <si>
    <t>767025</t>
  </si>
  <si>
    <t>121202</t>
  </si>
  <si>
    <t>FB-6035</t>
  </si>
  <si>
    <t>AJSGREENHOUSESLLC</t>
  </si>
  <si>
    <t>0309320</t>
  </si>
  <si>
    <t>688720</t>
  </si>
  <si>
    <t>688701</t>
  </si>
  <si>
    <t>437002</t>
  </si>
  <si>
    <t>180010</t>
  </si>
  <si>
    <t>886005</t>
  </si>
  <si>
    <t>799008</t>
  </si>
  <si>
    <t>600200</t>
  </si>
  <si>
    <t>600203</t>
  </si>
  <si>
    <t>600409</t>
  </si>
  <si>
    <t>500396</t>
  </si>
  <si>
    <t>500001</t>
  </si>
  <si>
    <t>843050</t>
  </si>
  <si>
    <t>688702</t>
  </si>
  <si>
    <t>907510</t>
  </si>
  <si>
    <t>907512</t>
  </si>
  <si>
    <t>908012</t>
  </si>
  <si>
    <t>THEHAYWAGON</t>
  </si>
  <si>
    <t>0309328</t>
  </si>
  <si>
    <t>310201</t>
  </si>
  <si>
    <t>341000</t>
  </si>
  <si>
    <t>19953-000121</t>
  </si>
  <si>
    <t>FF129</t>
  </si>
  <si>
    <t>712100</t>
  </si>
  <si>
    <t>173722</t>
  </si>
  <si>
    <t>843100</t>
  </si>
  <si>
    <t>HM004</t>
  </si>
  <si>
    <t>759008</t>
  </si>
  <si>
    <t>907003-1</t>
  </si>
  <si>
    <t>905508</t>
  </si>
  <si>
    <t>MB62-08</t>
  </si>
  <si>
    <t>777000</t>
  </si>
  <si>
    <t>114000WT</t>
  </si>
  <si>
    <t>FB-6005</t>
  </si>
  <si>
    <t>DR60-12502</t>
  </si>
  <si>
    <t>688607</t>
  </si>
  <si>
    <t>GA-9005</t>
  </si>
  <si>
    <t>670140</t>
  </si>
  <si>
    <t>DGKLN-032</t>
  </si>
  <si>
    <t>788500</t>
  </si>
  <si>
    <t>788525</t>
  </si>
  <si>
    <t>333008</t>
  </si>
  <si>
    <t>LCPT-1GAL</t>
  </si>
  <si>
    <t>833706</t>
  </si>
  <si>
    <t>833703</t>
  </si>
  <si>
    <t>0309510</t>
  </si>
  <si>
    <t>950005</t>
  </si>
  <si>
    <t>950002</t>
  </si>
  <si>
    <t>301001</t>
  </si>
  <si>
    <t>205022</t>
  </si>
  <si>
    <t>AMT1005</t>
  </si>
  <si>
    <t>HM-COM-300L</t>
  </si>
  <si>
    <t>801608</t>
  </si>
  <si>
    <t>995328</t>
  </si>
  <si>
    <t>990023</t>
  </si>
  <si>
    <t>990025</t>
  </si>
  <si>
    <t>990026</t>
  </si>
  <si>
    <t>833850</t>
  </si>
  <si>
    <t>833880</t>
  </si>
  <si>
    <t>HM-PH-P4</t>
  </si>
  <si>
    <t>HM-PH-P7</t>
  </si>
  <si>
    <t>AMT1102</t>
  </si>
  <si>
    <t>AMT1103</t>
  </si>
  <si>
    <t>169000-CF-STD</t>
  </si>
  <si>
    <t>169000-MT-169</t>
  </si>
  <si>
    <t>570010</t>
  </si>
  <si>
    <t>122003</t>
  </si>
  <si>
    <t>570003</t>
  </si>
  <si>
    <t>OH</t>
  </si>
  <si>
    <t>0309780</t>
  </si>
  <si>
    <t>FB-6010</t>
  </si>
  <si>
    <t>MIC</t>
  </si>
  <si>
    <t>913030</t>
  </si>
  <si>
    <t>116000WT-SPO</t>
  </si>
  <si>
    <t>648040</t>
  </si>
  <si>
    <t>124005</t>
  </si>
  <si>
    <t>0309922</t>
  </si>
  <si>
    <t>ONESTOPGARDENSHOPLLC</t>
  </si>
  <si>
    <t>ND</t>
  </si>
  <si>
    <t>0309982</t>
  </si>
  <si>
    <t>755488</t>
  </si>
  <si>
    <t>250360</t>
  </si>
  <si>
    <t>SIP-HY004LT</t>
  </si>
  <si>
    <t>688600</t>
  </si>
  <si>
    <t>390254</t>
  </si>
  <si>
    <t>STQUART-12</t>
  </si>
  <si>
    <t>0310069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</si>
</sst>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%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2F75B5"/>
        <bgColor rgb="FF2F75B5"/>
      </patternFill>
    </fill>
  </fills>
  <borders count="4">
    <border/>
    <border>
      <left/>
      <right/>
      <top/>
      <bottom/>
    </border>
    <border>
      <left/>
      <right/>
      <top/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3" numFmtId="2" xfId="0" applyBorder="1" applyFill="1" applyFont="1" applyNumberFormat="1"/>
    <xf borderId="1" fillId="3" fontId="3" numFmtId="2" xfId="0" applyBorder="1" applyFill="1" applyFont="1" applyNumberFormat="1"/>
    <xf borderId="1" fillId="4" fontId="1" numFmtId="2" xfId="0" applyBorder="1" applyFill="1" applyFont="1" applyNumberFormat="1"/>
    <xf borderId="2" fillId="2" fontId="3" numFmtId="2" xfId="0" applyBorder="1" applyFont="1" applyNumberFormat="1"/>
    <xf borderId="2" fillId="2" fontId="3" numFmtId="14" xfId="0" applyBorder="1" applyFont="1" applyNumberFormat="1"/>
    <xf borderId="2" fillId="3" fontId="3" numFmtId="14" xfId="0" applyBorder="1" applyFont="1" applyNumberFormat="1"/>
    <xf borderId="2" fillId="2" fontId="3" numFmtId="2" xfId="0" applyAlignment="1" applyBorder="1" applyFont="1" applyNumberFormat="1">
      <alignment horizontal="center" vertical="center"/>
    </xf>
    <xf borderId="1" fillId="5" fontId="4" numFmtId="2" xfId="0" applyBorder="1" applyFill="1" applyFont="1" applyNumberFormat="1"/>
    <xf borderId="0" fillId="0" fontId="1" numFmtId="2" xfId="0" applyAlignment="1" applyFont="1" applyNumberFormat="1">
      <alignment horizontal="left"/>
    </xf>
    <xf borderId="0" fillId="0" fontId="1" numFmtId="2" xfId="0" applyFont="1" applyNumberFormat="1"/>
    <xf borderId="0" fillId="0" fontId="1" numFmtId="9" xfId="0" applyFont="1" applyNumberFormat="1"/>
    <xf borderId="3" fillId="6" fontId="5" numFmtId="0" xfId="0" applyBorder="1" applyFill="1" applyFont="1"/>
    <xf borderId="3" fillId="6" fontId="6" numFmtId="164" xfId="0" applyBorder="1" applyFont="1" applyNumberFormat="1"/>
    <xf borderId="0" fillId="0" fontId="7" numFmtId="0" xfId="0" applyFont="1"/>
    <xf borderId="0" fillId="0" fontId="7" numFmtId="22" xfId="0" applyFont="1" applyNumberFormat="1"/>
    <xf borderId="0" fillId="0" fontId="7" numFmtId="165" xfId="0" applyFont="1" applyNumberFormat="1"/>
    <xf borderId="0" fillId="0" fontId="7" numFmtId="9" xfId="0" applyFont="1" applyNumberForma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520" sheet="COMMISSION DETAIL"/>
  </cacheSource>
  <cacheFields>
    <cacheField name="CustomerNo" numFmtId="0">
      <sharedItems>
        <s v="GREENCOASTHYDROPONIC"/>
        <s v="THEBENEFICIALLIVING"/>
        <s v="HONOLULUHYDROPONICS"/>
        <s v="GOLDENVALLEYHYDROPON"/>
        <s v="GRASSVALLEYHYDROGARD"/>
        <s v="SPOKANEORGANIC"/>
        <s v="HARBORHYDRO"/>
        <s v="OROVILLEGARDENCENTER"/>
        <s v="GREENLEAFGARDEN"/>
        <s v="POWELLGARDENSUPPLY"/>
        <s v="OREXTRACTIONSUPPLY"/>
        <s v="HOMETOWNHYDROPONICS"/>
        <s v="SUPERGREENHYDRO"/>
        <s v="BLACKHILLSCULTSUPPLY"/>
        <s v="IN THE GARDEN"/>
        <s v="HOWTOGROWCORP"/>
        <s v="PUEBLOHYDROPONICS"/>
        <s v="BOXOFRAIN"/>
        <s v="IGREENHYDRO"/>
        <s v="GREENTOGOLDENTLLC"/>
        <s v="INOUTGARDENS"/>
        <s v="BERKOBINSONLLC"/>
        <s v="PARADISEWAREHOUSE"/>
        <s v="BIGBEARNURSERY"/>
        <s v="WHEELSATURNIN"/>
        <s v="COTTINSHARDWARE"/>
        <s v="EMERALDVALLEYGARDENS"/>
        <s v="BRGROWINGSUPPLIES"/>
        <s v="SEPORTLANDINDOOR"/>
        <s v="THENWCG"/>
        <s v="LITTLEROYSGARDEN"/>
        <s v="ALLUNEEDGARDENING"/>
        <s v="ENDLESSSUMMERGARDEN"/>
        <s v="CLEARLAKEGROWMASTERS"/>
        <s v="HEIGHTENEDHARVESTS"/>
        <s v="RED BARN"/>
        <s v="HYDROPACIFICINC"/>
        <s v="DAZEYSSUPPLY"/>
        <s v="LACORONAHYDRO"/>
        <s v="RVTUS"/>
        <s v="ROOTSGARDENSUPPLY"/>
        <s v="AJSGREENHOUSESLLC"/>
        <s v="THEHAYWAGON"/>
        <s v="ONESTOPGARDENSHOPLLC"/>
      </sharedItems>
    </cacheField>
    <cacheField name="BillToState" numFmtId="0">
      <sharedItems>
        <s v="CA"/>
        <s v="HI"/>
        <s v="WA"/>
        <s v="OR"/>
        <s v="SD"/>
        <s v="KS"/>
        <s v="CO"/>
        <s v="MT"/>
        <s v="AK"/>
        <s v="ND"/>
      </sharedItems>
    </cacheField>
    <cacheField name="ShipToState" numFmtId="0">
      <sharedItems>
        <s v="WA"/>
        <s v="CA"/>
        <s v="HI"/>
        <s v="OR"/>
        <s v="SD"/>
        <s v="KS"/>
        <s v="MT"/>
        <s v="OH"/>
        <s v="ND"/>
      </sharedItems>
    </cacheField>
    <cacheField name="InvoiceNo" numFmtId="0">
      <sharedItems>
        <s v="0307923"/>
        <s v="0307954"/>
        <s v="0308032"/>
        <s v="0308089"/>
        <s v="0308095"/>
        <s v="0308098"/>
        <s v="0308253"/>
        <s v="0308301"/>
        <s v="0308304"/>
        <s v="0308306"/>
        <s v="0308307"/>
        <s v="0308309"/>
        <s v="0308334"/>
        <s v="0308361"/>
        <s v="0308416"/>
        <s v="0308456"/>
        <s v="0308458"/>
        <s v="0308471"/>
        <s v="0308472"/>
        <s v="0308474"/>
        <s v="0308475"/>
        <s v="0308477"/>
        <s v="0308479"/>
        <s v="0308545"/>
        <s v="0308564"/>
        <s v="0308570"/>
        <s v="0308571"/>
        <s v="0308821"/>
        <s v="0308838"/>
        <s v="0308864"/>
        <s v="0308874"/>
        <s v="0308908"/>
        <s v="0308922"/>
        <s v="0308959"/>
        <s v="0308989"/>
        <s v="0309081"/>
        <s v="0309096"/>
        <s v="0309171"/>
        <s v="0309175"/>
        <s v="0309188"/>
        <s v="0309312"/>
        <s v="0309326"/>
        <s v="0309327"/>
        <s v="0309356"/>
        <s v="0309358"/>
        <s v="0309369"/>
        <s v="0309381"/>
        <s v="0309413"/>
        <s v="0309419"/>
        <s v="0309451"/>
        <s v="0309464"/>
        <s v="0309529"/>
        <s v="0309574"/>
        <s v="0309576"/>
        <s v="0309591"/>
        <s v="0309597"/>
        <s v="0309699"/>
        <s v="0309751"/>
        <s v="0309843"/>
        <s v="0309875"/>
        <s v="0309885"/>
        <s v="0309911"/>
        <s v="0309967"/>
        <s v="0309998"/>
        <s v="0310006"/>
        <s v="0310014"/>
        <s v="0310018"/>
        <s v="0310040"/>
        <s v="0309010"/>
        <s v="0308012"/>
        <s v="0308257"/>
        <s v="0308398"/>
        <s v="0308559"/>
        <s v="0308617"/>
        <s v="0308670"/>
        <s v="0308999"/>
        <s v="0309196"/>
        <s v="0309197"/>
        <s v="0309199"/>
        <s v="0309320"/>
        <s v="0309328"/>
        <s v="0309510"/>
        <s v="0309780"/>
        <s v="0309922"/>
        <s v="0309982"/>
        <s v="0310069"/>
      </sharedItems>
    </cacheField>
    <cacheField name="SalespersonCode" numFmtId="0">
      <sharedItems>
        <s v="00ADM"/>
      </sharedItems>
    </cacheField>
    <cacheField name="Salesperson_Name" numFmtId="0">
      <sharedItems>
        <s v="Adam"/>
      </sharedItems>
    </cacheField>
    <cacheField name="ItemCode" numFmtId="0">
      <sharedItems>
        <s v="000104"/>
        <s v="121201"/>
        <s v="508937"/>
        <s v="SNS209-16 OZ"/>
        <s v="788625"/>
        <s v="710013"/>
        <s v="508731"/>
        <s v="570005"/>
        <s v="FH-8002"/>
        <s v="500238"/>
        <s v="FB-6002"/>
        <s v="FV-5002"/>
        <s v="MY4401"/>
        <s v="MY2202"/>
        <s v="XT8100"/>
        <s v="130020"/>
        <s v="191920"/>
        <s v="430008"/>
        <s v="688603"/>
        <s v="MY2203"/>
        <s v="195025"/>
        <s v="756205"/>
        <s v="114100"/>
        <s v="908020"/>
        <s v="205011"/>
        <s v="908018"/>
        <s v="717750"/>
        <s v="DGRTG-004"/>
        <s v="710002"/>
        <s v="550009"/>
        <s v="550923"/>
        <s v="756200"/>
        <s v="SIP-HL020LT"/>
        <s v="671103"/>
        <s v="672135GY"/>
        <s v="672135PP"/>
        <s v="672135WT"/>
        <s v="672135GR"/>
        <s v="550211"/>
        <s v="550213"/>
        <s v="710005"/>
        <s v="792205"/>
        <s v="437001"/>
        <s v="437003"/>
        <s v="DG00212"/>
        <s v="ETCB-5GAL"/>
        <s v="OS5643"/>
        <s v="341010"/>
        <s v="DGNEM-008"/>
        <s v="011050"/>
        <s v="430006"/>
        <s v="011025"/>
        <s v="DGKLN-008"/>
        <s v="790721"/>
        <s v="759002"/>
        <s v="790751"/>
        <s v="AERO20-100"/>
        <s v="FF1541"/>
        <s v="FF1543"/>
        <s v="FF1545"/>
        <s v="195160"/>
        <s v="197025"/>
        <s v="191900"/>
        <s v="FV-5010"/>
        <s v="BX-7002"/>
        <s v="D62-67-100"/>
        <s v="40201-004800"/>
        <s v="21020-001510"/>
        <s v="19953-000134"/>
        <s v="202200"/>
        <s v="22500-002030"/>
        <s v="907320"/>
        <s v="907312"/>
        <s v="990022"/>
        <s v="310207"/>
        <s v="333020"/>
        <s v="688715"/>
        <s v="205025"/>
        <s v="912920"/>
        <s v="671102"/>
        <s v="671101"/>
        <s v="759004"/>
        <s v="907837"/>
        <s v="580002H"/>
        <s v="191500"/>
        <s v="620500"/>
        <s v="610100H"/>
        <s v="615000"/>
        <s v="141000"/>
        <s v="257025"/>
        <s v="908010"/>
        <s v="717350"/>
        <s v="115100"/>
        <s v="540007"/>
        <s v="550099"/>
        <s v="995802"/>
        <s v="124001"/>
        <s v="SIP-HG010LT"/>
        <s v="ST5GALLON"/>
        <s v="STGALLON-4"/>
        <s v="580010H"/>
        <s v="NPK320"/>
        <s v="252510"/>
        <s v="400014"/>
        <s v="015000"/>
        <s v="117633"/>
        <s v="797000"/>
        <s v="797080"/>
        <s v="797088"/>
        <s v="398012"/>
        <s v="398004"/>
        <s v="756400"/>
        <s v="MY4402"/>
        <s v="540010"/>
        <s v="AZ1351"/>
        <s v="000100"/>
        <s v="AZ1350"/>
        <s v="DGNEM-032"/>
        <s v="388075"/>
        <s v="550932"/>
        <s v="115333"/>
        <s v="117333"/>
        <s v="811125"/>
        <s v="811150"/>
        <s v="811100"/>
        <s v="430012"/>
        <s v="333120"/>
        <s v="CUL120"/>
        <s v="912908"/>
        <s v="141500"/>
        <s v="767012"/>
        <s v="767019"/>
        <s v="688602"/>
        <s v="524000"/>
        <s v="Q-270008"/>
        <s v="999001"/>
        <s v="553060"/>
        <s v="171725"/>
        <s v="124003"/>
        <s v="912915"/>
        <s v="011905"/>
        <s v="850002"/>
        <s v="688703"/>
        <s v="HM-COM-80"/>
        <s v="710010"/>
        <s v="19953-000133"/>
        <s v="131520BCR"/>
        <s v="131124BCR"/>
        <s v="912912"/>
        <s v="990024"/>
        <s v="990027"/>
        <s v="990021"/>
        <s v="789303"/>
        <s v="131124BK50"/>
        <s v="131520BCR50"/>
        <s v="131520BK50"/>
        <s v="012000"/>
        <s v="011000"/>
        <s v="788800"/>
        <s v="788825"/>
        <s v="788900"/>
        <s v="788925"/>
        <s v="502000"/>
        <s v="LCPT-COUNTER-DISPLAY"/>
        <s v="908116"/>
        <s v="HM-TDS-3"/>
        <s v="688605"/>
        <s v="195045"/>
        <s v="912911"/>
        <s v="117055"/>
        <s v="117063"/>
        <s v="116100"/>
        <s v="801615"/>
        <s v="789307"/>
        <s v="880200"/>
        <s v="800861"/>
        <s v="169000"/>
        <s v="ETPM-1GA"/>
        <s v="580015"/>
        <s v="800848"/>
        <s v="800872"/>
        <s v="333200"/>
        <s v="777100"/>
        <s v="756050"/>
        <s v="756148"/>
        <s v="756000-6500-B"/>
        <s v="756024"/>
        <s v="688601"/>
        <s v="205032"/>
        <s v="205015"/>
        <s v="341005"/>
        <s v="772060"/>
        <s v="171102"/>
        <s v="171002"/>
        <s v="795080"/>
        <s v="HM-PH-80"/>
        <s v="SNS203-16 OZ"/>
        <s v="790600-D"/>
        <s v="NPK400"/>
        <s v="500100"/>
        <s v="833702"/>
        <s v="403008"/>
        <s v="672035S"/>
        <s v="SIP-HG020LT-C"/>
        <s v="833704"/>
        <s v="672035H"/>
        <s v="437013"/>
        <s v="DGTEK-032"/>
        <s v="DGTEK-100"/>
        <s v="DGTEK-500"/>
        <s v="850506"/>
        <s v="750241"/>
        <s v="SJINT600V40"/>
        <s v="333001"/>
        <s v="AERO50-3000TT"/>
        <s v="CUL830"/>
        <s v="180032"/>
        <s v="900900"/>
        <s v="886171"/>
        <s v="886142"/>
        <s v="GTDF01"/>
        <s v="GTFUN01"/>
        <s v="886077"/>
        <s v="886078"/>
        <s v="886079"/>
        <s v="886081"/>
        <s v="885000"/>
        <s v="885020"/>
        <s v="886000"/>
        <s v="885015"/>
        <s v="W-DF16F150"/>
        <s v="230030"/>
        <s v="230020"/>
        <s v="230010"/>
        <s v="250002"/>
        <s v="257725"/>
        <s v="259025"/>
        <s v="333205"/>
        <s v="130075"/>
        <s v="21020-001333"/>
        <s v="40201-001800"/>
        <s v="32000-007920"/>
        <s v="32000-001015"/>
        <s v="32500-080000"/>
        <s v="32500-080020"/>
        <s v="32500-080030"/>
        <s v="32500-080010"/>
        <s v="601117V20"/>
        <s v="601119V20"/>
        <s v="00135-000030"/>
        <s v="171728"/>
        <s v="171753"/>
        <s v="171755"/>
        <s v="171758"/>
        <s v="257050"/>
        <s v="NPK310"/>
        <s v="LCPT-12OZ"/>
        <s v="AMT1104"/>
        <s v="AMT1304"/>
        <s v="AMT1302"/>
        <s v="AMT1303"/>
        <s v="341015"/>
        <s v="341025"/>
        <s v="310208"/>
        <s v="990019"/>
        <s v="HM001"/>
        <s v="601115V20"/>
        <s v="430004"/>
        <s v="789301"/>
        <s v="789305"/>
        <s v="180026"/>
        <s v="811110"/>
        <s v="790125-CF"/>
        <s v="785008"/>
        <s v="785008-1"/>
        <s v="770744"/>
        <s v="672065S"/>
        <s v="FV-5035"/>
        <s v="630030C"/>
        <s v="SIP-HG020LT"/>
        <s v="767025"/>
        <s v="121202"/>
        <s v="FB-6035"/>
        <s v="688720"/>
        <s v="688701"/>
        <s v="437002"/>
        <s v="180010"/>
        <s v="886005"/>
        <s v="799008"/>
        <s v="600200"/>
        <s v="600203"/>
        <s v="600409"/>
        <s v="500396"/>
        <s v="500001"/>
        <s v="843050"/>
        <s v="688702"/>
        <s v="907510"/>
        <s v="907512"/>
        <s v="908012"/>
        <s v="310201"/>
        <s v="341000"/>
        <s v="19953-000121"/>
        <s v="FF129"/>
        <s v="712100"/>
        <s v="173722"/>
        <s v="843100"/>
        <s v="HM004"/>
        <s v="759008"/>
        <s v="907003-1"/>
        <s v="905508"/>
        <s v="MB62-08"/>
        <s v="777000"/>
        <s v="114000WT"/>
        <s v="FB-6005"/>
        <s v="DR60-12502"/>
        <s v="688607"/>
        <s v="GA-9005"/>
        <s v="670140"/>
        <s v="DGKLN-032"/>
        <s v="788500"/>
        <s v="788525"/>
        <s v="333008"/>
        <s v="LCPT-1GAL"/>
        <s v="833706"/>
        <s v="833703"/>
        <s v="950005"/>
        <s v="950002"/>
        <s v="301001"/>
        <s v="205022"/>
        <s v="AMT1005"/>
        <s v="HM-COM-300L"/>
        <s v="801608"/>
        <s v="995328"/>
        <s v="990023"/>
        <s v="990025"/>
        <s v="990026"/>
        <s v="833850"/>
        <s v="833880"/>
        <s v="HM-PH-P4"/>
        <s v="HM-PH-P7"/>
        <s v="AMT1102"/>
        <s v="AMT1103"/>
        <s v="169000-CF-STD"/>
        <s v="169000-MT-169"/>
        <s v="570010"/>
        <s v="122003"/>
        <s v="570003"/>
        <s v="FB-6010"/>
        <s v="913030"/>
        <s v="116000WT-SPO"/>
        <s v="648040"/>
        <s v="124005"/>
        <s v="755488"/>
        <s v="250360"/>
        <s v="SIP-HY004LT"/>
        <s v="688600"/>
        <s v="390254"/>
        <s v="STQUART-12"/>
      </sharedItems>
    </cacheField>
    <cacheField name="ProductLine" numFmtId="0">
      <sharedItems>
        <s v="ACCS"/>
        <s v="LIGT"/>
        <s v="CARE"/>
        <s v="CONT"/>
        <s v="POTS"/>
        <s v="IRRG"/>
        <s v="NUTR"/>
        <s v="AIR"/>
        <s v="PROP"/>
        <s v="MEDI"/>
        <s v="REFL"/>
        <s v="ELEC"/>
        <s v="SMKE"/>
      </sharedItems>
    </cacheField>
    <cacheField name="TransactionDate" numFmtId="22">
      <sharedItems containsSemiMixedTypes="0" containsDate="1" containsString="0">
        <d v="2024-01-02T00:00:00Z"/>
        <d v="2024-01-03T00:00:00Z"/>
        <d v="2024-01-04T00:00:00Z"/>
        <d v="2024-01-05T00:00:00Z"/>
        <d v="2024-01-08T00:00:00Z"/>
        <d v="2024-01-09T00:00:00Z"/>
        <d v="2024-01-10T00:00:00Z"/>
        <d v="2024-01-12T00:00:00Z"/>
        <d v="2024-01-15T00:00:00Z"/>
        <d v="2024-01-16T00:00:00Z"/>
        <d v="2024-01-17T00:00:00Z"/>
        <d v="2024-01-18T00:00:00Z"/>
        <d v="2024-01-19T00:00:00Z"/>
        <d v="2024-01-22T00:00:00Z"/>
        <d v="2024-01-23T00:00:00Z"/>
        <d v="2024-01-24T00:00:00Z"/>
        <d v="2024-01-25T00:00:00Z"/>
        <d v="2024-01-26T00:00:00Z"/>
        <d v="2024-01-29T00:00:00Z"/>
        <d v="2024-01-30T00:00:00Z"/>
        <d v="2024-01-31T00:00:00Z"/>
        <d v="2024-01-11T00:00:00Z"/>
      </sharedItems>
    </cacheField>
    <cacheField name="WarehouseCode" numFmtId="0">
      <sharedItems>
        <s v="CAL"/>
        <s v="SCR"/>
        <s v="RPR"/>
        <s v="MIC"/>
      </sharedItems>
    </cacheField>
    <cacheField name="QuantityShipped" numFmtId="0">
      <sharedItems containsSemiMixedTypes="0" containsString="0" containsNumber="1" containsInteger="1">
        <n v="3.0"/>
        <n v="10.0"/>
        <n v="6.0"/>
        <n v="1.0"/>
        <n v="2.0"/>
        <n v="4.0"/>
        <n v="8.0"/>
        <n v="60.0"/>
        <n v="12.0"/>
        <n v="5.0"/>
        <n v="25.0"/>
        <n v="40.0"/>
        <n v="96.0"/>
        <n v="300.0"/>
        <n v="15.0"/>
        <n v="20.0"/>
        <n v="150.0"/>
        <n v="16.0"/>
        <n v="19.0"/>
        <n v="80.0"/>
        <n v="48.0"/>
        <n v="-1.0"/>
        <n v="2400.0"/>
        <n v="2340.0"/>
        <n v="200.0"/>
        <n v="100.0"/>
        <n v="2925.0"/>
        <n v="140.0"/>
        <n v="21.0"/>
        <n v="7.0"/>
        <n v="24.0"/>
        <n v="50.0"/>
        <n v="500.0"/>
        <n v="22.0"/>
        <n v="18.0"/>
        <n v="960.0"/>
        <n v="600.0"/>
        <n v="44.0"/>
        <n v="36.0"/>
        <n v="70.0"/>
        <n v="14.0"/>
        <n v="9.0"/>
        <n v="5850.0"/>
        <n v="30.0"/>
        <n v="17.0"/>
        <n v="477.0"/>
        <n v="400.0"/>
        <n v="350.0"/>
        <n v="54.0"/>
        <n v="125.0"/>
        <n v="-49.0"/>
        <n v="-2.0"/>
      </sharedItems>
    </cacheField>
    <cacheField name="UnitPrice" numFmtId="0">
      <sharedItems containsSemiMixedTypes="0" containsString="0" containsNumber="1">
        <n v="40.0"/>
        <n v="5.5"/>
        <n v="7.9"/>
        <n v="13.0"/>
        <n v="15.99"/>
        <n v="10.99"/>
        <n v="15.49"/>
        <n v="1.63"/>
        <n v="30.6"/>
        <n v="9.45"/>
        <n v="10.1"/>
        <n v="11.07"/>
        <n v="13.91"/>
        <n v="29.1"/>
        <n v="230.0"/>
        <n v="20.0"/>
        <n v="7.7"/>
        <n v="33.22"/>
        <n v="7.5"/>
        <n v="15.0"/>
        <n v="4.25"/>
        <n v="64.95"/>
        <n v="3.25"/>
        <n v="112.95"/>
        <n v="13.78"/>
        <n v="6.5"/>
        <n v="4.95"/>
        <n v="3.75"/>
        <n v="14.0"/>
        <n v="288.79"/>
        <n v="10.0"/>
        <n v="10.45"/>
        <n v="5.99"/>
        <n v="8.49"/>
        <n v="11.45"/>
        <n v="31.99"/>
        <n v="7.35"/>
        <n v="176.34"/>
        <n v="62.5"/>
        <n v="2.9"/>
        <n v="10.34"/>
        <n v="1.95"/>
        <n v="1.19"/>
        <n v="6.91"/>
        <n v="2.98"/>
        <n v="13.5"/>
        <n v="3.49"/>
        <n v="184.2"/>
        <n v="6.4"/>
        <n v="4.15"/>
        <n v="5.55"/>
        <n v="75.0"/>
        <n v="37.58"/>
        <n v="13.97"/>
        <n v="160.0"/>
        <n v="59.67"/>
        <n v="11.7"/>
        <n v="156.79"/>
        <n v="49.95"/>
        <n v="13.82"/>
        <n v="0.0"/>
        <n v="0.28"/>
        <n v="0.19"/>
        <n v="17.95"/>
        <n v="0.95"/>
        <n v="115.0"/>
        <n v="2.99"/>
        <n v="19.0"/>
        <n v="9.6"/>
        <n v="1.1"/>
        <n v="689.0"/>
        <n v="4.5"/>
        <n v="3.0"/>
        <n v="24.99"/>
        <n v="207.0"/>
        <n v="120.0"/>
        <n v="0.99"/>
        <n v="0.7"/>
        <n v="56.95"/>
        <n v="1.65"/>
        <n v="66.0"/>
        <n v="3.3"/>
        <n v="0.33"/>
        <n v="234.83"/>
        <n v="661.26"/>
        <n v="139.59"/>
        <n v="2.45"/>
        <n v="7.58"/>
        <n v="4.75"/>
        <n v="31.95"/>
        <n v="4.99"/>
        <n v="7.95"/>
        <n v="289.95"/>
        <n v="23.95"/>
        <n v="24.95"/>
        <n v="12.97"/>
        <n v="35.8"/>
        <n v="16.74"/>
        <n v="1.97"/>
        <n v="27.76"/>
        <n v="11.5"/>
        <n v="28.45"/>
        <n v="10.95"/>
        <n v="55.95"/>
        <n v="2.25"/>
        <n v="234.95"/>
        <n v="199.95"/>
        <n v="15.7"/>
        <n v="28.6"/>
        <n v="51.15"/>
        <n v="30.0"/>
        <n v="150.0"/>
        <n v="29.95"/>
        <n v="6.6"/>
        <n v="219.95"/>
        <n v="54.98"/>
        <n v="3.99"/>
        <n v="5.49"/>
        <n v="13.99"/>
        <n v="63.75"/>
        <n v="1.13"/>
        <n v="2.89"/>
        <n v="24.0"/>
        <n v="7.0"/>
        <n v="24.76"/>
        <n v="30.67"/>
        <n v="70.0"/>
        <n v="69.0"/>
        <n v="14.99"/>
        <n v="8.95"/>
        <n v="38.0"/>
        <n v="42.0"/>
        <n v="3.95"/>
        <n v="37.95"/>
        <n v="10.25"/>
        <n v="44.95"/>
        <n v="12.15"/>
        <n v="69.95"/>
        <n v="1.89"/>
        <n v="6.35"/>
        <n v="0.87"/>
        <n v="33.0"/>
        <n v="41.95"/>
        <n v="12.99"/>
        <n v="5.25"/>
        <n v="255.0"/>
        <n v="1224.3"/>
        <n v="137.5"/>
        <n v="2.79"/>
        <n v="89.95"/>
        <n v="100.0"/>
        <n v="35.0"/>
        <n v="3200.0"/>
        <n v="58.46"/>
        <n v="110.0"/>
        <n v="300.0"/>
        <n v="8.99"/>
        <n v="80.0"/>
        <n v="9.9"/>
        <n v="12.0"/>
        <n v="50.0"/>
        <n v="1.55"/>
        <n v="35.52"/>
        <n v="21.95"/>
        <n v="25.95"/>
        <n v="26.95"/>
        <n v="6.48"/>
        <n v="5.45"/>
        <n v="6.95"/>
        <n v="17.0"/>
        <n v="1199.0"/>
        <n v="44.99"/>
        <n v="13.23"/>
        <n v="32.18"/>
        <n v="155.19"/>
        <n v="2.55"/>
        <n v="77.99"/>
        <n v="1740.0"/>
        <n v="1.5"/>
        <n v="213.85"/>
        <n v="265.0"/>
        <n v="1.18"/>
        <n v="29.99"/>
        <n v="11.0"/>
        <n v="60.0"/>
        <n v="5.0"/>
        <n v="8.0"/>
        <n v="39.0"/>
        <n v="0.82"/>
        <n v="5.91"/>
        <n v="0.25"/>
        <n v="1.79"/>
        <n v="3.5"/>
        <n v="65.0"/>
        <n v="97.95"/>
        <n v="30.91"/>
        <n v="14.4"/>
        <n v="2.85"/>
        <n v="23.93"/>
        <n v="38.72"/>
        <n v="48.72"/>
        <n v="27.55"/>
        <n v="25.2"/>
        <n v="119.85"/>
        <n v="27.45"/>
        <n v="42.35"/>
        <n v="65.95"/>
        <n v="1.8"/>
        <n v="6.68"/>
        <n v="67.5"/>
        <n v="74.88"/>
        <n v="68.0"/>
        <n v="0.43"/>
        <n v="0.17"/>
        <n v="1.85"/>
        <n v="36.5"/>
        <n v="23.0"/>
        <n v="1.75"/>
        <n v="19.95"/>
        <n v="155.0"/>
        <n v="19.67"/>
        <n v="104.16"/>
        <n v="390.0"/>
        <n v="39.95"/>
        <n v="6.29"/>
        <n v="6.0"/>
        <n v="8.9"/>
        <n v="19.99"/>
        <n v="55.0"/>
        <n v="6.79"/>
        <n v="16.49"/>
        <n v="15.75"/>
        <n v="13.95"/>
        <n v="19.5"/>
        <n v="5.6"/>
        <n v="0.59"/>
        <n v="0.8"/>
        <n v="0.89"/>
        <n v="0.77"/>
        <n v="11.29"/>
        <n v="17.99"/>
        <n v="11.95"/>
        <n v="25.0"/>
        <n v="0.42"/>
        <n v="177.0"/>
        <n v="6.99"/>
        <n v="21.21"/>
        <n v="26.68"/>
        <n v="8.8"/>
        <n v="43.07"/>
        <n v="210.0"/>
        <n v="19.24"/>
        <n v="43.5"/>
        <n v="10.9"/>
        <n v="15.5"/>
        <n v="125.0"/>
        <n v="20.95"/>
        <n v="8.5"/>
        <n v="7.45"/>
        <n v="43.9"/>
        <n v="127.7"/>
        <n v="2.4"/>
        <n v="61.2"/>
        <n v="281.25"/>
        <n v="449.0"/>
        <n v="2.33"/>
        <n v="1.9"/>
        <n v="1.27"/>
        <n v="19.31"/>
        <n v="90.0"/>
        <n v="498.0"/>
        <n v="1.53"/>
        <n v="25.81"/>
        <n v="48.23"/>
      </sharedItems>
    </cacheField>
    <cacheField name="New Product Sale" numFmtId="0">
      <sharedItems>
        <s v="No"/>
        <s v="Yes"/>
      </sharedItems>
    </cacheField>
    <cacheField name="TOTAL REVENUE" numFmtId="0">
      <sharedItems containsSemiMixedTypes="0" containsString="0" containsNumber="1">
        <n v="120.0"/>
        <n v="55.0"/>
        <n v="79.0"/>
        <n v="78.0"/>
        <n v="15.99"/>
        <n v="21.98"/>
        <n v="15.49"/>
        <n v="16.299999999999997"/>
        <n v="122.4"/>
        <n v="9.45"/>
        <n v="20.2"/>
        <n v="22.14"/>
        <n v="27.82"/>
        <n v="29.1"/>
        <n v="1840.0"/>
        <n v="80.0"/>
        <n v="462.0"/>
        <n v="2760.0"/>
        <n v="30.98"/>
        <n v="199.32"/>
        <n v="37.5"/>
        <n v="375.0"/>
        <n v="52.0"/>
        <n v="170.0"/>
        <n v="64.95"/>
        <n v="130.0"/>
        <n v="677.7"/>
        <n v="920.0"/>
        <n v="22.0"/>
        <n v="27.56"/>
        <n v="13.0"/>
        <n v="9.9"/>
        <n v="7.5"/>
        <n v="56.0"/>
        <n v="288.79"/>
        <n v="20.0"/>
        <n v="104.5"/>
        <n v="475.20000000000005"/>
        <n v="359.40000000000003"/>
        <n v="84.9"/>
        <n v="180.0"/>
        <n v="114.5"/>
        <n v="191.94"/>
        <n v="88.19999999999999"/>
        <n v="176.34"/>
        <n v="870.0"/>
        <n v="155.1"/>
        <n v="39.0"/>
        <n v="90.0"/>
        <n v="23.799999999999997"/>
        <n v="13.82"/>
        <n v="119.2"/>
        <n v="135.0"/>
        <n v="523.5"/>
        <n v="184.2"/>
        <n v="102.4"/>
        <n v="78.85000000000001"/>
        <n v="66.6"/>
        <n v="60.0"/>
        <n v="150.0"/>
        <n v="129.9"/>
        <n v="150.32"/>
        <n v="27.94"/>
        <n v="160.0"/>
        <n v="3580.2000000000003"/>
        <n v="936.0"/>
        <n v="627.16"/>
        <n v="2397.6000000000004"/>
        <n v="276.4"/>
        <n v="460.0"/>
        <n v="0.0"/>
        <n v="672.0000000000001"/>
        <n v="444.6"/>
        <n v="89.75"/>
        <n v="190.0"/>
        <n v="690.0"/>
        <n v="550.0"/>
        <n v="200.0"/>
        <n v="555.75"/>
        <n v="418.6"/>
        <n v="825.0"/>
        <n v="4830.0"/>
        <n v="400.0"/>
        <n v="100.0"/>
        <n v="10.0"/>
        <n v="40.0"/>
        <n v="76.8"/>
        <n v="66.0"/>
        <n v="689.0"/>
        <n v="36.0"/>
        <n v="299.88"/>
        <n v="1380.0"/>
        <n v="63.96"/>
        <n v="1449.0"/>
        <n v="140.0"/>
        <n v="1366.8000000000002"/>
        <n v="82.5"/>
        <n v="660.0"/>
        <n v="165.0"/>
        <n v="469.66"/>
        <n v="661.26"/>
        <n v="279.18"/>
        <n v="53.900000000000006"/>
        <n v="7.58"/>
        <n v="9.5"/>
        <n v="127.8"/>
        <n v="1497.0"/>
        <n v="79.5"/>
        <n v="579.9"/>
        <n v="431.09999999999997"/>
        <n v="299.4"/>
        <n v="287.4"/>
        <n v="155.64000000000001"/>
        <n v="143.2"/>
        <n v="45.0"/>
        <n v="229.0"/>
        <n v="27.5"/>
        <n v="500.0"/>
        <n v="200.88"/>
        <n v="1891.2"/>
        <n v="166.56"/>
        <n v="276.0"/>
        <n v="265.68"/>
        <n v="100.44"/>
        <n v="20.68"/>
        <n v="56.9"/>
        <n v="21.9"/>
        <n v="55.95"/>
        <n v="54.0"/>
        <n v="760.0"/>
        <n v="234.95"/>
        <n v="199.95"/>
        <n v="47.099999999999994"/>
        <n v="57.2"/>
        <n v="51.15"/>
        <n v="30.0"/>
        <n v="799.8"/>
        <n v="168.00000000000003"/>
        <n v="220.0"/>
        <n v="299.0"/>
        <n v="1500.0"/>
        <n v="600.0"/>
        <n v="131.88"/>
        <n v="59.9"/>
        <n v="290.4"/>
        <n v="659.8499999999999"/>
        <n v="54.98"/>
        <n v="15.96"/>
        <n v="240.0"/>
        <n v="412.2"/>
        <n v="124.08"/>
        <n v="32.94"/>
        <n v="13.99"/>
        <n v="63.75"/>
        <n v="56.49999999999999"/>
        <n v="202.3"/>
        <n v="33.0"/>
        <n v="24.0"/>
        <n v="71.88"/>
        <n v="74.28"/>
        <n v="32.97"/>
        <n v="62.8"/>
        <n v="171.60000000000002"/>
        <n v="61.34"/>
        <n v="102.3"/>
        <n v="700.0"/>
        <n v="57.5"/>
        <n v="299.5"/>
        <n v="290.0"/>
        <n v="94.80000000000001"/>
        <n v="107.69999999999999"/>
        <n v="71.8"/>
        <n v="59.96"/>
        <n v="17.9"/>
        <n v="608.0"/>
        <n v="336.0"/>
        <n v="158.0"/>
        <n v="116.0"/>
        <n v="759.0"/>
        <n v="153.75"/>
        <n v="674.25"/>
        <n v="182.25"/>
        <n v="419.70000000000005"/>
        <n v="399.9"/>
        <n v="7.56"/>
        <n v="10.99"/>
        <n v="19.049999999999997"/>
        <n v="75.0"/>
        <n v="698.0"/>
        <n v="2495.0"/>
        <n v="87.0"/>
        <n v="210.0"/>
        <n v="396.0"/>
        <n v="419.5"/>
        <n v="56.699999999999996"/>
        <n v="155.88"/>
        <n v="126.0"/>
        <n v="765.0"/>
        <n v="480.0"/>
        <n v="1224.3"/>
        <n v="552.8"/>
        <n v="1100.0"/>
        <n v="837.0"/>
        <n v="269.85"/>
        <n v="23.700000000000003"/>
        <n v="71.10000000000001"/>
        <n v="55.96"/>
        <n v="1111.5"/>
        <n v="56.00000000000001"/>
        <n v="420.0"/>
        <n v="3200.0"/>
        <n v="116.92"/>
        <n v="1200.0"/>
        <n v="107.88"/>
        <n v="356.40000000000003"/>
        <n v="127.0"/>
        <n v="1225.0"/>
        <n v="310.0"/>
        <n v="71.04"/>
        <n v="43.9"/>
        <n v="129.75"/>
        <n v="1347.5"/>
        <n v="12.96"/>
        <n v="5.45"/>
        <n v="27.8"/>
        <n v="83.46000000000001"/>
        <n v="34.0"/>
        <n v="62.699999999999996"/>
        <n v="1199.0"/>
        <n v="76.64999999999999"/>
        <n v="52.25"/>
        <n v="89.98"/>
        <n v="174.5"/>
        <n v="158.76"/>
        <n v="128.72"/>
        <n v="155.19"/>
        <n v="51.0"/>
        <n v="389.95"/>
        <n v="1740.0"/>
        <n v="15.0"/>
        <n v="720.0"/>
        <n v="213.85"/>
        <n v="112.0"/>
        <n v="265.0"/>
        <n v="35.4"/>
        <n v="345.0"/>
        <n v="59.98"/>
        <n v="16.0"/>
        <n v="7.38"/>
        <n v="23.64"/>
        <n v="43.96"/>
        <n v="3.75"/>
        <n v="21.0"/>
        <n v="179.70000000000002"/>
        <n v="115.0"/>
        <n v="230.0"/>
        <n v="259.8"/>
        <n v="293.85"/>
        <n v="525.47"/>
        <n v="28.8"/>
        <n v="5.7"/>
        <n v="23.93"/>
        <n v="38.72"/>
        <n v="48.72"/>
        <n v="27.55"/>
        <n v="439.9"/>
        <n v="31.6"/>
        <n v="152.0"/>
        <n v="127.5"/>
        <n v="119.85"/>
        <n v="54.9"/>
        <n v="84.7"/>
        <n v="131.9"/>
        <n v="149.9"/>
        <n v="3.6"/>
        <n v="13.36"/>
        <n v="67.5"/>
        <n v="74.88"/>
        <n v="68.0"/>
        <n v="25.8"/>
        <n v="25.500000000000004"/>
        <n v="47.5"/>
        <n v="46.25"/>
        <n v="27.0"/>
        <n v="219.0"/>
        <n v="456.0"/>
        <n v="72.0"/>
        <n v="77.45"/>
        <n v="7.0"/>
        <n v="567.63"/>
        <n v="89.95"/>
        <n v="31.4"/>
        <n v="28.6"/>
        <n v="13.2"/>
        <n v="59.849999999999994"/>
        <n v="260.0"/>
        <n v="98.35000000000001"/>
        <n v="31.349999999999998"/>
        <n v="132.0"/>
        <n v="104.16"/>
        <n v="640.0"/>
        <n v="1396.0"/>
        <n v="84.0"/>
        <n v="3.0"/>
        <n v="390.0"/>
        <n v="39.95"/>
        <n v="18.87"/>
        <n v="44.0"/>
        <n v="208.32"/>
        <n v="2100.0"/>
        <n v="480.6"/>
        <n v="39.98"/>
        <n v="63.98"/>
        <n v="145.0"/>
        <n v="23.4"/>
        <n v="17.4"/>
        <n v="110.0"/>
        <n v="26.0"/>
        <n v="27.16"/>
        <n v="32.98"/>
        <n v="28.349999999999998"/>
        <n v="47.25"/>
        <n v="18.0"/>
        <n v="55.8"/>
        <n v="117.0"/>
        <n v="44.8"/>
        <n v="29.5"/>
        <n v="22.25"/>
        <n v="154.0"/>
        <n v="598.0"/>
        <n v="112.89999999999999"/>
        <n v="362.5"/>
        <n v="35.98"/>
        <n v="287.90999999999997"/>
        <n v="35.849999999999994"/>
        <n v="323.0"/>
        <n v="111.9"/>
        <n v="528.0"/>
        <n v="198.0"/>
        <n v="42.0"/>
        <n v="177.0"/>
        <n v="27.96"/>
        <n v="280.0"/>
        <n v="84.84"/>
        <n v="26.68"/>
        <n v="35.2"/>
        <n v="86.14"/>
        <n v="41.46"/>
        <n v="115.44"/>
        <n v="435.0"/>
        <n v="109.0"/>
        <n v="62.0"/>
        <n v="10.9"/>
        <n v="87.6"/>
        <n v="167.6"/>
        <n v="71.6"/>
        <n v="-1320.55"/>
        <n v="179.7"/>
        <n v="44.7"/>
        <n v="131.7"/>
        <n v="255.4"/>
        <n v="14.97"/>
        <n v="38.4"/>
        <n v="134.97"/>
        <n v="35.9"/>
        <n v="14.99"/>
        <n v="539.7"/>
        <n v="15.5"/>
        <n v="61.2"/>
        <n v="281.25"/>
        <n v="449.0"/>
        <n v="466.0"/>
        <n v="37.58"/>
        <n v="38.62"/>
        <n v="2988.0"/>
        <n v="459.0"/>
        <n v="-5.8"/>
        <n v="300.0"/>
        <n v="103.24"/>
        <n v="275.0"/>
        <n v="264.0"/>
        <n v="578.76"/>
      </sharedItems>
    </cacheField>
    <cacheField name="Repeat Commission" numFmtId="0">
      <sharedItems containsString="0" containsBlank="1" containsNumber="1">
        <n v="0.6"/>
        <n v="0.275"/>
        <n v="0.395"/>
        <n v="0.39"/>
        <n v="0.31980000000000003"/>
        <n v="0.4396"/>
        <n v="0.3098"/>
        <n v="0.32599999999999996"/>
        <n v="2.448"/>
        <n v="0.189"/>
        <n v="0.40399999999999997"/>
        <n v="0.4428"/>
        <n v="0.5564"/>
        <n v="0.5820000000000001"/>
        <n v="9.200000000000001"/>
        <n v="0.4"/>
        <n v="2.31"/>
        <n v="13.8"/>
        <n v="0.1549"/>
        <n v="1.9932"/>
        <n v="0.375"/>
        <n v="3.75"/>
        <n v="0.52"/>
        <n v="1.7"/>
        <n v="0.6495000000000001"/>
        <n v="1.3"/>
        <n v="6.777000000000001"/>
        <n v="0.22"/>
        <n v="0.2756"/>
        <n v="0.13"/>
        <n v="0.099"/>
        <n v="0.075"/>
        <n v="0.56"/>
        <n v="2.8879"/>
        <n v="0.2"/>
        <n v="0.5225"/>
        <n v="2.3760000000000003"/>
        <n v="1.7970000000000002"/>
        <n v="0.42450000000000004"/>
        <n v="0.9"/>
        <n v="0.5725"/>
        <n v="0.9597"/>
        <n v="0.44099999999999995"/>
        <n v="0.8817"/>
        <n v="1.875"/>
        <n v="4.3500000000000005"/>
        <n v="1.551"/>
        <n v="0.238"/>
        <n v="0.13820000000000002"/>
        <n v="1.192"/>
        <n v="1.35"/>
        <n v="5.235"/>
        <n v="1.8419999999999999"/>
        <n v="1.024"/>
        <n v="0.7885000000000001"/>
        <n v="0.6659999999999999"/>
        <n v="1.5"/>
        <n v="0.8"/>
        <n v="1.2990000000000002"/>
        <n v="1.5031999999999999"/>
        <n v="0.27940000000000004"/>
        <n v="1.6"/>
        <n v="35.80200000000001"/>
        <n v="9.36"/>
        <n v="6.271599999999999"/>
        <n v="23.976000000000003"/>
        <n v="2.764"/>
        <n v="4.6000000000000005"/>
        <n v="0.0"/>
        <n v="3.3600000000000008"/>
        <n v="2.2230000000000003"/>
        <n v="0.44875"/>
        <n v="0.9500000000000001"/>
        <n v="3.45"/>
        <n v="2.75"/>
        <n v="1.0"/>
        <n v="2.77875"/>
        <n v="2.093"/>
        <n v="4.125"/>
        <n v="24.150000000000002"/>
        <n v="8.0"/>
        <n v="2.0"/>
        <n v="3.8000000000000003"/>
        <n v="2.7"/>
        <n v="1.536"/>
        <n v="1.32"/>
        <n v="6.890000000000001"/>
        <n v="0.36"/>
        <n v="2.9988"/>
        <n v="0.6396000000000001"/>
        <n v="7.245"/>
        <n v="2.4"/>
        <n v="1.4000000000000001"/>
        <n v="13.668000000000003"/>
        <n v="1.8"/>
        <n v="0.8250000000000001"/>
        <n v="0.66"/>
        <n v="6.6000000000000005"/>
        <n v="1.6500000000000001"/>
        <n v="4.6966"/>
        <n v="6.6126000000000005"/>
        <n v="2.7918000000000003"/>
        <n v="1.078"/>
        <n v="0.1516"/>
        <n v="0.19"/>
        <n v="0.639"/>
        <n v="7.485"/>
        <n v="0.3975"/>
        <n v="2.8994999999999997"/>
        <n v="4.311"/>
        <n v="2.9939999999999998"/>
        <n v="2.8739999999999997"/>
        <n v="3.1128000000000005"/>
        <n v="2.864"/>
        <n v="0.45"/>
        <n v="2.29"/>
        <n v="5.0"/>
        <n v="2.0088"/>
        <n v="18.912000000000003"/>
        <n v="1.6656"/>
        <n v="1.3800000000000001"/>
        <n v="1.3284"/>
        <n v="0.5022"/>
        <n v="1.0044"/>
        <n v="0.9966"/>
        <n v="0.1034"/>
        <n v="0.2845"/>
        <n v="0.1095"/>
        <n v="0.27975"/>
        <n v="0.27"/>
        <n v="1.17475"/>
        <n v="0.9997499999999999"/>
        <n v="0.2355"/>
        <n v="0.28600000000000003"/>
        <n v="0.25575"/>
        <n v="0.15"/>
        <n v="3.9989999999999997"/>
        <n v="0.8400000000000002"/>
        <n v="1.1"/>
        <n v="1.495"/>
        <n v="7.5"/>
        <n v="3.0"/>
        <n v="0.6594"/>
        <n v="0.2995"/>
        <n v="1.452"/>
        <n v="6.5985"/>
        <n v="0.2749"/>
        <n v="0.07980000000000001"/>
        <n v="8.244"/>
        <n v="2.4816"/>
        <n v="6.9"/>
        <n v="0.16469999999999999"/>
        <n v="0.06995"/>
        <n v="0.31875000000000003"/>
        <n v="0.33"/>
        <n v="0.2825"/>
        <n v="1.0115"/>
        <n v="0.165"/>
        <n v="0.12"/>
        <n v="0.0495"/>
        <n v="0.3594"/>
        <n v="0.28"/>
        <n v="0.3714"/>
        <n v="0.16485"/>
        <n v="0.628"/>
        <n v="1.7160000000000002"/>
        <n v="0.6134000000000001"/>
        <n v="1.023"/>
        <n v="7.0"/>
        <n v="0.5750000000000001"/>
        <n v="1.4975"/>
        <n v="1.45"/>
        <n v="0.4740000000000001"/>
        <n v="0.5385"/>
        <n v="0.359"/>
        <n v="0.2998"/>
        <n v="0.0895"/>
        <n v="3.04"/>
        <n v="1.68"/>
        <n v="0.79"/>
        <n v="0.58"/>
        <n v="3.795"/>
        <n v="0.76875"/>
        <n v="3.37125"/>
        <n v="0.91125"/>
        <n v="2.0985000000000005"/>
        <n v="1.9994999999999998"/>
        <n v="0.1512"/>
        <n v="0.26"/>
        <n v="0.2198"/>
        <n v="0.38099999999999995"/>
        <n v="1.2"/>
        <n v="0.75"/>
        <n v="6.98"/>
        <n v="24.95"/>
        <n v="0.435"/>
        <n v="1.05"/>
        <n v="1.98"/>
        <n v="2.0975"/>
        <n v="0.2835"/>
        <n v="0.7794"/>
        <n v="0.63"/>
        <n v="3.825"/>
        <n v="24.486"/>
        <n v="5.528"/>
        <n v="11.0"/>
        <n v="4.1850000000000005"/>
        <n v="1.34925"/>
        <n v="0.23700000000000004"/>
        <n v="0.35550000000000004"/>
        <n v="0.2798"/>
        <n v="5.5575"/>
        <n v="2.1"/>
        <n v="16.0"/>
        <n v="0.5846"/>
        <n v="6.0"/>
        <n v="0.5394"/>
        <n v="1.7820000000000003"/>
        <n v="0.635"/>
        <n v="6.125"/>
        <n v="0.5"/>
        <n v="1.55"/>
        <n v="0.7104"/>
        <n v="0.439"/>
        <n v="1.2975"/>
        <n v="1.9000000000000001"/>
        <m/>
      </sharedItems>
    </cacheField>
    <cacheField name="New Product Commission" numFmtId="0">
      <sharedItems containsString="0" containsBlank="1" containsNumber="1">
        <m/>
        <n v="1.17"/>
        <n v="26.95"/>
        <n v="0.38880000000000003"/>
        <n v="0.1635"/>
        <n v="0.556"/>
        <n v="1.6692000000000002"/>
        <n v="0.68"/>
        <n v="1.254"/>
        <n v="23.98"/>
        <n v="1.533"/>
        <n v="0.78375"/>
        <n v="1.3497"/>
        <n v="2.6174999999999997"/>
        <n v="2.3813999999999997"/>
        <n v="1.9307999999999998"/>
        <n v="2.3278499999999998"/>
        <n v="1.02"/>
        <n v="7.799"/>
        <n v="26.099999999999998"/>
        <n v="0.22499999999999998"/>
        <n v="10.799999999999999"/>
        <n v="6.4155"/>
        <n v="3.36"/>
        <n v="3.9749999999999996"/>
        <n v="1.0619999999999998"/>
        <n v="6.9"/>
        <n v="1.5"/>
        <n v="1.1996"/>
        <n v="0.44"/>
        <n v="0.4"/>
        <n v="0.48"/>
        <n v="0.6"/>
        <n v="1.2"/>
        <n v="0.8"/>
        <n v="0.2"/>
        <n v="0.32"/>
        <n v="1.56"/>
        <n v="0.1476"/>
        <n v="0.4728"/>
        <n v="0.8792"/>
        <n v="0.075"/>
        <n v="0.358"/>
        <n v="0.42"/>
        <n v="2.6"/>
        <n v="3.5940000000000003"/>
        <n v="1.6"/>
        <n v="2.3000000000000003"/>
        <n v="4.6000000000000005"/>
        <n v="5.196000000000001"/>
        <n v="5.877000000000001"/>
        <n v="10.509400000000001"/>
        <n v="0.5760000000000001"/>
        <n v="0.114"/>
        <n v="0.4786"/>
        <n v="0.7744"/>
        <n v="0.9744"/>
        <n v="0.551"/>
        <n v="8.798"/>
        <n v="0.632"/>
        <n v="2.4"/>
        <n v="3.04"/>
        <n v="2.52"/>
        <n v="2.5500000000000003"/>
        <n v="2.397"/>
        <n v="1.098"/>
        <n v="1.6940000000000002"/>
        <n v="2.6380000000000003"/>
        <n v="2.998"/>
        <n v="0.07200000000000001"/>
        <n v="0.4008"/>
        <n v="1.0125"/>
        <n v="1.1232"/>
        <n v="0.774"/>
        <n v="0.7650000000000001"/>
        <n v="1.425"/>
        <n v="1.3875"/>
        <n v="0.8099999999999999"/>
        <n v="6.569999999999999"/>
        <n v="3.4499999999999997"/>
        <n v="6.3"/>
        <n v="13.68"/>
        <n v="2.16"/>
        <n v="2.6999999999999997"/>
        <n v="2.3235"/>
        <n v="0.834"/>
        <n v="0.21"/>
        <n v="17.0289"/>
        <n v="3.0"/>
        <n v="4.8"/>
        <n v="2.6985"/>
        <n v="0.942"/>
        <n v="0.858"/>
        <n v="0.39599999999999996"/>
        <n v="1.1969999999999998"/>
        <n v="6.2"/>
        <n v="5.2"/>
        <n v="1.4752500000000002"/>
        <n v="0.47024999999999995"/>
        <n v="3.1247999999999996"/>
        <n v="27.599999999999998"/>
        <n v="9.6"/>
        <n v="13.8"/>
        <n v="12.0"/>
        <n v="27.92"/>
        <n v="0.09"/>
        <n v="7.8"/>
        <n v="0.0"/>
        <n v="0.799"/>
        <n v="0.3774"/>
        <n v="0.88"/>
        <n v="4.1664"/>
        <n v="31.5"/>
        <n v="7.209"/>
        <n v="0.5996999999999999"/>
        <n v="0.9596999999999999"/>
        <n v="2.175"/>
        <n v="0.08175"/>
        <n v="0.351"/>
        <n v="0.26099999999999995"/>
        <n v="1.7999999999999998"/>
        <n v="1.65"/>
        <n v="0.39"/>
        <n v="0.4074"/>
        <n v="0.4946999999999999"/>
        <n v="0.42524999999999996"/>
        <n v="0.70875"/>
        <n v="0.1425"/>
        <n v="0.27"/>
        <n v="0.837"/>
        <n v="1.755"/>
        <n v="0.35550000000000004"/>
        <n v="0.6719999999999999"/>
        <n v="0.4425"/>
        <n v="0.33375"/>
        <n v="2.31"/>
        <n v="2.85"/>
        <n v="4.35"/>
        <n v="8.969999999999999"/>
        <n v="2.258"/>
        <n v="7.25"/>
        <n v="0.7195999999999999"/>
        <n v="0.3"/>
        <n v="0.36"/>
        <n v="5.7581999999999995"/>
        <n v="0.7169999999999999"/>
        <n v="6.46"/>
        <n v="2.238"/>
        <n v="10.56"/>
        <n v="3.96"/>
        <n v="0.84"/>
        <n v="3.54"/>
        <n v="0.5592"/>
        <n v="5.6000000000000005"/>
        <n v="1.6968"/>
        <n v="0.5336"/>
        <n v="0.7040000000000001"/>
        <n v="0.9500000000000001"/>
        <n v="1.7228"/>
        <n v="1.32"/>
        <n v="3.15"/>
        <n v="0.6219"/>
        <n v="1.7315999999999998"/>
        <n v="1.3229999999999997"/>
        <n v="6.5249999999999995"/>
        <n v="1.635"/>
        <n v="0.9299999999999999"/>
        <n v="7.199999999999999"/>
        <n v="15.0"/>
        <n v="0.327"/>
        <n v="1.752"/>
        <n v="3.352"/>
        <n v="1.432"/>
        <n v="-26.411"/>
        <n v="2.6954999999999996"/>
        <n v="0.765"/>
        <n v="0.6705"/>
        <n v="0.44999999999999996"/>
        <n v="1.9754999999999998"/>
        <n v="3.831"/>
        <n v="0.22455"/>
        <n v="0.576"/>
        <n v="2.02455"/>
        <n v="0.5385"/>
        <n v="0.22485"/>
        <n v="0.495"/>
        <n v="0.585"/>
        <n v="8.095500000000001"/>
        <n v="0.23249999999999998"/>
        <n v="0.918"/>
        <n v="8.4375"/>
        <n v="13.469999999999999"/>
        <n v="6.989999999999999"/>
        <n v="2.025"/>
        <n v="1.905"/>
        <n v="1.1274"/>
        <n v="0.7724"/>
        <n v="3.6"/>
        <n v="44.82"/>
        <n v="-0.11599999999999999"/>
        <n v="9.0"/>
        <n v="0.4497"/>
        <n v="1.5486"/>
        <n v="4.125"/>
        <n v="8.6814"/>
        <n v="11.597999999999999"/>
      </sharedItems>
    </cacheField>
    <cacheField name="Incentive Commission" numFmtId="0">
      <sharedItems containsString="0" containsBlank="1" containsNumber="1">
        <m/>
        <n v="6.6000000000000005"/>
        <n v="22.950000000000003"/>
      </sharedItems>
    </cacheField>
    <cacheField name="Total Commission" numFmtId="0">
      <sharedItems containsSemiMixedTypes="0" containsString="0" containsNumber="1">
        <n v="0.6"/>
        <n v="0.275"/>
        <n v="0.395"/>
        <n v="0.39"/>
        <n v="0.31980000000000003"/>
        <n v="0.4396"/>
        <n v="0.3098"/>
        <n v="0.32599999999999996"/>
        <n v="2.448"/>
        <n v="0.189"/>
        <n v="0.40399999999999997"/>
        <n v="0.4428"/>
        <n v="0.5564"/>
        <n v="0.5820000000000001"/>
        <n v="9.200000000000001"/>
        <n v="0.4"/>
        <n v="2.31"/>
        <n v="13.8"/>
        <n v="0.1549"/>
        <n v="1.9932"/>
        <n v="0.375"/>
        <n v="3.75"/>
        <n v="0.52"/>
        <n v="1.7"/>
        <n v="0.6495000000000001"/>
        <n v="1.3"/>
        <n v="6.777000000000001"/>
        <n v="0.22"/>
        <n v="0.2756"/>
        <n v="0.13"/>
        <n v="0.099"/>
        <n v="0.075"/>
        <n v="0.56"/>
        <n v="2.8879"/>
        <n v="0.2"/>
        <n v="0.5225"/>
        <n v="2.3760000000000003"/>
        <n v="1.7970000000000002"/>
        <n v="0.42450000000000004"/>
        <n v="0.9"/>
        <n v="0.5725"/>
        <n v="0.9597"/>
        <n v="0.44099999999999995"/>
        <n v="0.8817"/>
        <n v="1.875"/>
        <n v="4.3500000000000005"/>
        <n v="1.551"/>
        <n v="0.238"/>
        <n v="0.13820000000000002"/>
        <n v="1.192"/>
        <n v="1.35"/>
        <n v="5.235"/>
        <n v="1.8419999999999999"/>
        <n v="1.024"/>
        <n v="0.7885000000000001"/>
        <n v="0.6659999999999999"/>
        <n v="1.5"/>
        <n v="0.8"/>
        <n v="1.2990000000000002"/>
        <n v="1.5031999999999999"/>
        <n v="0.27940000000000004"/>
        <n v="1.6"/>
        <n v="35.80200000000001"/>
        <n v="9.36"/>
        <n v="6.271599999999999"/>
        <n v="23.976000000000003"/>
        <n v="2.764"/>
        <n v="4.6000000000000005"/>
        <n v="0.0"/>
        <n v="3.3600000000000008"/>
        <n v="2.2230000000000003"/>
        <n v="0.44875"/>
        <n v="0.9500000000000001"/>
        <n v="3.45"/>
        <n v="2.75"/>
        <n v="1.0"/>
        <n v="2.77875"/>
        <n v="2.093"/>
        <n v="4.125"/>
        <n v="24.150000000000002"/>
        <n v="8.0"/>
        <n v="2.0"/>
        <n v="3.8000000000000003"/>
        <n v="2.7"/>
        <n v="1.536"/>
        <n v="1.32"/>
        <n v="6.890000000000001"/>
        <n v="0.36"/>
        <n v="2.9988"/>
        <n v="0.6396000000000001"/>
        <n v="7.245"/>
        <n v="2.4"/>
        <n v="1.4000000000000001"/>
        <n v="13.668000000000003"/>
        <n v="1.8"/>
        <n v="0.8250000000000001"/>
        <n v="0.66"/>
        <n v="6.6000000000000005"/>
        <n v="1.6500000000000001"/>
        <n v="4.6966"/>
        <n v="6.6126000000000005"/>
        <n v="2.7918000000000003"/>
        <n v="1.078"/>
        <n v="0.1516"/>
        <n v="0.19"/>
        <n v="0.639"/>
        <n v="7.485"/>
        <n v="0.3975"/>
        <n v="2.8994999999999997"/>
        <n v="4.311"/>
        <n v="2.9939999999999998"/>
        <n v="2.8739999999999997"/>
        <n v="3.1128000000000005"/>
        <n v="2.864"/>
        <n v="0.45"/>
        <n v="2.29"/>
        <n v="5.0"/>
        <n v="2.0088"/>
        <n v="18.912000000000003"/>
        <n v="1.6656"/>
        <n v="1.3800000000000001"/>
        <n v="1.3284"/>
        <n v="0.5022"/>
        <n v="1.0044"/>
        <n v="0.9966"/>
        <n v="0.1034"/>
        <n v="0.2845"/>
        <n v="0.1095"/>
        <n v="0.27975"/>
        <n v="0.27"/>
        <n v="1.17475"/>
        <n v="0.9997499999999999"/>
        <n v="0.2355"/>
        <n v="0.28600000000000003"/>
        <n v="0.25575"/>
        <n v="0.15"/>
        <n v="3.9989999999999997"/>
        <n v="0.8400000000000002"/>
        <n v="1.1"/>
        <n v="1.495"/>
        <n v="7.5"/>
        <n v="3.0"/>
        <n v="0.6594"/>
        <n v="0.2995"/>
        <n v="1.452"/>
        <n v="6.5985"/>
        <n v="0.2749"/>
        <n v="0.07980000000000001"/>
        <n v="8.244"/>
        <n v="2.4816"/>
        <n v="6.9"/>
        <n v="0.16469999999999999"/>
        <n v="0.06995"/>
        <n v="0.31875000000000003"/>
        <n v="0.33"/>
        <n v="0.2825"/>
        <n v="1.0115"/>
        <n v="0.165"/>
        <n v="0.12"/>
        <n v="0.0495"/>
        <n v="0.3594"/>
        <n v="0.28"/>
        <n v="0.3714"/>
        <n v="0.16485"/>
        <n v="0.628"/>
        <n v="1.7160000000000002"/>
        <n v="0.6134000000000001"/>
        <n v="1.023"/>
        <n v="7.0"/>
        <n v="0.5750000000000001"/>
        <n v="1.4975"/>
        <n v="1.45"/>
        <n v="0.4740000000000001"/>
        <n v="0.5385"/>
        <n v="0.359"/>
        <n v="0.2998"/>
        <n v="0.0895"/>
        <n v="3.04"/>
        <n v="1.68"/>
        <n v="0.79"/>
        <n v="0.58"/>
        <n v="3.795"/>
        <n v="0.76875"/>
        <n v="3.37125"/>
        <n v="0.91125"/>
        <n v="2.0985000000000005"/>
        <n v="1.9994999999999998"/>
        <n v="0.1512"/>
        <n v="0.26"/>
        <n v="0.2198"/>
        <n v="0.38099999999999995"/>
        <n v="1.2"/>
        <n v="0.75"/>
        <n v="6.98"/>
        <n v="24.95"/>
        <n v="0.435"/>
        <n v="1.05"/>
        <n v="1.98"/>
        <n v="2.0975"/>
        <n v="0.2835"/>
        <n v="0.7794"/>
        <n v="0.63"/>
        <n v="3.825"/>
        <n v="24.486"/>
        <n v="5.528"/>
        <n v="11.0"/>
        <n v="4.1850000000000005"/>
        <n v="1.34925"/>
        <n v="0.23700000000000004"/>
        <n v="0.35550000000000004"/>
        <n v="0.2798"/>
        <n v="5.5575"/>
        <n v="2.1"/>
        <n v="16.0"/>
        <n v="0.5846"/>
        <n v="6.0"/>
        <n v="0.5394"/>
        <n v="1.7820000000000003"/>
        <n v="0.635"/>
        <n v="6.125"/>
        <n v="0.5"/>
        <n v="1.55"/>
        <n v="0.7104"/>
        <n v="0.439"/>
        <n v="1.2975"/>
        <n v="1.9000000000000001"/>
        <n v="1.17"/>
        <n v="26.95"/>
        <n v="0.38880000000000003"/>
        <n v="0.1635"/>
        <n v="0.556"/>
        <n v="1.6692000000000002"/>
        <n v="0.68"/>
        <n v="1.254"/>
        <n v="23.98"/>
        <n v="1.533"/>
        <n v="0.78375"/>
        <n v="1.3497"/>
        <n v="2.6174999999999997"/>
        <n v="2.3813999999999997"/>
        <n v="1.9307999999999998"/>
        <n v="2.3278499999999998"/>
        <n v="1.02"/>
        <n v="7.799"/>
        <n v="26.099999999999998"/>
        <n v="0.22499999999999998"/>
        <n v="10.799999999999999"/>
        <n v="6.4155"/>
        <n v="3.36"/>
        <n v="3.9749999999999996"/>
        <n v="1.0619999999999998"/>
        <n v="1.1996"/>
        <n v="0.44"/>
        <n v="0.48"/>
        <n v="0.32"/>
        <n v="1.56"/>
        <n v="0.1476"/>
        <n v="0.4728"/>
        <n v="0.8792"/>
        <n v="0.358"/>
        <n v="0.42"/>
        <n v="2.6"/>
        <n v="3.5940000000000003"/>
        <n v="2.3000000000000003"/>
        <n v="5.196000000000001"/>
        <n v="5.877000000000001"/>
        <n v="10.509400000000001"/>
        <n v="0.5760000000000001"/>
        <n v="0.114"/>
        <n v="0.4786"/>
        <n v="0.7744"/>
        <n v="0.9744"/>
        <n v="0.551"/>
        <n v="8.798"/>
        <n v="0.632"/>
        <n v="2.52"/>
        <n v="2.5500000000000003"/>
        <n v="2.397"/>
        <n v="1.098"/>
        <n v="1.6940000000000002"/>
        <n v="2.6380000000000003"/>
        <n v="2.998"/>
        <n v="0.07200000000000001"/>
        <n v="0.4008"/>
        <n v="1.0125"/>
        <n v="1.1232"/>
        <n v="0.774"/>
        <n v="0.7650000000000001"/>
        <n v="1.425"/>
        <n v="1.3875"/>
        <n v="0.8099999999999999"/>
        <n v="6.569999999999999"/>
        <n v="3.4499999999999997"/>
        <n v="6.3"/>
        <n v="13.68"/>
        <n v="2.16"/>
        <n v="2.6999999999999997"/>
        <n v="2.3235"/>
        <n v="0.834"/>
        <n v="0.21"/>
        <n v="17.0289"/>
        <n v="4.8"/>
        <n v="2.6985"/>
        <n v="0.942"/>
        <n v="0.858"/>
        <n v="0.39599999999999996"/>
        <n v="1.1969999999999998"/>
        <n v="6.2"/>
        <n v="5.2"/>
        <n v="1.4752500000000002"/>
        <n v="0.47024999999999995"/>
        <n v="3.1247999999999996"/>
        <n v="27.599999999999998"/>
        <n v="9.6"/>
        <n v="12.0"/>
        <n v="27.92"/>
        <n v="0.09"/>
        <n v="7.8"/>
        <n v="0.799"/>
        <n v="0.3774"/>
        <n v="0.88"/>
        <n v="4.1664"/>
        <n v="31.5"/>
        <n v="7.209"/>
        <n v="0.5996999999999999"/>
        <n v="0.9596999999999999"/>
        <n v="2.175"/>
        <n v="0.08175"/>
        <n v="0.351"/>
        <n v="0.26099999999999995"/>
        <n v="1.7999999999999998"/>
        <n v="1.65"/>
        <n v="0.4074"/>
        <n v="0.4946999999999999"/>
        <n v="0.42524999999999996"/>
        <n v="0.70875"/>
        <n v="0.1425"/>
        <n v="0.837"/>
        <n v="1.755"/>
        <n v="0.6719999999999999"/>
        <n v="0.4425"/>
        <n v="0.33375"/>
        <n v="2.85"/>
        <n v="4.35"/>
        <n v="8.969999999999999"/>
        <n v="2.258"/>
        <n v="7.25"/>
        <n v="0.7195999999999999"/>
        <n v="0.3"/>
        <n v="5.7581999999999995"/>
        <n v="0.7169999999999999"/>
        <n v="6.46"/>
        <n v="2.238"/>
        <n v="10.56"/>
        <n v="3.96"/>
        <n v="0.84"/>
        <n v="3.54"/>
        <n v="0.5592"/>
        <n v="5.6000000000000005"/>
        <n v="1.6968"/>
        <n v="0.5336"/>
        <n v="0.7040000000000001"/>
        <n v="1.7228"/>
        <n v="3.15"/>
        <n v="0.6219"/>
        <n v="1.7315999999999998"/>
        <n v="1.3229999999999997"/>
        <n v="6.5249999999999995"/>
        <n v="1.635"/>
        <n v="0.9299999999999999"/>
        <n v="7.199999999999999"/>
        <n v="15.0"/>
        <n v="0.327"/>
        <n v="1.752"/>
        <n v="3.352"/>
        <n v="1.432"/>
        <n v="-26.411"/>
        <n v="2.6954999999999996"/>
        <n v="0.765"/>
        <n v="0.6705"/>
        <n v="0.44999999999999996"/>
        <n v="1.9754999999999998"/>
        <n v="3.831"/>
        <n v="0.22455"/>
        <n v="0.576"/>
        <n v="2.02455"/>
        <n v="0.22485"/>
        <n v="0.495"/>
        <n v="0.585"/>
        <n v="8.095500000000001"/>
        <n v="0.23249999999999998"/>
        <n v="0.918"/>
        <n v="8.4375"/>
        <n v="13.469999999999999"/>
        <n v="6.989999999999999"/>
        <n v="2.025"/>
        <n v="1.905"/>
        <n v="1.1274"/>
        <n v="0.7724"/>
        <n v="3.6"/>
        <n v="44.82"/>
        <n v="22.950000000000003"/>
        <n v="-0.11599999999999999"/>
        <n v="9.0"/>
        <n v="0.4497"/>
        <n v="1.5486"/>
        <n v="8.6814"/>
        <n v="11.59799999999999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MISSION SUMMARY" cacheId="0" dataCaption="" compact="0" compactData="0">
  <location ref="A3:G15" firstHeaderRow="0" firstDataRow="3" firstDataCol="0"/>
  <pivotFields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BillToState" axis="axisRow" compact="0" outline="0" multipleItemSelectionAllowed="1" showAll="0" sortType="ascending">
      <items>
        <item x="8"/>
        <item x="0"/>
        <item x="6"/>
        <item x="1"/>
        <item x="5"/>
        <item x="7"/>
        <item x="9"/>
        <item x="3"/>
        <item x="4"/>
        <item x="2"/>
        <item t="default"/>
      </items>
    </pivotField>
    <pivotField name="ShipTo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SalespersonCode" compact="0" outline="0" multipleItemSelectionAllowed="1" showAll="0">
      <items>
        <item x="0"/>
        <item t="default"/>
      </items>
    </pivotField>
    <pivotField name="Salesperson_Name" axis="axisRow" compact="0" outline="0" multipleItemSelectionAllowed="1" showAll="0" sortType="ascending">
      <items>
        <item x="0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arehouseCode" compact="0" outline="0" multipleItemSelectionAllowed="1" showAll="0">
      <items>
        <item x="0"/>
        <item x="1"/>
        <item x="2"/>
        <item x="3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New Product Sale" compact="0" outline="0" multipleItemSelectionAllowed="1" showAll="0">
      <items>
        <item x="0"/>
        <item x="1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t="default"/>
      </items>
    </pivotField>
    <pivotField name="Repea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New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Incentive Commission" dataField="1" compact="0" outline="0" multipleItemSelectionAllowed="1" showAll="0">
      <items>
        <item x="0"/>
        <item x="1"/>
        <item x="2"/>
        <item t="default"/>
      </items>
    </pivotField>
    <pivotField name="Total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</pivotFields>
  <rowFields>
    <field x="5"/>
    <field x="1"/>
  </rowFields>
  <colFields>
    <field x="-2"/>
  </colFields>
  <dataFields>
    <dataField name="Sum of TOTAL REVENUE" fld="13" baseField="0"/>
    <dataField name="Sum of Repeat Commission" fld="14" baseField="0"/>
    <dataField name="Sum of New Product Commission" fld="15" baseField="0"/>
    <dataField name="Sum of Incentive Commission" fld="16" baseField="0"/>
    <dataField name="Sum of Total Commission" fld="1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2.29"/>
    <col customWidth="1" min="3" max="3" width="25.71"/>
    <col customWidth="1" min="4" max="4" width="31.0"/>
    <col customWidth="1" min="5" max="5" width="27.71"/>
    <col customWidth="1" min="6" max="6" width="23.71"/>
    <col customWidth="1" min="7" max="7" width="23.57"/>
    <col customWidth="1" min="8" max="8" width="21.86"/>
    <col customWidth="1" min="9" max="26" width="8.71"/>
  </cols>
  <sheetData>
    <row r="3"/>
    <row r="4"/>
    <row r="5"/>
    <row r="6"/>
    <row r="7"/>
    <row r="8"/>
    <row r="9"/>
    <row r="10"/>
    <row r="11"/>
    <row r="12"/>
    <row r="13"/>
    <row r="14"/>
    <row r="15">
      <c r="H15" s="5" t="s">
        <v>1</v>
      </c>
    </row>
    <row r="16">
      <c r="G16" s="6">
        <v>500.0</v>
      </c>
      <c r="H16" s="6" t="str">
        <f>GETPIVOTDATA("Sum of Total Commission",$A$3,"Salesperson_Name","Adam")+G16</f>
        <v>#REF!</v>
      </c>
    </row>
    <row r="17">
      <c r="A17" s="7" t="s">
        <v>2</v>
      </c>
      <c r="B17" s="8">
        <v>45649.0</v>
      </c>
      <c r="C17" s="9">
        <v>45315.0</v>
      </c>
      <c r="D17" s="10" t="s">
        <v>3</v>
      </c>
      <c r="E17" s="11" t="s">
        <v>4</v>
      </c>
    </row>
    <row r="18">
      <c r="A18" s="12" t="s">
        <v>5</v>
      </c>
      <c r="B18" s="13">
        <v>53671.02000000003</v>
      </c>
      <c r="C18" s="13">
        <v>132820.31</v>
      </c>
      <c r="D18" s="14">
        <f>(C18-B18)/B18</f>
        <v>1.474711865</v>
      </c>
      <c r="E18" s="13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8">
    <cfRule type="cellIs" dxfId="0" priority="1" operator="lessThan">
      <formula>0</formula>
    </cfRule>
  </conditionalFormatting>
  <conditionalFormatting sqref="D18">
    <cfRule type="cellIs" dxfId="1" priority="2" operator="greaterThan">
      <formula>0</formula>
    </cfRule>
  </conditionalFormatting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7"/>
      <c r="T1" s="17"/>
      <c r="U1" s="17"/>
      <c r="V1" s="17"/>
      <c r="W1" s="17"/>
      <c r="X1" s="17"/>
      <c r="Y1" s="17"/>
      <c r="Z1" s="17"/>
    </row>
    <row r="2">
      <c r="A2" s="17" t="s">
        <v>25</v>
      </c>
      <c r="B2" s="17" t="s">
        <v>26</v>
      </c>
      <c r="C2" s="17" t="s">
        <v>27</v>
      </c>
      <c r="D2" s="17" t="s">
        <v>28</v>
      </c>
      <c r="E2" s="17" t="s">
        <v>29</v>
      </c>
      <c r="F2" s="17" t="s">
        <v>5</v>
      </c>
      <c r="G2" s="17" t="s">
        <v>30</v>
      </c>
      <c r="H2" s="17" t="s">
        <v>31</v>
      </c>
      <c r="I2" s="18">
        <v>45293.0</v>
      </c>
      <c r="J2" s="17" t="s">
        <v>32</v>
      </c>
      <c r="K2" s="17">
        <v>3.0</v>
      </c>
      <c r="L2" s="17">
        <v>40.0</v>
      </c>
      <c r="M2" s="17" t="s">
        <v>33</v>
      </c>
      <c r="N2" s="17">
        <v>120.0</v>
      </c>
      <c r="O2" s="17">
        <f t="shared" ref="O2:O5" si="1">N2*0.005</f>
        <v>0.6</v>
      </c>
      <c r="P2" s="17"/>
      <c r="Q2" s="17"/>
      <c r="R2" s="17">
        <f t="shared" ref="R2:R520" si="2">O2+P2+Q2</f>
        <v>0.6</v>
      </c>
      <c r="S2" s="17"/>
      <c r="T2" s="17"/>
      <c r="U2" s="17"/>
      <c r="V2" s="17"/>
      <c r="W2" s="17"/>
      <c r="X2" s="17"/>
      <c r="Y2" s="17"/>
      <c r="Z2" s="17"/>
    </row>
    <row r="3">
      <c r="A3" s="17" t="s">
        <v>34</v>
      </c>
      <c r="B3" s="17" t="s">
        <v>26</v>
      </c>
      <c r="C3" s="17" t="s">
        <v>26</v>
      </c>
      <c r="D3" s="17" t="s">
        <v>35</v>
      </c>
      <c r="E3" s="17" t="s">
        <v>29</v>
      </c>
      <c r="F3" s="17" t="s">
        <v>5</v>
      </c>
      <c r="G3" s="17" t="s">
        <v>36</v>
      </c>
      <c r="H3" s="17" t="s">
        <v>37</v>
      </c>
      <c r="I3" s="18">
        <v>45293.0</v>
      </c>
      <c r="J3" s="17" t="s">
        <v>32</v>
      </c>
      <c r="K3" s="17">
        <v>10.0</v>
      </c>
      <c r="L3" s="17">
        <v>5.5</v>
      </c>
      <c r="M3" s="17" t="s">
        <v>33</v>
      </c>
      <c r="N3" s="17">
        <v>55.0</v>
      </c>
      <c r="O3" s="17">
        <f t="shared" si="1"/>
        <v>0.275</v>
      </c>
      <c r="P3" s="17"/>
      <c r="Q3" s="17"/>
      <c r="R3" s="17">
        <f t="shared" si="2"/>
        <v>0.275</v>
      </c>
      <c r="S3" s="17"/>
      <c r="T3" s="17"/>
      <c r="U3" s="17"/>
      <c r="V3" s="17"/>
      <c r="W3" s="17"/>
      <c r="X3" s="17"/>
      <c r="Y3" s="17"/>
      <c r="Z3" s="17"/>
    </row>
    <row r="4">
      <c r="A4" s="17" t="s">
        <v>34</v>
      </c>
      <c r="B4" s="17" t="s">
        <v>26</v>
      </c>
      <c r="C4" s="17" t="s">
        <v>26</v>
      </c>
      <c r="D4" s="17" t="s">
        <v>35</v>
      </c>
      <c r="E4" s="17" t="s">
        <v>29</v>
      </c>
      <c r="F4" s="17" t="s">
        <v>5</v>
      </c>
      <c r="G4" s="17" t="s">
        <v>38</v>
      </c>
      <c r="H4" s="17" t="s">
        <v>31</v>
      </c>
      <c r="I4" s="18">
        <v>45293.0</v>
      </c>
      <c r="J4" s="17" t="s">
        <v>32</v>
      </c>
      <c r="K4" s="17">
        <v>10.0</v>
      </c>
      <c r="L4" s="17">
        <v>7.9</v>
      </c>
      <c r="M4" s="17" t="s">
        <v>33</v>
      </c>
      <c r="N4" s="17">
        <v>79.0</v>
      </c>
      <c r="O4" s="17">
        <f t="shared" si="1"/>
        <v>0.395</v>
      </c>
      <c r="P4" s="17"/>
      <c r="Q4" s="17"/>
      <c r="R4" s="17">
        <f t="shared" si="2"/>
        <v>0.395</v>
      </c>
      <c r="S4" s="17"/>
      <c r="T4" s="17"/>
      <c r="U4" s="17"/>
      <c r="V4" s="17"/>
      <c r="W4" s="17"/>
      <c r="X4" s="17"/>
      <c r="Y4" s="17"/>
      <c r="Z4" s="17"/>
    </row>
    <row r="5">
      <c r="A5" s="17" t="s">
        <v>34</v>
      </c>
      <c r="B5" s="17" t="s">
        <v>26</v>
      </c>
      <c r="C5" s="17" t="s">
        <v>26</v>
      </c>
      <c r="D5" s="17" t="s">
        <v>35</v>
      </c>
      <c r="E5" s="17" t="s">
        <v>29</v>
      </c>
      <c r="F5" s="17" t="s">
        <v>5</v>
      </c>
      <c r="G5" s="17" t="s">
        <v>39</v>
      </c>
      <c r="H5" s="17" t="s">
        <v>40</v>
      </c>
      <c r="I5" s="18">
        <v>45293.0</v>
      </c>
      <c r="J5" s="17" t="s">
        <v>32</v>
      </c>
      <c r="K5" s="17">
        <v>6.0</v>
      </c>
      <c r="L5" s="17">
        <v>13.0</v>
      </c>
      <c r="M5" s="17" t="s">
        <v>33</v>
      </c>
      <c r="N5" s="17">
        <v>78.0</v>
      </c>
      <c r="O5" s="17">
        <f t="shared" si="1"/>
        <v>0.39</v>
      </c>
      <c r="P5" s="17"/>
      <c r="Q5" s="17"/>
      <c r="R5" s="17">
        <f t="shared" si="2"/>
        <v>0.39</v>
      </c>
      <c r="S5" s="17"/>
      <c r="T5" s="17"/>
      <c r="U5" s="17"/>
      <c r="V5" s="17"/>
      <c r="W5" s="17"/>
      <c r="X5" s="17"/>
      <c r="Y5" s="17"/>
      <c r="Z5" s="17"/>
    </row>
    <row r="6">
      <c r="A6" s="17" t="s">
        <v>41</v>
      </c>
      <c r="B6" s="17" t="s">
        <v>42</v>
      </c>
      <c r="C6" s="17" t="s">
        <v>42</v>
      </c>
      <c r="D6" s="17" t="s">
        <v>43</v>
      </c>
      <c r="E6" s="17" t="s">
        <v>29</v>
      </c>
      <c r="F6" s="17" t="s">
        <v>5</v>
      </c>
      <c r="G6" s="17" t="s">
        <v>44</v>
      </c>
      <c r="H6" s="17" t="s">
        <v>31</v>
      </c>
      <c r="I6" s="18">
        <v>45294.0</v>
      </c>
      <c r="J6" s="17" t="s">
        <v>32</v>
      </c>
      <c r="K6" s="17">
        <v>1.0</v>
      </c>
      <c r="L6" s="17">
        <v>15.99</v>
      </c>
      <c r="M6" s="17" t="s">
        <v>33</v>
      </c>
      <c r="N6" s="17">
        <v>15.99</v>
      </c>
      <c r="O6" s="17">
        <f t="shared" ref="O6:O16" si="3">N6*0.02</f>
        <v>0.3198</v>
      </c>
      <c r="P6" s="17"/>
      <c r="Q6" s="17"/>
      <c r="R6" s="17">
        <f t="shared" si="2"/>
        <v>0.3198</v>
      </c>
      <c r="S6" s="17"/>
      <c r="T6" s="17"/>
      <c r="U6" s="17"/>
      <c r="V6" s="17"/>
      <c r="W6" s="17"/>
      <c r="X6" s="17"/>
      <c r="Y6" s="17"/>
      <c r="Z6" s="17"/>
    </row>
    <row r="7">
      <c r="A7" s="17" t="s">
        <v>41</v>
      </c>
      <c r="B7" s="17" t="s">
        <v>42</v>
      </c>
      <c r="C7" s="17" t="s">
        <v>42</v>
      </c>
      <c r="D7" s="17" t="s">
        <v>43</v>
      </c>
      <c r="E7" s="17" t="s">
        <v>29</v>
      </c>
      <c r="F7" s="17" t="s">
        <v>5</v>
      </c>
      <c r="G7" s="17" t="s">
        <v>45</v>
      </c>
      <c r="H7" s="17" t="s">
        <v>46</v>
      </c>
      <c r="I7" s="18">
        <v>45294.0</v>
      </c>
      <c r="J7" s="17" t="s">
        <v>32</v>
      </c>
      <c r="K7" s="17">
        <v>2.0</v>
      </c>
      <c r="L7" s="17">
        <v>10.99</v>
      </c>
      <c r="M7" s="17" t="s">
        <v>33</v>
      </c>
      <c r="N7" s="17">
        <v>21.98</v>
      </c>
      <c r="O7" s="17">
        <f t="shared" si="3"/>
        <v>0.4396</v>
      </c>
      <c r="P7" s="17"/>
      <c r="Q7" s="17"/>
      <c r="R7" s="17">
        <f t="shared" si="2"/>
        <v>0.4396</v>
      </c>
      <c r="S7" s="17"/>
      <c r="T7" s="17"/>
      <c r="U7" s="17"/>
      <c r="V7" s="17"/>
      <c r="W7" s="17"/>
      <c r="X7" s="17"/>
      <c r="Y7" s="17"/>
      <c r="Z7" s="17"/>
    </row>
    <row r="8">
      <c r="A8" s="17" t="s">
        <v>41</v>
      </c>
      <c r="B8" s="17" t="s">
        <v>42</v>
      </c>
      <c r="C8" s="17" t="s">
        <v>42</v>
      </c>
      <c r="D8" s="17" t="s">
        <v>43</v>
      </c>
      <c r="E8" s="17" t="s">
        <v>29</v>
      </c>
      <c r="F8" s="17" t="s">
        <v>5</v>
      </c>
      <c r="G8" s="17" t="s">
        <v>47</v>
      </c>
      <c r="H8" s="17" t="s">
        <v>31</v>
      </c>
      <c r="I8" s="18">
        <v>45294.0</v>
      </c>
      <c r="J8" s="17" t="s">
        <v>32</v>
      </c>
      <c r="K8" s="17">
        <v>1.0</v>
      </c>
      <c r="L8" s="17">
        <v>15.49</v>
      </c>
      <c r="M8" s="17" t="s">
        <v>33</v>
      </c>
      <c r="N8" s="17">
        <v>15.49</v>
      </c>
      <c r="O8" s="17">
        <f t="shared" si="3"/>
        <v>0.3098</v>
      </c>
      <c r="P8" s="17"/>
      <c r="Q8" s="17"/>
      <c r="R8" s="17">
        <f t="shared" si="2"/>
        <v>0.3098</v>
      </c>
      <c r="S8" s="17"/>
      <c r="T8" s="17"/>
      <c r="U8" s="17"/>
      <c r="V8" s="17"/>
      <c r="W8" s="17"/>
      <c r="X8" s="17"/>
      <c r="Y8" s="17"/>
      <c r="Z8" s="17"/>
    </row>
    <row r="9">
      <c r="A9" s="17" t="s">
        <v>41</v>
      </c>
      <c r="B9" s="17" t="s">
        <v>42</v>
      </c>
      <c r="C9" s="17" t="s">
        <v>42</v>
      </c>
      <c r="D9" s="17" t="s">
        <v>43</v>
      </c>
      <c r="E9" s="17" t="s">
        <v>29</v>
      </c>
      <c r="F9" s="17" t="s">
        <v>5</v>
      </c>
      <c r="G9" s="17" t="s">
        <v>48</v>
      </c>
      <c r="H9" s="17" t="s">
        <v>49</v>
      </c>
      <c r="I9" s="18">
        <v>45294.0</v>
      </c>
      <c r="J9" s="17" t="s">
        <v>32</v>
      </c>
      <c r="K9" s="17">
        <v>10.0</v>
      </c>
      <c r="L9" s="17">
        <v>1.63</v>
      </c>
      <c r="M9" s="17" t="s">
        <v>33</v>
      </c>
      <c r="N9" s="17">
        <v>16.299999999999997</v>
      </c>
      <c r="O9" s="17">
        <f t="shared" si="3"/>
        <v>0.326</v>
      </c>
      <c r="P9" s="17"/>
      <c r="Q9" s="17"/>
      <c r="R9" s="17">
        <f t="shared" si="2"/>
        <v>0.326</v>
      </c>
      <c r="S9" s="17"/>
      <c r="T9" s="17"/>
      <c r="U9" s="17"/>
      <c r="V9" s="17"/>
      <c r="W9" s="17"/>
      <c r="X9" s="17"/>
      <c r="Y9" s="17"/>
      <c r="Z9" s="17"/>
    </row>
    <row r="10">
      <c r="A10" s="17" t="s">
        <v>41</v>
      </c>
      <c r="B10" s="17" t="s">
        <v>42</v>
      </c>
      <c r="C10" s="17" t="s">
        <v>42</v>
      </c>
      <c r="D10" s="17" t="s">
        <v>43</v>
      </c>
      <c r="E10" s="17" t="s">
        <v>29</v>
      </c>
      <c r="F10" s="17" t="s">
        <v>5</v>
      </c>
      <c r="G10" s="17" t="s">
        <v>50</v>
      </c>
      <c r="H10" s="17" t="s">
        <v>40</v>
      </c>
      <c r="I10" s="18">
        <v>45294.0</v>
      </c>
      <c r="J10" s="17" t="s">
        <v>32</v>
      </c>
      <c r="K10" s="17">
        <v>4.0</v>
      </c>
      <c r="L10" s="17">
        <v>30.6</v>
      </c>
      <c r="M10" s="17" t="s">
        <v>33</v>
      </c>
      <c r="N10" s="17">
        <v>122.4</v>
      </c>
      <c r="O10" s="17">
        <f t="shared" si="3"/>
        <v>2.448</v>
      </c>
      <c r="P10" s="17"/>
      <c r="Q10" s="17"/>
      <c r="R10" s="17">
        <f t="shared" si="2"/>
        <v>2.448</v>
      </c>
      <c r="S10" s="17"/>
      <c r="T10" s="17"/>
      <c r="U10" s="17"/>
      <c r="V10" s="17"/>
      <c r="W10" s="17"/>
      <c r="X10" s="17"/>
      <c r="Y10" s="17"/>
      <c r="Z10" s="17"/>
    </row>
    <row r="11">
      <c r="A11" s="17" t="s">
        <v>41</v>
      </c>
      <c r="B11" s="17" t="s">
        <v>42</v>
      </c>
      <c r="C11" s="17" t="s">
        <v>42</v>
      </c>
      <c r="D11" s="17" t="s">
        <v>43</v>
      </c>
      <c r="E11" s="17" t="s">
        <v>29</v>
      </c>
      <c r="F11" s="17" t="s">
        <v>5</v>
      </c>
      <c r="G11" s="17" t="s">
        <v>51</v>
      </c>
      <c r="H11" s="17" t="s">
        <v>52</v>
      </c>
      <c r="I11" s="18">
        <v>45294.0</v>
      </c>
      <c r="J11" s="17" t="s">
        <v>32</v>
      </c>
      <c r="K11" s="17">
        <v>1.0</v>
      </c>
      <c r="L11" s="17">
        <v>9.45</v>
      </c>
      <c r="M11" s="17" t="s">
        <v>33</v>
      </c>
      <c r="N11" s="17">
        <v>9.45</v>
      </c>
      <c r="O11" s="17">
        <f t="shared" si="3"/>
        <v>0.189</v>
      </c>
      <c r="P11" s="17"/>
      <c r="Q11" s="17"/>
      <c r="R11" s="17">
        <f t="shared" si="2"/>
        <v>0.189</v>
      </c>
      <c r="S11" s="17"/>
      <c r="T11" s="17"/>
      <c r="U11" s="17"/>
      <c r="V11" s="17"/>
      <c r="W11" s="17"/>
      <c r="X11" s="17"/>
      <c r="Y11" s="17"/>
      <c r="Z11" s="17"/>
    </row>
    <row r="12">
      <c r="A12" s="17" t="s">
        <v>41</v>
      </c>
      <c r="B12" s="17" t="s">
        <v>42</v>
      </c>
      <c r="C12" s="17" t="s">
        <v>42</v>
      </c>
      <c r="D12" s="17" t="s">
        <v>43</v>
      </c>
      <c r="E12" s="17" t="s">
        <v>29</v>
      </c>
      <c r="F12" s="17" t="s">
        <v>5</v>
      </c>
      <c r="G12" s="17" t="s">
        <v>53</v>
      </c>
      <c r="H12" s="17" t="s">
        <v>40</v>
      </c>
      <c r="I12" s="18">
        <v>45294.0</v>
      </c>
      <c r="J12" s="17" t="s">
        <v>32</v>
      </c>
      <c r="K12" s="17">
        <v>2.0</v>
      </c>
      <c r="L12" s="17">
        <v>10.1</v>
      </c>
      <c r="M12" s="17" t="s">
        <v>33</v>
      </c>
      <c r="N12" s="17">
        <v>20.2</v>
      </c>
      <c r="O12" s="17">
        <f t="shared" si="3"/>
        <v>0.404</v>
      </c>
      <c r="P12" s="17"/>
      <c r="Q12" s="17"/>
      <c r="R12" s="17">
        <f t="shared" si="2"/>
        <v>0.404</v>
      </c>
      <c r="S12" s="17"/>
      <c r="T12" s="17"/>
      <c r="U12" s="17"/>
      <c r="V12" s="17"/>
      <c r="W12" s="17"/>
      <c r="X12" s="17"/>
      <c r="Y12" s="17"/>
      <c r="Z12" s="17"/>
    </row>
    <row r="13">
      <c r="A13" s="17" t="s">
        <v>41</v>
      </c>
      <c r="B13" s="17" t="s">
        <v>42</v>
      </c>
      <c r="C13" s="17" t="s">
        <v>42</v>
      </c>
      <c r="D13" s="17" t="s">
        <v>43</v>
      </c>
      <c r="E13" s="17" t="s">
        <v>29</v>
      </c>
      <c r="F13" s="17" t="s">
        <v>5</v>
      </c>
      <c r="G13" s="17" t="s">
        <v>54</v>
      </c>
      <c r="H13" s="17" t="s">
        <v>40</v>
      </c>
      <c r="I13" s="18">
        <v>45294.0</v>
      </c>
      <c r="J13" s="17" t="s">
        <v>32</v>
      </c>
      <c r="K13" s="17">
        <v>2.0</v>
      </c>
      <c r="L13" s="17">
        <v>10.1</v>
      </c>
      <c r="M13" s="17" t="s">
        <v>33</v>
      </c>
      <c r="N13" s="17">
        <v>20.2</v>
      </c>
      <c r="O13" s="17">
        <f t="shared" si="3"/>
        <v>0.404</v>
      </c>
      <c r="P13" s="17"/>
      <c r="Q13" s="17"/>
      <c r="R13" s="17">
        <f t="shared" si="2"/>
        <v>0.404</v>
      </c>
      <c r="S13" s="17"/>
      <c r="T13" s="17"/>
      <c r="U13" s="17"/>
      <c r="V13" s="17"/>
      <c r="W13" s="17"/>
      <c r="X13" s="17"/>
      <c r="Y13" s="17"/>
      <c r="Z13" s="17"/>
    </row>
    <row r="14">
      <c r="A14" s="17" t="s">
        <v>41</v>
      </c>
      <c r="B14" s="17" t="s">
        <v>42</v>
      </c>
      <c r="C14" s="17" t="s">
        <v>42</v>
      </c>
      <c r="D14" s="17" t="s">
        <v>43</v>
      </c>
      <c r="E14" s="17" t="s">
        <v>29</v>
      </c>
      <c r="F14" s="17" t="s">
        <v>5</v>
      </c>
      <c r="G14" s="17" t="s">
        <v>55</v>
      </c>
      <c r="H14" s="17" t="s">
        <v>56</v>
      </c>
      <c r="I14" s="18">
        <v>45294.0</v>
      </c>
      <c r="J14" s="17" t="s">
        <v>32</v>
      </c>
      <c r="K14" s="17">
        <v>2.0</v>
      </c>
      <c r="L14" s="17">
        <v>11.07</v>
      </c>
      <c r="M14" s="17" t="s">
        <v>33</v>
      </c>
      <c r="N14" s="17">
        <v>22.14</v>
      </c>
      <c r="O14" s="17">
        <f t="shared" si="3"/>
        <v>0.4428</v>
      </c>
      <c r="P14" s="17"/>
      <c r="Q14" s="17"/>
      <c r="R14" s="17">
        <f t="shared" si="2"/>
        <v>0.4428</v>
      </c>
      <c r="S14" s="17"/>
      <c r="T14" s="17"/>
      <c r="U14" s="17"/>
      <c r="V14" s="17"/>
      <c r="W14" s="17"/>
      <c r="X14" s="17"/>
      <c r="Y14" s="17"/>
      <c r="Z14" s="17"/>
    </row>
    <row r="15">
      <c r="A15" s="17" t="s">
        <v>41</v>
      </c>
      <c r="B15" s="17" t="s">
        <v>42</v>
      </c>
      <c r="C15" s="17" t="s">
        <v>42</v>
      </c>
      <c r="D15" s="17" t="s">
        <v>43</v>
      </c>
      <c r="E15" s="17" t="s">
        <v>29</v>
      </c>
      <c r="F15" s="17" t="s">
        <v>5</v>
      </c>
      <c r="G15" s="17" t="s">
        <v>57</v>
      </c>
      <c r="H15" s="17" t="s">
        <v>56</v>
      </c>
      <c r="I15" s="18">
        <v>45294.0</v>
      </c>
      <c r="J15" s="17" t="s">
        <v>32</v>
      </c>
      <c r="K15" s="17">
        <v>2.0</v>
      </c>
      <c r="L15" s="17">
        <v>13.91</v>
      </c>
      <c r="M15" s="17" t="s">
        <v>33</v>
      </c>
      <c r="N15" s="17">
        <v>27.82</v>
      </c>
      <c r="O15" s="17">
        <f t="shared" si="3"/>
        <v>0.5564</v>
      </c>
      <c r="P15" s="17"/>
      <c r="Q15" s="17"/>
      <c r="R15" s="17">
        <f t="shared" si="2"/>
        <v>0.5564</v>
      </c>
      <c r="S15" s="17"/>
      <c r="T15" s="17"/>
      <c r="U15" s="17"/>
      <c r="V15" s="17"/>
      <c r="W15" s="17"/>
      <c r="X15" s="17"/>
      <c r="Y15" s="17"/>
      <c r="Z15" s="17"/>
    </row>
    <row r="16">
      <c r="A16" s="17" t="s">
        <v>41</v>
      </c>
      <c r="B16" s="17" t="s">
        <v>42</v>
      </c>
      <c r="C16" s="17" t="s">
        <v>42</v>
      </c>
      <c r="D16" s="17" t="s">
        <v>43</v>
      </c>
      <c r="E16" s="17" t="s">
        <v>29</v>
      </c>
      <c r="F16" s="17" t="s">
        <v>5</v>
      </c>
      <c r="G16" s="17" t="s">
        <v>58</v>
      </c>
      <c r="H16" s="17" t="s">
        <v>56</v>
      </c>
      <c r="I16" s="18">
        <v>45294.0</v>
      </c>
      <c r="J16" s="17" t="s">
        <v>32</v>
      </c>
      <c r="K16" s="17">
        <v>1.0</v>
      </c>
      <c r="L16" s="17">
        <v>29.1</v>
      </c>
      <c r="M16" s="17" t="s">
        <v>33</v>
      </c>
      <c r="N16" s="17">
        <v>29.1</v>
      </c>
      <c r="O16" s="17">
        <f t="shared" si="3"/>
        <v>0.582</v>
      </c>
      <c r="P16" s="17"/>
      <c r="Q16" s="17"/>
      <c r="R16" s="17">
        <f t="shared" si="2"/>
        <v>0.582</v>
      </c>
      <c r="S16" s="17"/>
      <c r="T16" s="17"/>
      <c r="U16" s="17"/>
      <c r="V16" s="17"/>
      <c r="W16" s="17"/>
      <c r="X16" s="17"/>
      <c r="Y16" s="17"/>
      <c r="Z16" s="17"/>
    </row>
    <row r="17">
      <c r="A17" s="17" t="s">
        <v>59</v>
      </c>
      <c r="B17" s="17" t="s">
        <v>26</v>
      </c>
      <c r="C17" s="17" t="s">
        <v>26</v>
      </c>
      <c r="D17" s="17" t="s">
        <v>60</v>
      </c>
      <c r="E17" s="17" t="s">
        <v>29</v>
      </c>
      <c r="F17" s="17" t="s">
        <v>5</v>
      </c>
      <c r="G17" s="17" t="s">
        <v>61</v>
      </c>
      <c r="H17" s="17" t="s">
        <v>31</v>
      </c>
      <c r="I17" s="18">
        <v>45294.0</v>
      </c>
      <c r="J17" s="17" t="s">
        <v>32</v>
      </c>
      <c r="K17" s="17">
        <v>8.0</v>
      </c>
      <c r="L17" s="17">
        <v>230.0</v>
      </c>
      <c r="M17" s="17" t="s">
        <v>33</v>
      </c>
      <c r="N17" s="17">
        <v>1840.0</v>
      </c>
      <c r="O17" s="17">
        <f t="shared" ref="O17:O22" si="4">N17*0.005</f>
        <v>9.2</v>
      </c>
      <c r="P17" s="17"/>
      <c r="Q17" s="17"/>
      <c r="R17" s="17">
        <f t="shared" si="2"/>
        <v>9.2</v>
      </c>
      <c r="S17" s="17"/>
      <c r="T17" s="17"/>
      <c r="U17" s="17"/>
      <c r="V17" s="17"/>
      <c r="W17" s="17"/>
      <c r="X17" s="17"/>
      <c r="Y17" s="17"/>
      <c r="Z17" s="17"/>
    </row>
    <row r="18">
      <c r="A18" s="17" t="s">
        <v>59</v>
      </c>
      <c r="B18" s="17" t="s">
        <v>26</v>
      </c>
      <c r="C18" s="17" t="s">
        <v>26</v>
      </c>
      <c r="D18" s="17" t="s">
        <v>60</v>
      </c>
      <c r="E18" s="17" t="s">
        <v>29</v>
      </c>
      <c r="F18" s="17" t="s">
        <v>5</v>
      </c>
      <c r="G18" s="17" t="s">
        <v>62</v>
      </c>
      <c r="H18" s="17" t="s">
        <v>31</v>
      </c>
      <c r="I18" s="18">
        <v>45294.0</v>
      </c>
      <c r="J18" s="17" t="s">
        <v>32</v>
      </c>
      <c r="K18" s="17">
        <v>3.0</v>
      </c>
      <c r="L18" s="17">
        <v>40.0</v>
      </c>
      <c r="M18" s="17" t="s">
        <v>33</v>
      </c>
      <c r="N18" s="17">
        <v>120.0</v>
      </c>
      <c r="O18" s="17">
        <f t="shared" si="4"/>
        <v>0.6</v>
      </c>
      <c r="P18" s="17"/>
      <c r="Q18" s="17"/>
      <c r="R18" s="17">
        <f t="shared" si="2"/>
        <v>0.6</v>
      </c>
      <c r="S18" s="17"/>
      <c r="T18" s="17"/>
      <c r="U18" s="17"/>
      <c r="V18" s="17"/>
      <c r="W18" s="17"/>
      <c r="X18" s="17"/>
      <c r="Y18" s="17"/>
      <c r="Z18" s="17"/>
    </row>
    <row r="19">
      <c r="A19" s="17" t="s">
        <v>59</v>
      </c>
      <c r="B19" s="17" t="s">
        <v>26</v>
      </c>
      <c r="C19" s="17" t="s">
        <v>26</v>
      </c>
      <c r="D19" s="17" t="s">
        <v>60</v>
      </c>
      <c r="E19" s="17" t="s">
        <v>29</v>
      </c>
      <c r="F19" s="17" t="s">
        <v>5</v>
      </c>
      <c r="G19" s="17" t="s">
        <v>63</v>
      </c>
      <c r="H19" s="17" t="s">
        <v>64</v>
      </c>
      <c r="I19" s="18">
        <v>45294.0</v>
      </c>
      <c r="J19" s="17" t="s">
        <v>32</v>
      </c>
      <c r="K19" s="17">
        <v>4.0</v>
      </c>
      <c r="L19" s="17">
        <v>20.0</v>
      </c>
      <c r="M19" s="17" t="s">
        <v>33</v>
      </c>
      <c r="N19" s="17">
        <v>80.0</v>
      </c>
      <c r="O19" s="17">
        <f t="shared" si="4"/>
        <v>0.4</v>
      </c>
      <c r="P19" s="17"/>
      <c r="Q19" s="17"/>
      <c r="R19" s="17">
        <f t="shared" si="2"/>
        <v>0.4</v>
      </c>
      <c r="S19" s="17"/>
      <c r="T19" s="17"/>
      <c r="U19" s="17"/>
      <c r="V19" s="17"/>
      <c r="W19" s="17"/>
      <c r="X19" s="17"/>
      <c r="Y19" s="17"/>
      <c r="Z19" s="17"/>
    </row>
    <row r="20">
      <c r="A20" s="17" t="s">
        <v>59</v>
      </c>
      <c r="B20" s="17" t="s">
        <v>26</v>
      </c>
      <c r="C20" s="17" t="s">
        <v>26</v>
      </c>
      <c r="D20" s="17" t="s">
        <v>60</v>
      </c>
      <c r="E20" s="17" t="s">
        <v>29</v>
      </c>
      <c r="F20" s="17" t="s">
        <v>5</v>
      </c>
      <c r="G20" s="17" t="s">
        <v>65</v>
      </c>
      <c r="H20" s="17" t="s">
        <v>49</v>
      </c>
      <c r="I20" s="18">
        <v>45294.0</v>
      </c>
      <c r="J20" s="17" t="s">
        <v>32</v>
      </c>
      <c r="K20" s="17">
        <v>60.0</v>
      </c>
      <c r="L20" s="17">
        <v>7.7</v>
      </c>
      <c r="M20" s="17" t="s">
        <v>33</v>
      </c>
      <c r="N20" s="17">
        <v>462.0</v>
      </c>
      <c r="O20" s="17">
        <f t="shared" si="4"/>
        <v>2.31</v>
      </c>
      <c r="P20" s="17"/>
      <c r="Q20" s="17"/>
      <c r="R20" s="17">
        <f t="shared" si="2"/>
        <v>2.31</v>
      </c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 t="s">
        <v>66</v>
      </c>
      <c r="B21" s="19" t="s">
        <v>26</v>
      </c>
      <c r="C21" s="19" t="s">
        <v>26</v>
      </c>
      <c r="D21" s="17" t="s">
        <v>67</v>
      </c>
      <c r="E21" s="17" t="s">
        <v>29</v>
      </c>
      <c r="F21" s="17" t="s">
        <v>5</v>
      </c>
      <c r="G21" s="17" t="s">
        <v>61</v>
      </c>
      <c r="H21" s="17" t="s">
        <v>31</v>
      </c>
      <c r="I21" s="18">
        <v>45294.0</v>
      </c>
      <c r="J21" s="17" t="s">
        <v>32</v>
      </c>
      <c r="K21" s="17">
        <v>12.0</v>
      </c>
      <c r="L21" s="17">
        <v>230.0</v>
      </c>
      <c r="M21" s="17" t="s">
        <v>33</v>
      </c>
      <c r="N21" s="17">
        <v>2760.0</v>
      </c>
      <c r="O21" s="17">
        <f t="shared" si="4"/>
        <v>13.8</v>
      </c>
      <c r="P21" s="17"/>
      <c r="Q21" s="17"/>
      <c r="R21" s="17">
        <f t="shared" si="2"/>
        <v>13.8</v>
      </c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 t="s">
        <v>66</v>
      </c>
      <c r="B22" s="19" t="s">
        <v>26</v>
      </c>
      <c r="C22" s="19" t="s">
        <v>26</v>
      </c>
      <c r="D22" s="17" t="s">
        <v>67</v>
      </c>
      <c r="E22" s="17" t="s">
        <v>29</v>
      </c>
      <c r="F22" s="17" t="s">
        <v>5</v>
      </c>
      <c r="G22" s="17" t="s">
        <v>47</v>
      </c>
      <c r="H22" s="17" t="s">
        <v>31</v>
      </c>
      <c r="I22" s="18">
        <v>45294.0</v>
      </c>
      <c r="J22" s="17" t="s">
        <v>32</v>
      </c>
      <c r="K22" s="17">
        <v>2.0</v>
      </c>
      <c r="L22" s="17">
        <v>15.49</v>
      </c>
      <c r="M22" s="17" t="s">
        <v>33</v>
      </c>
      <c r="N22" s="17">
        <v>30.98</v>
      </c>
      <c r="O22" s="17">
        <f t="shared" si="4"/>
        <v>0.1549</v>
      </c>
      <c r="P22" s="17"/>
      <c r="Q22" s="17"/>
      <c r="R22" s="17">
        <f t="shared" si="2"/>
        <v>0.1549</v>
      </c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 t="s">
        <v>68</v>
      </c>
      <c r="B23" s="19" t="s">
        <v>27</v>
      </c>
      <c r="C23" s="19" t="s">
        <v>27</v>
      </c>
      <c r="D23" s="17" t="s">
        <v>69</v>
      </c>
      <c r="E23" s="17" t="s">
        <v>29</v>
      </c>
      <c r="F23" s="17" t="s">
        <v>5</v>
      </c>
      <c r="G23" s="17" t="s">
        <v>70</v>
      </c>
      <c r="H23" s="17" t="s">
        <v>56</v>
      </c>
      <c r="I23" s="18">
        <v>45294.0</v>
      </c>
      <c r="J23" s="17" t="s">
        <v>32</v>
      </c>
      <c r="K23" s="17">
        <v>6.0</v>
      </c>
      <c r="L23" s="17">
        <v>33.22</v>
      </c>
      <c r="M23" s="17" t="s">
        <v>33</v>
      </c>
      <c r="N23" s="17">
        <v>199.32</v>
      </c>
      <c r="O23" s="17">
        <f t="shared" ref="O23:O39" si="5">N23*0.01</f>
        <v>1.9932</v>
      </c>
      <c r="P23" s="17"/>
      <c r="Q23" s="17"/>
      <c r="R23" s="17">
        <f t="shared" si="2"/>
        <v>1.9932</v>
      </c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 t="s">
        <v>68</v>
      </c>
      <c r="B24" s="19" t="s">
        <v>27</v>
      </c>
      <c r="C24" s="19" t="s">
        <v>27</v>
      </c>
      <c r="D24" s="17" t="s">
        <v>69</v>
      </c>
      <c r="E24" s="17" t="s">
        <v>29</v>
      </c>
      <c r="F24" s="17" t="s">
        <v>5</v>
      </c>
      <c r="G24" s="17" t="s">
        <v>71</v>
      </c>
      <c r="H24" s="17" t="s">
        <v>40</v>
      </c>
      <c r="I24" s="18">
        <v>45294.0</v>
      </c>
      <c r="J24" s="17" t="s">
        <v>32</v>
      </c>
      <c r="K24" s="17">
        <v>5.0</v>
      </c>
      <c r="L24" s="17">
        <v>7.5</v>
      </c>
      <c r="M24" s="17" t="s">
        <v>33</v>
      </c>
      <c r="N24" s="17">
        <v>37.5</v>
      </c>
      <c r="O24" s="17">
        <f t="shared" si="5"/>
        <v>0.375</v>
      </c>
      <c r="P24" s="17"/>
      <c r="Q24" s="17"/>
      <c r="R24" s="17">
        <f t="shared" si="2"/>
        <v>0.375</v>
      </c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 t="s">
        <v>68</v>
      </c>
      <c r="B25" s="19" t="s">
        <v>27</v>
      </c>
      <c r="C25" s="19" t="s">
        <v>27</v>
      </c>
      <c r="D25" s="17" t="s">
        <v>69</v>
      </c>
      <c r="E25" s="17" t="s">
        <v>29</v>
      </c>
      <c r="F25" s="17" t="s">
        <v>5</v>
      </c>
      <c r="G25" s="17" t="s">
        <v>72</v>
      </c>
      <c r="H25" s="17" t="s">
        <v>37</v>
      </c>
      <c r="I25" s="18">
        <v>45294.0</v>
      </c>
      <c r="J25" s="17" t="s">
        <v>32</v>
      </c>
      <c r="K25" s="17">
        <v>25.0</v>
      </c>
      <c r="L25" s="17">
        <v>15.0</v>
      </c>
      <c r="M25" s="17" t="s">
        <v>33</v>
      </c>
      <c r="N25" s="17">
        <v>375.0</v>
      </c>
      <c r="O25" s="17">
        <f t="shared" si="5"/>
        <v>3.75</v>
      </c>
      <c r="P25" s="17"/>
      <c r="Q25" s="17"/>
      <c r="R25" s="17">
        <f t="shared" si="2"/>
        <v>3.75</v>
      </c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 t="s">
        <v>68</v>
      </c>
      <c r="B26" s="19" t="s">
        <v>27</v>
      </c>
      <c r="C26" s="19" t="s">
        <v>27</v>
      </c>
      <c r="D26" s="17" t="s">
        <v>69</v>
      </c>
      <c r="E26" s="17" t="s">
        <v>29</v>
      </c>
      <c r="F26" s="17" t="s">
        <v>5</v>
      </c>
      <c r="G26" s="17" t="s">
        <v>73</v>
      </c>
      <c r="H26" s="17" t="s">
        <v>31</v>
      </c>
      <c r="I26" s="18">
        <v>45294.0</v>
      </c>
      <c r="J26" s="17" t="s">
        <v>32</v>
      </c>
      <c r="K26" s="17">
        <v>4.0</v>
      </c>
      <c r="L26" s="17">
        <v>13.0</v>
      </c>
      <c r="M26" s="17" t="s">
        <v>33</v>
      </c>
      <c r="N26" s="17">
        <v>52.0</v>
      </c>
      <c r="O26" s="17">
        <f t="shared" si="5"/>
        <v>0.52</v>
      </c>
      <c r="P26" s="17"/>
      <c r="Q26" s="17"/>
      <c r="R26" s="17">
        <f t="shared" si="2"/>
        <v>0.52</v>
      </c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 t="s">
        <v>68</v>
      </c>
      <c r="B27" s="19" t="s">
        <v>27</v>
      </c>
      <c r="C27" s="19" t="s">
        <v>27</v>
      </c>
      <c r="D27" s="17" t="s">
        <v>69</v>
      </c>
      <c r="E27" s="17" t="s">
        <v>29</v>
      </c>
      <c r="F27" s="17" t="s">
        <v>5</v>
      </c>
      <c r="G27" s="17" t="s">
        <v>74</v>
      </c>
      <c r="H27" s="17" t="s">
        <v>49</v>
      </c>
      <c r="I27" s="18">
        <v>45294.0</v>
      </c>
      <c r="J27" s="17" t="s">
        <v>32</v>
      </c>
      <c r="K27" s="17">
        <v>40.0</v>
      </c>
      <c r="L27" s="17">
        <v>4.25</v>
      </c>
      <c r="M27" s="17" t="s">
        <v>33</v>
      </c>
      <c r="N27" s="17">
        <v>170.0</v>
      </c>
      <c r="O27" s="17">
        <f t="shared" si="5"/>
        <v>1.7</v>
      </c>
      <c r="P27" s="17"/>
      <c r="Q27" s="17"/>
      <c r="R27" s="17">
        <f t="shared" si="2"/>
        <v>1.7</v>
      </c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 t="s">
        <v>68</v>
      </c>
      <c r="B28" s="19" t="s">
        <v>27</v>
      </c>
      <c r="C28" s="19" t="s">
        <v>27</v>
      </c>
      <c r="D28" s="17" t="s">
        <v>69</v>
      </c>
      <c r="E28" s="17" t="s">
        <v>29</v>
      </c>
      <c r="F28" s="17" t="s">
        <v>5</v>
      </c>
      <c r="G28" s="17" t="s">
        <v>75</v>
      </c>
      <c r="H28" s="17" t="s">
        <v>40</v>
      </c>
      <c r="I28" s="18">
        <v>45294.0</v>
      </c>
      <c r="J28" s="17" t="s">
        <v>32</v>
      </c>
      <c r="K28" s="17">
        <v>1.0</v>
      </c>
      <c r="L28" s="17">
        <v>64.95</v>
      </c>
      <c r="M28" s="17" t="s">
        <v>33</v>
      </c>
      <c r="N28" s="17">
        <v>64.95</v>
      </c>
      <c r="O28" s="17">
        <f t="shared" si="5"/>
        <v>0.6495</v>
      </c>
      <c r="P28" s="17"/>
      <c r="Q28" s="17"/>
      <c r="R28" s="17">
        <f t="shared" si="2"/>
        <v>0.6495</v>
      </c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 t="s">
        <v>68</v>
      </c>
      <c r="B29" s="19" t="s">
        <v>27</v>
      </c>
      <c r="C29" s="19" t="s">
        <v>27</v>
      </c>
      <c r="D29" s="17" t="s">
        <v>69</v>
      </c>
      <c r="E29" s="17" t="s">
        <v>29</v>
      </c>
      <c r="F29" s="17" t="s">
        <v>5</v>
      </c>
      <c r="G29" s="17" t="s">
        <v>76</v>
      </c>
      <c r="H29" s="17" t="s">
        <v>49</v>
      </c>
      <c r="I29" s="18">
        <v>45294.0</v>
      </c>
      <c r="J29" s="17" t="s">
        <v>32</v>
      </c>
      <c r="K29" s="17">
        <v>40.0</v>
      </c>
      <c r="L29" s="17">
        <v>3.25</v>
      </c>
      <c r="M29" s="17" t="s">
        <v>33</v>
      </c>
      <c r="N29" s="17">
        <v>130.0</v>
      </c>
      <c r="O29" s="17">
        <f t="shared" si="5"/>
        <v>1.3</v>
      </c>
      <c r="P29" s="17"/>
      <c r="Q29" s="17"/>
      <c r="R29" s="17">
        <f t="shared" si="2"/>
        <v>1.3</v>
      </c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 t="s">
        <v>68</v>
      </c>
      <c r="B30" s="19" t="s">
        <v>27</v>
      </c>
      <c r="C30" s="19" t="s">
        <v>27</v>
      </c>
      <c r="D30" s="17" t="s">
        <v>69</v>
      </c>
      <c r="E30" s="17" t="s">
        <v>29</v>
      </c>
      <c r="F30" s="17" t="s">
        <v>5</v>
      </c>
      <c r="G30" s="17" t="s">
        <v>77</v>
      </c>
      <c r="H30" s="17" t="s">
        <v>49</v>
      </c>
      <c r="I30" s="18">
        <v>45294.0</v>
      </c>
      <c r="J30" s="17" t="s">
        <v>32</v>
      </c>
      <c r="K30" s="17">
        <v>6.0</v>
      </c>
      <c r="L30" s="17">
        <v>112.95</v>
      </c>
      <c r="M30" s="17" t="s">
        <v>33</v>
      </c>
      <c r="N30" s="17">
        <v>677.7</v>
      </c>
      <c r="O30" s="17">
        <f t="shared" si="5"/>
        <v>6.777</v>
      </c>
      <c r="P30" s="17"/>
      <c r="Q30" s="17"/>
      <c r="R30" s="17">
        <f t="shared" si="2"/>
        <v>6.777</v>
      </c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 t="s">
        <v>68</v>
      </c>
      <c r="B31" s="19" t="s">
        <v>27</v>
      </c>
      <c r="C31" s="19" t="s">
        <v>27</v>
      </c>
      <c r="D31" s="17" t="s">
        <v>69</v>
      </c>
      <c r="E31" s="17" t="s">
        <v>29</v>
      </c>
      <c r="F31" s="17" t="s">
        <v>5</v>
      </c>
      <c r="G31" s="17" t="s">
        <v>61</v>
      </c>
      <c r="H31" s="17" t="s">
        <v>31</v>
      </c>
      <c r="I31" s="18">
        <v>45294.0</v>
      </c>
      <c r="J31" s="17" t="s">
        <v>32</v>
      </c>
      <c r="K31" s="17">
        <v>4.0</v>
      </c>
      <c r="L31" s="17">
        <v>230.0</v>
      </c>
      <c r="M31" s="17" t="s">
        <v>33</v>
      </c>
      <c r="N31" s="17">
        <v>920.0</v>
      </c>
      <c r="O31" s="17">
        <f t="shared" si="5"/>
        <v>9.2</v>
      </c>
      <c r="P31" s="17"/>
      <c r="Q31" s="17"/>
      <c r="R31" s="17">
        <f t="shared" si="2"/>
        <v>9.2</v>
      </c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 t="s">
        <v>78</v>
      </c>
      <c r="B32" s="19" t="s">
        <v>79</v>
      </c>
      <c r="C32" s="19" t="s">
        <v>79</v>
      </c>
      <c r="D32" s="17" t="s">
        <v>80</v>
      </c>
      <c r="E32" s="17" t="s">
        <v>29</v>
      </c>
      <c r="F32" s="17" t="s">
        <v>5</v>
      </c>
      <c r="G32" s="17" t="s">
        <v>36</v>
      </c>
      <c r="H32" s="17" t="s">
        <v>37</v>
      </c>
      <c r="I32" s="18">
        <v>45295.0</v>
      </c>
      <c r="J32" s="17" t="s">
        <v>32</v>
      </c>
      <c r="K32" s="17">
        <v>4.0</v>
      </c>
      <c r="L32" s="17">
        <v>5.5</v>
      </c>
      <c r="M32" s="17" t="s">
        <v>33</v>
      </c>
      <c r="N32" s="17">
        <v>22.0</v>
      </c>
      <c r="O32" s="17">
        <f t="shared" si="5"/>
        <v>0.22</v>
      </c>
      <c r="P32" s="17"/>
      <c r="Q32" s="17"/>
      <c r="R32" s="17">
        <f t="shared" si="2"/>
        <v>0.22</v>
      </c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 t="s">
        <v>78</v>
      </c>
      <c r="B33" s="19" t="s">
        <v>79</v>
      </c>
      <c r="C33" s="19" t="s">
        <v>79</v>
      </c>
      <c r="D33" s="17" t="s">
        <v>80</v>
      </c>
      <c r="E33" s="17" t="s">
        <v>29</v>
      </c>
      <c r="F33" s="17" t="s">
        <v>5</v>
      </c>
      <c r="G33" s="17" t="s">
        <v>81</v>
      </c>
      <c r="H33" s="17" t="s">
        <v>56</v>
      </c>
      <c r="I33" s="18">
        <v>45295.0</v>
      </c>
      <c r="J33" s="17" t="s">
        <v>32</v>
      </c>
      <c r="K33" s="17">
        <v>2.0</v>
      </c>
      <c r="L33" s="17">
        <v>13.78</v>
      </c>
      <c r="M33" s="17" t="s">
        <v>33</v>
      </c>
      <c r="N33" s="17">
        <v>27.56</v>
      </c>
      <c r="O33" s="17">
        <f t="shared" si="5"/>
        <v>0.2756</v>
      </c>
      <c r="P33" s="17"/>
      <c r="Q33" s="17"/>
      <c r="R33" s="17">
        <f t="shared" si="2"/>
        <v>0.2756</v>
      </c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 t="s">
        <v>78</v>
      </c>
      <c r="B34" s="19" t="s">
        <v>79</v>
      </c>
      <c r="C34" s="19" t="s">
        <v>79</v>
      </c>
      <c r="D34" s="17" t="s">
        <v>80</v>
      </c>
      <c r="E34" s="17" t="s">
        <v>29</v>
      </c>
      <c r="F34" s="17" t="s">
        <v>5</v>
      </c>
      <c r="G34" s="17" t="s">
        <v>82</v>
      </c>
      <c r="H34" s="17" t="s">
        <v>46</v>
      </c>
      <c r="I34" s="18">
        <v>45295.0</v>
      </c>
      <c r="J34" s="17" t="s">
        <v>32</v>
      </c>
      <c r="K34" s="17">
        <v>2.0</v>
      </c>
      <c r="L34" s="17">
        <v>6.5</v>
      </c>
      <c r="M34" s="17" t="s">
        <v>33</v>
      </c>
      <c r="N34" s="17">
        <v>13.0</v>
      </c>
      <c r="O34" s="17">
        <f t="shared" si="5"/>
        <v>0.13</v>
      </c>
      <c r="P34" s="17"/>
      <c r="Q34" s="17"/>
      <c r="R34" s="17">
        <f t="shared" si="2"/>
        <v>0.13</v>
      </c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 t="s">
        <v>78</v>
      </c>
      <c r="B35" s="19" t="s">
        <v>79</v>
      </c>
      <c r="C35" s="19" t="s">
        <v>79</v>
      </c>
      <c r="D35" s="17" t="s">
        <v>80</v>
      </c>
      <c r="E35" s="17" t="s">
        <v>29</v>
      </c>
      <c r="F35" s="17" t="s">
        <v>5</v>
      </c>
      <c r="G35" s="17" t="s">
        <v>83</v>
      </c>
      <c r="H35" s="17" t="s">
        <v>40</v>
      </c>
      <c r="I35" s="18">
        <v>45295.0</v>
      </c>
      <c r="J35" s="17" t="s">
        <v>32</v>
      </c>
      <c r="K35" s="17">
        <v>2.0</v>
      </c>
      <c r="L35" s="17">
        <v>4.95</v>
      </c>
      <c r="M35" s="17" t="s">
        <v>33</v>
      </c>
      <c r="N35" s="17">
        <v>9.9</v>
      </c>
      <c r="O35" s="17">
        <f t="shared" si="5"/>
        <v>0.099</v>
      </c>
      <c r="P35" s="17"/>
      <c r="Q35" s="17"/>
      <c r="R35" s="17">
        <f t="shared" si="2"/>
        <v>0.099</v>
      </c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 t="s">
        <v>78</v>
      </c>
      <c r="B36" s="19" t="s">
        <v>79</v>
      </c>
      <c r="C36" s="19" t="s">
        <v>79</v>
      </c>
      <c r="D36" s="17" t="s">
        <v>80</v>
      </c>
      <c r="E36" s="17" t="s">
        <v>29</v>
      </c>
      <c r="F36" s="17" t="s">
        <v>5</v>
      </c>
      <c r="G36" s="17" t="s">
        <v>84</v>
      </c>
      <c r="H36" s="17" t="s">
        <v>31</v>
      </c>
      <c r="I36" s="18">
        <v>45295.0</v>
      </c>
      <c r="J36" s="17" t="s">
        <v>32</v>
      </c>
      <c r="K36" s="17">
        <v>2.0</v>
      </c>
      <c r="L36" s="17">
        <v>3.75</v>
      </c>
      <c r="M36" s="17" t="s">
        <v>33</v>
      </c>
      <c r="N36" s="17">
        <v>7.5</v>
      </c>
      <c r="O36" s="17">
        <f t="shared" si="5"/>
        <v>0.075</v>
      </c>
      <c r="P36" s="17"/>
      <c r="Q36" s="17"/>
      <c r="R36" s="17">
        <f t="shared" si="2"/>
        <v>0.075</v>
      </c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 t="s">
        <v>78</v>
      </c>
      <c r="B37" s="19" t="s">
        <v>79</v>
      </c>
      <c r="C37" s="19" t="s">
        <v>79</v>
      </c>
      <c r="D37" s="17" t="s">
        <v>80</v>
      </c>
      <c r="E37" s="17" t="s">
        <v>29</v>
      </c>
      <c r="F37" s="17" t="s">
        <v>5</v>
      </c>
      <c r="G37" s="17" t="s">
        <v>85</v>
      </c>
      <c r="H37" s="17" t="s">
        <v>37</v>
      </c>
      <c r="I37" s="18">
        <v>45295.0</v>
      </c>
      <c r="J37" s="17" t="s">
        <v>32</v>
      </c>
      <c r="K37" s="17">
        <v>4.0</v>
      </c>
      <c r="L37" s="17">
        <v>14.0</v>
      </c>
      <c r="M37" s="17" t="s">
        <v>33</v>
      </c>
      <c r="N37" s="17">
        <v>56.0</v>
      </c>
      <c r="O37" s="17">
        <f t="shared" si="5"/>
        <v>0.56</v>
      </c>
      <c r="P37" s="17"/>
      <c r="Q37" s="17"/>
      <c r="R37" s="17">
        <f t="shared" si="2"/>
        <v>0.56</v>
      </c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 t="s">
        <v>78</v>
      </c>
      <c r="B38" s="19" t="s">
        <v>79</v>
      </c>
      <c r="C38" s="19" t="s">
        <v>79</v>
      </c>
      <c r="D38" s="17" t="s">
        <v>80</v>
      </c>
      <c r="E38" s="17" t="s">
        <v>29</v>
      </c>
      <c r="F38" s="17" t="s">
        <v>5</v>
      </c>
      <c r="G38" s="17" t="s">
        <v>86</v>
      </c>
      <c r="H38" s="17" t="s">
        <v>56</v>
      </c>
      <c r="I38" s="18">
        <v>45295.0</v>
      </c>
      <c r="J38" s="17" t="s">
        <v>32</v>
      </c>
      <c r="K38" s="17">
        <v>1.0</v>
      </c>
      <c r="L38" s="17">
        <v>288.79</v>
      </c>
      <c r="M38" s="17" t="s">
        <v>33</v>
      </c>
      <c r="N38" s="17">
        <v>288.79</v>
      </c>
      <c r="O38" s="17">
        <f t="shared" si="5"/>
        <v>2.8879</v>
      </c>
      <c r="P38" s="17"/>
      <c r="Q38" s="17"/>
      <c r="R38" s="17">
        <f t="shared" si="2"/>
        <v>2.8879</v>
      </c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 t="s">
        <v>78</v>
      </c>
      <c r="B39" s="19" t="s">
        <v>79</v>
      </c>
      <c r="C39" s="19" t="s">
        <v>79</v>
      </c>
      <c r="D39" s="17" t="s">
        <v>80</v>
      </c>
      <c r="E39" s="17" t="s">
        <v>29</v>
      </c>
      <c r="F39" s="17" t="s">
        <v>5</v>
      </c>
      <c r="G39" s="17" t="s">
        <v>87</v>
      </c>
      <c r="H39" s="17" t="s">
        <v>31</v>
      </c>
      <c r="I39" s="18">
        <v>45295.0</v>
      </c>
      <c r="J39" s="17" t="s">
        <v>32</v>
      </c>
      <c r="K39" s="17">
        <v>2.0</v>
      </c>
      <c r="L39" s="17">
        <v>10.0</v>
      </c>
      <c r="M39" s="17" t="s">
        <v>33</v>
      </c>
      <c r="N39" s="17">
        <v>20.0</v>
      </c>
      <c r="O39" s="17">
        <f t="shared" si="5"/>
        <v>0.2</v>
      </c>
      <c r="P39" s="17"/>
      <c r="Q39" s="17"/>
      <c r="R39" s="17">
        <f t="shared" si="2"/>
        <v>0.2</v>
      </c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 t="s">
        <v>88</v>
      </c>
      <c r="B40" s="19" t="s">
        <v>26</v>
      </c>
      <c r="C40" s="19" t="s">
        <v>26</v>
      </c>
      <c r="D40" s="17" t="s">
        <v>89</v>
      </c>
      <c r="E40" s="17" t="s">
        <v>29</v>
      </c>
      <c r="F40" s="17" t="s">
        <v>5</v>
      </c>
      <c r="G40" s="17" t="s">
        <v>90</v>
      </c>
      <c r="H40" s="17" t="s">
        <v>91</v>
      </c>
      <c r="I40" s="18">
        <v>45296.0</v>
      </c>
      <c r="J40" s="17" t="s">
        <v>32</v>
      </c>
      <c r="K40" s="17">
        <v>10.0</v>
      </c>
      <c r="L40" s="17">
        <v>10.45</v>
      </c>
      <c r="M40" s="17" t="s">
        <v>33</v>
      </c>
      <c r="N40" s="17">
        <v>104.5</v>
      </c>
      <c r="O40" s="17">
        <f t="shared" ref="O40:O53" si="6">N40*0.005</f>
        <v>0.5225</v>
      </c>
      <c r="P40" s="17"/>
      <c r="Q40" s="17"/>
      <c r="R40" s="17">
        <f t="shared" si="2"/>
        <v>0.5225</v>
      </c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 t="s">
        <v>88</v>
      </c>
      <c r="B41" s="19" t="s">
        <v>26</v>
      </c>
      <c r="C41" s="19" t="s">
        <v>26</v>
      </c>
      <c r="D41" s="17" t="s">
        <v>89</v>
      </c>
      <c r="E41" s="17" t="s">
        <v>29</v>
      </c>
      <c r="F41" s="17" t="s">
        <v>5</v>
      </c>
      <c r="G41" s="17" t="s">
        <v>92</v>
      </c>
      <c r="H41" s="17" t="s">
        <v>91</v>
      </c>
      <c r="I41" s="18">
        <v>45296.0</v>
      </c>
      <c r="J41" s="17" t="s">
        <v>32</v>
      </c>
      <c r="K41" s="17">
        <v>10.0</v>
      </c>
      <c r="L41" s="17">
        <v>10.45</v>
      </c>
      <c r="M41" s="17" t="s">
        <v>33</v>
      </c>
      <c r="N41" s="17">
        <v>104.5</v>
      </c>
      <c r="O41" s="17">
        <f t="shared" si="6"/>
        <v>0.5225</v>
      </c>
      <c r="P41" s="17"/>
      <c r="Q41" s="17"/>
      <c r="R41" s="17">
        <f t="shared" si="2"/>
        <v>0.5225</v>
      </c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 t="s">
        <v>88</v>
      </c>
      <c r="B42" s="19" t="s">
        <v>26</v>
      </c>
      <c r="C42" s="19" t="s">
        <v>26</v>
      </c>
      <c r="D42" s="17" t="s">
        <v>89</v>
      </c>
      <c r="E42" s="17" t="s">
        <v>29</v>
      </c>
      <c r="F42" s="17" t="s">
        <v>5</v>
      </c>
      <c r="G42" s="17" t="s">
        <v>93</v>
      </c>
      <c r="H42" s="17" t="s">
        <v>91</v>
      </c>
      <c r="I42" s="18">
        <v>45296.0</v>
      </c>
      <c r="J42" s="17" t="s">
        <v>32</v>
      </c>
      <c r="K42" s="17">
        <v>10.0</v>
      </c>
      <c r="L42" s="17">
        <v>10.45</v>
      </c>
      <c r="M42" s="17" t="s">
        <v>33</v>
      </c>
      <c r="N42" s="17">
        <v>104.5</v>
      </c>
      <c r="O42" s="17">
        <f t="shared" si="6"/>
        <v>0.5225</v>
      </c>
      <c r="P42" s="17"/>
      <c r="Q42" s="17"/>
      <c r="R42" s="17">
        <f t="shared" si="2"/>
        <v>0.5225</v>
      </c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 t="s">
        <v>88</v>
      </c>
      <c r="B43" s="19" t="s">
        <v>26</v>
      </c>
      <c r="C43" s="19" t="s">
        <v>26</v>
      </c>
      <c r="D43" s="17" t="s">
        <v>89</v>
      </c>
      <c r="E43" s="17" t="s">
        <v>29</v>
      </c>
      <c r="F43" s="17" t="s">
        <v>5</v>
      </c>
      <c r="G43" s="17" t="s">
        <v>94</v>
      </c>
      <c r="H43" s="17" t="s">
        <v>91</v>
      </c>
      <c r="I43" s="18">
        <v>45296.0</v>
      </c>
      <c r="J43" s="17" t="s">
        <v>32</v>
      </c>
      <c r="K43" s="17">
        <v>10.0</v>
      </c>
      <c r="L43" s="17">
        <v>10.45</v>
      </c>
      <c r="M43" s="17" t="s">
        <v>33</v>
      </c>
      <c r="N43" s="17">
        <v>104.5</v>
      </c>
      <c r="O43" s="17">
        <f t="shared" si="6"/>
        <v>0.5225</v>
      </c>
      <c r="P43" s="17"/>
      <c r="Q43" s="17"/>
      <c r="R43" s="17">
        <f t="shared" si="2"/>
        <v>0.5225</v>
      </c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 t="s">
        <v>88</v>
      </c>
      <c r="B44" s="19" t="s">
        <v>26</v>
      </c>
      <c r="C44" s="19" t="s">
        <v>26</v>
      </c>
      <c r="D44" s="17" t="s">
        <v>89</v>
      </c>
      <c r="E44" s="17" t="s">
        <v>29</v>
      </c>
      <c r="F44" s="17" t="s">
        <v>5</v>
      </c>
      <c r="G44" s="17" t="s">
        <v>95</v>
      </c>
      <c r="H44" s="17" t="s">
        <v>31</v>
      </c>
      <c r="I44" s="18">
        <v>45296.0</v>
      </c>
      <c r="J44" s="17" t="s">
        <v>32</v>
      </c>
      <c r="K44" s="17">
        <v>96.0</v>
      </c>
      <c r="L44" s="17">
        <v>4.95</v>
      </c>
      <c r="M44" s="17" t="s">
        <v>33</v>
      </c>
      <c r="N44" s="17">
        <v>475.20000000000005</v>
      </c>
      <c r="O44" s="17">
        <f t="shared" si="6"/>
        <v>2.376</v>
      </c>
      <c r="P44" s="17"/>
      <c r="Q44" s="17"/>
      <c r="R44" s="17">
        <f t="shared" si="2"/>
        <v>2.376</v>
      </c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 t="s">
        <v>88</v>
      </c>
      <c r="B45" s="19" t="s">
        <v>26</v>
      </c>
      <c r="C45" s="19" t="s">
        <v>26</v>
      </c>
      <c r="D45" s="17" t="s">
        <v>89</v>
      </c>
      <c r="E45" s="17" t="s">
        <v>29</v>
      </c>
      <c r="F45" s="17" t="s">
        <v>5</v>
      </c>
      <c r="G45" s="17" t="s">
        <v>96</v>
      </c>
      <c r="H45" s="17" t="s">
        <v>31</v>
      </c>
      <c r="I45" s="18">
        <v>45296.0</v>
      </c>
      <c r="J45" s="17" t="s">
        <v>32</v>
      </c>
      <c r="K45" s="17">
        <v>60.0</v>
      </c>
      <c r="L45" s="17">
        <v>5.99</v>
      </c>
      <c r="M45" s="17" t="s">
        <v>33</v>
      </c>
      <c r="N45" s="17">
        <v>359.40000000000003</v>
      </c>
      <c r="O45" s="17">
        <f t="shared" si="6"/>
        <v>1.797</v>
      </c>
      <c r="P45" s="17"/>
      <c r="Q45" s="17"/>
      <c r="R45" s="17">
        <f t="shared" si="2"/>
        <v>1.797</v>
      </c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 t="s">
        <v>88</v>
      </c>
      <c r="B46" s="19" t="s">
        <v>26</v>
      </c>
      <c r="C46" s="19" t="s">
        <v>26</v>
      </c>
      <c r="D46" s="17" t="s">
        <v>89</v>
      </c>
      <c r="E46" s="17" t="s">
        <v>29</v>
      </c>
      <c r="F46" s="17" t="s">
        <v>5</v>
      </c>
      <c r="G46" s="17" t="s">
        <v>97</v>
      </c>
      <c r="H46" s="17" t="s">
        <v>46</v>
      </c>
      <c r="I46" s="18">
        <v>45296.0</v>
      </c>
      <c r="J46" s="17" t="s">
        <v>32</v>
      </c>
      <c r="K46" s="17">
        <v>10.0</v>
      </c>
      <c r="L46" s="17">
        <v>8.49</v>
      </c>
      <c r="M46" s="17" t="s">
        <v>33</v>
      </c>
      <c r="N46" s="17">
        <v>84.9</v>
      </c>
      <c r="O46" s="17">
        <f t="shared" si="6"/>
        <v>0.4245</v>
      </c>
      <c r="P46" s="17"/>
      <c r="Q46" s="17"/>
      <c r="R46" s="17">
        <f t="shared" si="2"/>
        <v>0.4245</v>
      </c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 t="s">
        <v>88</v>
      </c>
      <c r="B47" s="19" t="s">
        <v>26</v>
      </c>
      <c r="C47" s="19" t="s">
        <v>26</v>
      </c>
      <c r="D47" s="17" t="s">
        <v>89</v>
      </c>
      <c r="E47" s="17" t="s">
        <v>29</v>
      </c>
      <c r="F47" s="17" t="s">
        <v>5</v>
      </c>
      <c r="G47" s="17" t="s">
        <v>98</v>
      </c>
      <c r="H47" s="17" t="s">
        <v>37</v>
      </c>
      <c r="I47" s="18">
        <v>45296.0</v>
      </c>
      <c r="J47" s="17" t="s">
        <v>32</v>
      </c>
      <c r="K47" s="17">
        <v>12.0</v>
      </c>
      <c r="L47" s="17">
        <v>15.0</v>
      </c>
      <c r="M47" s="17" t="s">
        <v>33</v>
      </c>
      <c r="N47" s="17">
        <v>180.0</v>
      </c>
      <c r="O47" s="17">
        <f t="shared" si="6"/>
        <v>0.9</v>
      </c>
      <c r="P47" s="17"/>
      <c r="Q47" s="17"/>
      <c r="R47" s="17">
        <f t="shared" si="2"/>
        <v>0.9</v>
      </c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 t="s">
        <v>88</v>
      </c>
      <c r="B48" s="19" t="s">
        <v>26</v>
      </c>
      <c r="C48" s="19" t="s">
        <v>26</v>
      </c>
      <c r="D48" s="17" t="s">
        <v>89</v>
      </c>
      <c r="E48" s="17" t="s">
        <v>29</v>
      </c>
      <c r="F48" s="17" t="s">
        <v>5</v>
      </c>
      <c r="G48" s="17" t="s">
        <v>99</v>
      </c>
      <c r="H48" s="17" t="s">
        <v>91</v>
      </c>
      <c r="I48" s="18">
        <v>45296.0</v>
      </c>
      <c r="J48" s="17" t="s">
        <v>32</v>
      </c>
      <c r="K48" s="17">
        <v>10.0</v>
      </c>
      <c r="L48" s="17">
        <v>11.45</v>
      </c>
      <c r="M48" s="17" t="s">
        <v>33</v>
      </c>
      <c r="N48" s="17">
        <v>114.5</v>
      </c>
      <c r="O48" s="17">
        <f t="shared" si="6"/>
        <v>0.5725</v>
      </c>
      <c r="P48" s="17"/>
      <c r="Q48" s="17"/>
      <c r="R48" s="17">
        <f t="shared" si="2"/>
        <v>0.5725</v>
      </c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 t="s">
        <v>88</v>
      </c>
      <c r="B49" s="19" t="s">
        <v>26</v>
      </c>
      <c r="C49" s="19" t="s">
        <v>26</v>
      </c>
      <c r="D49" s="17" t="s">
        <v>89</v>
      </c>
      <c r="E49" s="17" t="s">
        <v>29</v>
      </c>
      <c r="F49" s="17" t="s">
        <v>5</v>
      </c>
      <c r="G49" s="17" t="s">
        <v>100</v>
      </c>
      <c r="H49" s="17" t="s">
        <v>91</v>
      </c>
      <c r="I49" s="18">
        <v>45296.0</v>
      </c>
      <c r="J49" s="17" t="s">
        <v>32</v>
      </c>
      <c r="K49" s="17">
        <v>6.0</v>
      </c>
      <c r="L49" s="17">
        <v>31.99</v>
      </c>
      <c r="M49" s="17" t="s">
        <v>33</v>
      </c>
      <c r="N49" s="17">
        <v>191.94</v>
      </c>
      <c r="O49" s="17">
        <f t="shared" si="6"/>
        <v>0.9597</v>
      </c>
      <c r="P49" s="17"/>
      <c r="Q49" s="17"/>
      <c r="R49" s="17">
        <f t="shared" si="2"/>
        <v>0.9597</v>
      </c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 t="s">
        <v>88</v>
      </c>
      <c r="B50" s="19" t="s">
        <v>26</v>
      </c>
      <c r="C50" s="19" t="s">
        <v>26</v>
      </c>
      <c r="D50" s="17" t="s">
        <v>89</v>
      </c>
      <c r="E50" s="17" t="s">
        <v>29</v>
      </c>
      <c r="F50" s="17" t="s">
        <v>5</v>
      </c>
      <c r="G50" s="17" t="s">
        <v>101</v>
      </c>
      <c r="H50" s="17" t="s">
        <v>56</v>
      </c>
      <c r="I50" s="18">
        <v>45296.0</v>
      </c>
      <c r="J50" s="17" t="s">
        <v>32</v>
      </c>
      <c r="K50" s="17">
        <v>12.0</v>
      </c>
      <c r="L50" s="17">
        <v>7.35</v>
      </c>
      <c r="M50" s="17" t="s">
        <v>33</v>
      </c>
      <c r="N50" s="17">
        <v>88.19999999999999</v>
      </c>
      <c r="O50" s="17">
        <f t="shared" si="6"/>
        <v>0.441</v>
      </c>
      <c r="P50" s="17"/>
      <c r="Q50" s="17"/>
      <c r="R50" s="17">
        <f t="shared" si="2"/>
        <v>0.441</v>
      </c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 t="s">
        <v>88</v>
      </c>
      <c r="B51" s="19" t="s">
        <v>26</v>
      </c>
      <c r="C51" s="19" t="s">
        <v>26</v>
      </c>
      <c r="D51" s="17" t="s">
        <v>89</v>
      </c>
      <c r="E51" s="17" t="s">
        <v>29</v>
      </c>
      <c r="F51" s="17" t="s">
        <v>5</v>
      </c>
      <c r="G51" s="17" t="s">
        <v>102</v>
      </c>
      <c r="H51" s="17" t="s">
        <v>56</v>
      </c>
      <c r="I51" s="18">
        <v>45296.0</v>
      </c>
      <c r="J51" s="17" t="s">
        <v>32</v>
      </c>
      <c r="K51" s="17">
        <v>1.0</v>
      </c>
      <c r="L51" s="17">
        <v>176.34</v>
      </c>
      <c r="M51" s="17" t="s">
        <v>33</v>
      </c>
      <c r="N51" s="17">
        <v>176.34</v>
      </c>
      <c r="O51" s="17">
        <f t="shared" si="6"/>
        <v>0.8817</v>
      </c>
      <c r="P51" s="17"/>
      <c r="Q51" s="17"/>
      <c r="R51" s="17">
        <f t="shared" si="2"/>
        <v>0.8817</v>
      </c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 t="s">
        <v>88</v>
      </c>
      <c r="B52" s="19" t="s">
        <v>26</v>
      </c>
      <c r="C52" s="19" t="s">
        <v>26</v>
      </c>
      <c r="D52" s="17" t="s">
        <v>89</v>
      </c>
      <c r="E52" s="17" t="s">
        <v>29</v>
      </c>
      <c r="F52" s="17" t="s">
        <v>5</v>
      </c>
      <c r="G52" s="17" t="s">
        <v>103</v>
      </c>
      <c r="H52" s="17" t="s">
        <v>104</v>
      </c>
      <c r="I52" s="18">
        <v>45296.0</v>
      </c>
      <c r="J52" s="17" t="s">
        <v>32</v>
      </c>
      <c r="K52" s="17">
        <v>6.0</v>
      </c>
      <c r="L52" s="17">
        <v>62.5</v>
      </c>
      <c r="M52" s="17" t="s">
        <v>33</v>
      </c>
      <c r="N52" s="17">
        <v>375.0</v>
      </c>
      <c r="O52" s="17">
        <f t="shared" si="6"/>
        <v>1.875</v>
      </c>
      <c r="P52" s="17"/>
      <c r="Q52" s="17"/>
      <c r="R52" s="17">
        <f t="shared" si="2"/>
        <v>1.875</v>
      </c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 t="s">
        <v>88</v>
      </c>
      <c r="B53" s="19" t="s">
        <v>26</v>
      </c>
      <c r="C53" s="19" t="s">
        <v>26</v>
      </c>
      <c r="D53" s="17" t="s">
        <v>89</v>
      </c>
      <c r="E53" s="17" t="s">
        <v>29</v>
      </c>
      <c r="F53" s="17" t="s">
        <v>5</v>
      </c>
      <c r="G53" s="17" t="s">
        <v>105</v>
      </c>
      <c r="H53" s="17" t="s">
        <v>52</v>
      </c>
      <c r="I53" s="18">
        <v>45296.0</v>
      </c>
      <c r="J53" s="17" t="s">
        <v>32</v>
      </c>
      <c r="K53" s="17">
        <v>300.0</v>
      </c>
      <c r="L53" s="17">
        <v>2.9</v>
      </c>
      <c r="M53" s="17" t="s">
        <v>33</v>
      </c>
      <c r="N53" s="17">
        <v>870.0</v>
      </c>
      <c r="O53" s="17">
        <f t="shared" si="6"/>
        <v>4.35</v>
      </c>
      <c r="P53" s="17"/>
      <c r="Q53" s="17"/>
      <c r="R53" s="17">
        <f t="shared" si="2"/>
        <v>4.35</v>
      </c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 t="s">
        <v>106</v>
      </c>
      <c r="B54" s="19" t="s">
        <v>79</v>
      </c>
      <c r="C54" s="19" t="s">
        <v>79</v>
      </c>
      <c r="D54" s="17" t="s">
        <v>107</v>
      </c>
      <c r="E54" s="17" t="s">
        <v>29</v>
      </c>
      <c r="F54" s="17" t="s">
        <v>5</v>
      </c>
      <c r="G54" s="17" t="s">
        <v>108</v>
      </c>
      <c r="H54" s="17" t="s">
        <v>56</v>
      </c>
      <c r="I54" s="18">
        <v>45296.0</v>
      </c>
      <c r="J54" s="17" t="s">
        <v>32</v>
      </c>
      <c r="K54" s="17">
        <v>15.0</v>
      </c>
      <c r="L54" s="17">
        <v>10.34</v>
      </c>
      <c r="M54" s="17" t="s">
        <v>33</v>
      </c>
      <c r="N54" s="17">
        <v>155.1</v>
      </c>
      <c r="O54" s="17">
        <f t="shared" ref="O54:O78" si="7">N54*0.01</f>
        <v>1.551</v>
      </c>
      <c r="P54" s="17"/>
      <c r="Q54" s="17"/>
      <c r="R54" s="17">
        <f t="shared" si="2"/>
        <v>1.551</v>
      </c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 t="s">
        <v>106</v>
      </c>
      <c r="B55" s="19" t="s">
        <v>79</v>
      </c>
      <c r="C55" s="19" t="s">
        <v>79</v>
      </c>
      <c r="D55" s="17" t="s">
        <v>107</v>
      </c>
      <c r="E55" s="17" t="s">
        <v>29</v>
      </c>
      <c r="F55" s="17" t="s">
        <v>5</v>
      </c>
      <c r="G55" s="17" t="s">
        <v>109</v>
      </c>
      <c r="H55" s="17" t="s">
        <v>31</v>
      </c>
      <c r="I55" s="18">
        <v>45296.0</v>
      </c>
      <c r="J55" s="17" t="s">
        <v>32</v>
      </c>
      <c r="K55" s="17">
        <v>20.0</v>
      </c>
      <c r="L55" s="17">
        <v>1.95</v>
      </c>
      <c r="M55" s="17" t="s">
        <v>33</v>
      </c>
      <c r="N55" s="17">
        <v>39.0</v>
      </c>
      <c r="O55" s="17">
        <f t="shared" si="7"/>
        <v>0.39</v>
      </c>
      <c r="P55" s="17"/>
      <c r="Q55" s="17"/>
      <c r="R55" s="17">
        <f t="shared" si="2"/>
        <v>0.39</v>
      </c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 t="s">
        <v>106</v>
      </c>
      <c r="B56" s="19" t="s">
        <v>79</v>
      </c>
      <c r="C56" s="19" t="s">
        <v>79</v>
      </c>
      <c r="D56" s="17" t="s">
        <v>107</v>
      </c>
      <c r="E56" s="17" t="s">
        <v>29</v>
      </c>
      <c r="F56" s="17" t="s">
        <v>5</v>
      </c>
      <c r="G56" s="17" t="s">
        <v>110</v>
      </c>
      <c r="H56" s="17" t="s">
        <v>64</v>
      </c>
      <c r="I56" s="18">
        <v>45296.0</v>
      </c>
      <c r="J56" s="17" t="s">
        <v>32</v>
      </c>
      <c r="K56" s="17">
        <v>6.0</v>
      </c>
      <c r="L56" s="17">
        <v>15.0</v>
      </c>
      <c r="M56" s="17" t="s">
        <v>33</v>
      </c>
      <c r="N56" s="17">
        <v>90.0</v>
      </c>
      <c r="O56" s="17">
        <f t="shared" si="7"/>
        <v>0.9</v>
      </c>
      <c r="P56" s="17"/>
      <c r="Q56" s="17"/>
      <c r="R56" s="17">
        <f t="shared" si="2"/>
        <v>0.9</v>
      </c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 t="s">
        <v>106</v>
      </c>
      <c r="B57" s="19" t="s">
        <v>79</v>
      </c>
      <c r="C57" s="19" t="s">
        <v>79</v>
      </c>
      <c r="D57" s="17" t="s">
        <v>107</v>
      </c>
      <c r="E57" s="17" t="s">
        <v>29</v>
      </c>
      <c r="F57" s="17" t="s">
        <v>5</v>
      </c>
      <c r="G57" s="17" t="s">
        <v>111</v>
      </c>
      <c r="H57" s="17" t="s">
        <v>31</v>
      </c>
      <c r="I57" s="18">
        <v>45296.0</v>
      </c>
      <c r="J57" s="17" t="s">
        <v>32</v>
      </c>
      <c r="K57" s="17">
        <v>20.0</v>
      </c>
      <c r="L57" s="17">
        <v>1.19</v>
      </c>
      <c r="M57" s="17" t="s">
        <v>33</v>
      </c>
      <c r="N57" s="17">
        <v>23.799999999999997</v>
      </c>
      <c r="O57" s="17">
        <f t="shared" si="7"/>
        <v>0.238</v>
      </c>
      <c r="P57" s="17"/>
      <c r="Q57" s="17"/>
      <c r="R57" s="17">
        <f t="shared" si="2"/>
        <v>0.238</v>
      </c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 t="s">
        <v>106</v>
      </c>
      <c r="B58" s="19" t="s">
        <v>79</v>
      </c>
      <c r="C58" s="19" t="s">
        <v>79</v>
      </c>
      <c r="D58" s="17" t="s">
        <v>107</v>
      </c>
      <c r="E58" s="17" t="s">
        <v>29</v>
      </c>
      <c r="F58" s="17" t="s">
        <v>5</v>
      </c>
      <c r="G58" s="17" t="s">
        <v>112</v>
      </c>
      <c r="H58" s="17" t="s">
        <v>56</v>
      </c>
      <c r="I58" s="18">
        <v>45296.0</v>
      </c>
      <c r="J58" s="17" t="s">
        <v>32</v>
      </c>
      <c r="K58" s="17">
        <v>2.0</v>
      </c>
      <c r="L58" s="17">
        <v>6.91</v>
      </c>
      <c r="M58" s="17" t="s">
        <v>33</v>
      </c>
      <c r="N58" s="17">
        <v>13.82</v>
      </c>
      <c r="O58" s="17">
        <f t="shared" si="7"/>
        <v>0.1382</v>
      </c>
      <c r="P58" s="17"/>
      <c r="Q58" s="17"/>
      <c r="R58" s="17">
        <f t="shared" si="2"/>
        <v>0.1382</v>
      </c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 t="s">
        <v>106</v>
      </c>
      <c r="B59" s="19" t="s">
        <v>79</v>
      </c>
      <c r="C59" s="19" t="s">
        <v>79</v>
      </c>
      <c r="D59" s="17" t="s">
        <v>107</v>
      </c>
      <c r="E59" s="17" t="s">
        <v>29</v>
      </c>
      <c r="F59" s="17" t="s">
        <v>5</v>
      </c>
      <c r="G59" s="17" t="s">
        <v>113</v>
      </c>
      <c r="H59" s="17" t="s">
        <v>37</v>
      </c>
      <c r="I59" s="18">
        <v>45296.0</v>
      </c>
      <c r="J59" s="17" t="s">
        <v>32</v>
      </c>
      <c r="K59" s="17">
        <v>40.0</v>
      </c>
      <c r="L59" s="17">
        <v>2.98</v>
      </c>
      <c r="M59" s="17" t="s">
        <v>33</v>
      </c>
      <c r="N59" s="17">
        <v>119.2</v>
      </c>
      <c r="O59" s="17">
        <f t="shared" si="7"/>
        <v>1.192</v>
      </c>
      <c r="P59" s="17"/>
      <c r="Q59" s="17"/>
      <c r="R59" s="17">
        <f t="shared" si="2"/>
        <v>1.192</v>
      </c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 t="s">
        <v>106</v>
      </c>
      <c r="B60" s="19" t="s">
        <v>79</v>
      </c>
      <c r="C60" s="19" t="s">
        <v>79</v>
      </c>
      <c r="D60" s="17" t="s">
        <v>107</v>
      </c>
      <c r="E60" s="17" t="s">
        <v>29</v>
      </c>
      <c r="F60" s="17" t="s">
        <v>5</v>
      </c>
      <c r="G60" s="17" t="s">
        <v>114</v>
      </c>
      <c r="H60" s="17" t="s">
        <v>37</v>
      </c>
      <c r="I60" s="18">
        <v>45296.0</v>
      </c>
      <c r="J60" s="17" t="s">
        <v>32</v>
      </c>
      <c r="K60" s="17">
        <v>10.0</v>
      </c>
      <c r="L60" s="17">
        <v>13.5</v>
      </c>
      <c r="M60" s="17" t="s">
        <v>33</v>
      </c>
      <c r="N60" s="17">
        <v>135.0</v>
      </c>
      <c r="O60" s="17">
        <f t="shared" si="7"/>
        <v>1.35</v>
      </c>
      <c r="P60" s="17"/>
      <c r="Q60" s="17"/>
      <c r="R60" s="17">
        <f t="shared" si="2"/>
        <v>1.35</v>
      </c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 t="s">
        <v>106</v>
      </c>
      <c r="B61" s="19" t="s">
        <v>79</v>
      </c>
      <c r="C61" s="19" t="s">
        <v>79</v>
      </c>
      <c r="D61" s="17" t="s">
        <v>107</v>
      </c>
      <c r="E61" s="17" t="s">
        <v>29</v>
      </c>
      <c r="F61" s="17" t="s">
        <v>5</v>
      </c>
      <c r="G61" s="17" t="s">
        <v>115</v>
      </c>
      <c r="H61" s="17" t="s">
        <v>37</v>
      </c>
      <c r="I61" s="18">
        <v>45296.0</v>
      </c>
      <c r="J61" s="17" t="s">
        <v>32</v>
      </c>
      <c r="K61" s="17">
        <v>150.0</v>
      </c>
      <c r="L61" s="17">
        <v>3.49</v>
      </c>
      <c r="M61" s="17" t="s">
        <v>33</v>
      </c>
      <c r="N61" s="17">
        <v>523.5</v>
      </c>
      <c r="O61" s="17">
        <f t="shared" si="7"/>
        <v>5.235</v>
      </c>
      <c r="P61" s="17"/>
      <c r="Q61" s="17"/>
      <c r="R61" s="17">
        <f t="shared" si="2"/>
        <v>5.235</v>
      </c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 t="s">
        <v>106</v>
      </c>
      <c r="B62" s="19" t="s">
        <v>79</v>
      </c>
      <c r="C62" s="19" t="s">
        <v>79</v>
      </c>
      <c r="D62" s="17" t="s">
        <v>107</v>
      </c>
      <c r="E62" s="17" t="s">
        <v>29</v>
      </c>
      <c r="F62" s="17" t="s">
        <v>5</v>
      </c>
      <c r="G62" s="17" t="s">
        <v>116</v>
      </c>
      <c r="H62" s="17" t="s">
        <v>52</v>
      </c>
      <c r="I62" s="18">
        <v>45296.0</v>
      </c>
      <c r="J62" s="17" t="s">
        <v>32</v>
      </c>
      <c r="K62" s="17">
        <v>1.0</v>
      </c>
      <c r="L62" s="17">
        <v>184.2</v>
      </c>
      <c r="M62" s="17" t="s">
        <v>33</v>
      </c>
      <c r="N62" s="17">
        <v>184.2</v>
      </c>
      <c r="O62" s="17">
        <f t="shared" si="7"/>
        <v>1.842</v>
      </c>
      <c r="P62" s="17"/>
      <c r="Q62" s="17"/>
      <c r="R62" s="17">
        <f t="shared" si="2"/>
        <v>1.842</v>
      </c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 t="s">
        <v>106</v>
      </c>
      <c r="B63" s="19" t="s">
        <v>79</v>
      </c>
      <c r="C63" s="19" t="s">
        <v>79</v>
      </c>
      <c r="D63" s="17" t="s">
        <v>107</v>
      </c>
      <c r="E63" s="17" t="s">
        <v>29</v>
      </c>
      <c r="F63" s="17" t="s">
        <v>5</v>
      </c>
      <c r="G63" s="17" t="s">
        <v>117</v>
      </c>
      <c r="H63" s="17" t="s">
        <v>52</v>
      </c>
      <c r="I63" s="18">
        <v>45296.0</v>
      </c>
      <c r="J63" s="17" t="s">
        <v>32</v>
      </c>
      <c r="K63" s="17">
        <v>16.0</v>
      </c>
      <c r="L63" s="17">
        <v>6.4</v>
      </c>
      <c r="M63" s="17" t="s">
        <v>33</v>
      </c>
      <c r="N63" s="17">
        <v>102.4</v>
      </c>
      <c r="O63" s="17">
        <f t="shared" si="7"/>
        <v>1.024</v>
      </c>
      <c r="P63" s="17"/>
      <c r="Q63" s="17"/>
      <c r="R63" s="17">
        <f t="shared" si="2"/>
        <v>1.024</v>
      </c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 t="s">
        <v>106</v>
      </c>
      <c r="B64" s="19" t="s">
        <v>79</v>
      </c>
      <c r="C64" s="19" t="s">
        <v>79</v>
      </c>
      <c r="D64" s="17" t="s">
        <v>107</v>
      </c>
      <c r="E64" s="17" t="s">
        <v>29</v>
      </c>
      <c r="F64" s="17" t="s">
        <v>5</v>
      </c>
      <c r="G64" s="17" t="s">
        <v>118</v>
      </c>
      <c r="H64" s="17" t="s">
        <v>52</v>
      </c>
      <c r="I64" s="18">
        <v>45296.0</v>
      </c>
      <c r="J64" s="17" t="s">
        <v>32</v>
      </c>
      <c r="K64" s="17">
        <v>19.0</v>
      </c>
      <c r="L64" s="17">
        <v>4.15</v>
      </c>
      <c r="M64" s="17" t="s">
        <v>33</v>
      </c>
      <c r="N64" s="17">
        <v>78.85000000000001</v>
      </c>
      <c r="O64" s="17">
        <f t="shared" si="7"/>
        <v>0.7885</v>
      </c>
      <c r="P64" s="17"/>
      <c r="Q64" s="17"/>
      <c r="R64" s="17">
        <f t="shared" si="2"/>
        <v>0.7885</v>
      </c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 t="s">
        <v>106</v>
      </c>
      <c r="B65" s="19" t="s">
        <v>79</v>
      </c>
      <c r="C65" s="19" t="s">
        <v>79</v>
      </c>
      <c r="D65" s="17" t="s">
        <v>107</v>
      </c>
      <c r="E65" s="17" t="s">
        <v>29</v>
      </c>
      <c r="F65" s="17" t="s">
        <v>5</v>
      </c>
      <c r="G65" s="17" t="s">
        <v>119</v>
      </c>
      <c r="H65" s="17" t="s">
        <v>52</v>
      </c>
      <c r="I65" s="18">
        <v>45296.0</v>
      </c>
      <c r="J65" s="17" t="s">
        <v>32</v>
      </c>
      <c r="K65" s="17">
        <v>12.0</v>
      </c>
      <c r="L65" s="17">
        <v>5.55</v>
      </c>
      <c r="M65" s="17" t="s">
        <v>33</v>
      </c>
      <c r="N65" s="17">
        <v>66.6</v>
      </c>
      <c r="O65" s="17">
        <f t="shared" si="7"/>
        <v>0.666</v>
      </c>
      <c r="P65" s="17"/>
      <c r="Q65" s="17"/>
      <c r="R65" s="17">
        <f t="shared" si="2"/>
        <v>0.666</v>
      </c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 t="s">
        <v>106</v>
      </c>
      <c r="B66" s="19" t="s">
        <v>79</v>
      </c>
      <c r="C66" s="19" t="s">
        <v>79</v>
      </c>
      <c r="D66" s="17" t="s">
        <v>107</v>
      </c>
      <c r="E66" s="17" t="s">
        <v>29</v>
      </c>
      <c r="F66" s="17" t="s">
        <v>5</v>
      </c>
      <c r="G66" s="17" t="s">
        <v>120</v>
      </c>
      <c r="H66" s="17" t="s">
        <v>40</v>
      </c>
      <c r="I66" s="18">
        <v>45296.0</v>
      </c>
      <c r="J66" s="17" t="s">
        <v>32</v>
      </c>
      <c r="K66" s="17">
        <v>8.0</v>
      </c>
      <c r="L66" s="17">
        <v>7.5</v>
      </c>
      <c r="M66" s="17" t="s">
        <v>33</v>
      </c>
      <c r="N66" s="17">
        <v>60.0</v>
      </c>
      <c r="O66" s="17">
        <f t="shared" si="7"/>
        <v>0.6</v>
      </c>
      <c r="P66" s="17"/>
      <c r="Q66" s="17"/>
      <c r="R66" s="17">
        <f t="shared" si="2"/>
        <v>0.6</v>
      </c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 t="s">
        <v>106</v>
      </c>
      <c r="B67" s="19" t="s">
        <v>79</v>
      </c>
      <c r="C67" s="19" t="s">
        <v>79</v>
      </c>
      <c r="D67" s="17" t="s">
        <v>107</v>
      </c>
      <c r="E67" s="17" t="s">
        <v>29</v>
      </c>
      <c r="F67" s="17" t="s">
        <v>5</v>
      </c>
      <c r="G67" s="17" t="s">
        <v>121</v>
      </c>
      <c r="H67" s="17" t="s">
        <v>40</v>
      </c>
      <c r="I67" s="18">
        <v>45296.0</v>
      </c>
      <c r="J67" s="17" t="s">
        <v>32</v>
      </c>
      <c r="K67" s="17">
        <v>2.0</v>
      </c>
      <c r="L67" s="17">
        <v>75.0</v>
      </c>
      <c r="M67" s="17" t="s">
        <v>33</v>
      </c>
      <c r="N67" s="17">
        <v>150.0</v>
      </c>
      <c r="O67" s="17">
        <f t="shared" si="7"/>
        <v>1.5</v>
      </c>
      <c r="P67" s="17"/>
      <c r="Q67" s="17"/>
      <c r="R67" s="17">
        <f t="shared" si="2"/>
        <v>1.5</v>
      </c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 t="s">
        <v>106</v>
      </c>
      <c r="B68" s="19" t="s">
        <v>79</v>
      </c>
      <c r="C68" s="19" t="s">
        <v>79</v>
      </c>
      <c r="D68" s="17" t="s">
        <v>107</v>
      </c>
      <c r="E68" s="17" t="s">
        <v>29</v>
      </c>
      <c r="F68" s="17" t="s">
        <v>5</v>
      </c>
      <c r="G68" s="17" t="s">
        <v>122</v>
      </c>
      <c r="H68" s="17" t="s">
        <v>31</v>
      </c>
      <c r="I68" s="18">
        <v>45296.0</v>
      </c>
      <c r="J68" s="17" t="s">
        <v>32</v>
      </c>
      <c r="K68" s="17">
        <v>4.0</v>
      </c>
      <c r="L68" s="17">
        <v>20.0</v>
      </c>
      <c r="M68" s="17" t="s">
        <v>33</v>
      </c>
      <c r="N68" s="17">
        <v>80.0</v>
      </c>
      <c r="O68" s="17">
        <f t="shared" si="7"/>
        <v>0.8</v>
      </c>
      <c r="P68" s="17"/>
      <c r="Q68" s="17"/>
      <c r="R68" s="17">
        <f t="shared" si="2"/>
        <v>0.8</v>
      </c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 t="s">
        <v>106</v>
      </c>
      <c r="B69" s="19" t="s">
        <v>79</v>
      </c>
      <c r="C69" s="19" t="s">
        <v>79</v>
      </c>
      <c r="D69" s="17" t="s">
        <v>107</v>
      </c>
      <c r="E69" s="17" t="s">
        <v>29</v>
      </c>
      <c r="F69" s="17" t="s">
        <v>5</v>
      </c>
      <c r="G69" s="17" t="s">
        <v>75</v>
      </c>
      <c r="H69" s="17" t="s">
        <v>40</v>
      </c>
      <c r="I69" s="18">
        <v>45296.0</v>
      </c>
      <c r="J69" s="17" t="s">
        <v>32</v>
      </c>
      <c r="K69" s="17">
        <v>2.0</v>
      </c>
      <c r="L69" s="17">
        <v>64.95</v>
      </c>
      <c r="M69" s="17" t="s">
        <v>33</v>
      </c>
      <c r="N69" s="17">
        <v>129.9</v>
      </c>
      <c r="O69" s="17">
        <f t="shared" si="7"/>
        <v>1.299</v>
      </c>
      <c r="P69" s="17"/>
      <c r="Q69" s="17"/>
      <c r="R69" s="17">
        <f t="shared" si="2"/>
        <v>1.299</v>
      </c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 t="s">
        <v>106</v>
      </c>
      <c r="B70" s="19" t="s">
        <v>79</v>
      </c>
      <c r="C70" s="19" t="s">
        <v>79</v>
      </c>
      <c r="D70" s="17" t="s">
        <v>107</v>
      </c>
      <c r="E70" s="17" t="s">
        <v>29</v>
      </c>
      <c r="F70" s="17" t="s">
        <v>5</v>
      </c>
      <c r="G70" s="17" t="s">
        <v>123</v>
      </c>
      <c r="H70" s="17" t="s">
        <v>40</v>
      </c>
      <c r="I70" s="18">
        <v>45296.0</v>
      </c>
      <c r="J70" s="17" t="s">
        <v>32</v>
      </c>
      <c r="K70" s="17">
        <v>4.0</v>
      </c>
      <c r="L70" s="17">
        <v>37.58</v>
      </c>
      <c r="M70" s="17" t="s">
        <v>33</v>
      </c>
      <c r="N70" s="17">
        <v>150.32</v>
      </c>
      <c r="O70" s="17">
        <f t="shared" si="7"/>
        <v>1.5032</v>
      </c>
      <c r="P70" s="17"/>
      <c r="Q70" s="17"/>
      <c r="R70" s="17">
        <f t="shared" si="2"/>
        <v>1.5032</v>
      </c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 t="s">
        <v>106</v>
      </c>
      <c r="B71" s="19" t="s">
        <v>79</v>
      </c>
      <c r="C71" s="19" t="s">
        <v>79</v>
      </c>
      <c r="D71" s="17" t="s">
        <v>107</v>
      </c>
      <c r="E71" s="17" t="s">
        <v>29</v>
      </c>
      <c r="F71" s="17" t="s">
        <v>5</v>
      </c>
      <c r="G71" s="17" t="s">
        <v>124</v>
      </c>
      <c r="H71" s="17" t="s">
        <v>40</v>
      </c>
      <c r="I71" s="18">
        <v>45296.0</v>
      </c>
      <c r="J71" s="17" t="s">
        <v>32</v>
      </c>
      <c r="K71" s="17">
        <v>2.0</v>
      </c>
      <c r="L71" s="17">
        <v>13.97</v>
      </c>
      <c r="M71" s="17" t="s">
        <v>33</v>
      </c>
      <c r="N71" s="17">
        <v>27.94</v>
      </c>
      <c r="O71" s="17">
        <f t="shared" si="7"/>
        <v>0.2794</v>
      </c>
      <c r="P71" s="17"/>
      <c r="Q71" s="17"/>
      <c r="R71" s="17">
        <f t="shared" si="2"/>
        <v>0.2794</v>
      </c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 t="s">
        <v>106</v>
      </c>
      <c r="B72" s="19" t="s">
        <v>79</v>
      </c>
      <c r="C72" s="19" t="s">
        <v>79</v>
      </c>
      <c r="D72" s="17" t="s">
        <v>125</v>
      </c>
      <c r="E72" s="17" t="s">
        <v>29</v>
      </c>
      <c r="F72" s="17" t="s">
        <v>5</v>
      </c>
      <c r="G72" s="17" t="s">
        <v>126</v>
      </c>
      <c r="H72" s="17" t="s">
        <v>40</v>
      </c>
      <c r="I72" s="18">
        <v>45296.0</v>
      </c>
      <c r="J72" s="17" t="s">
        <v>32</v>
      </c>
      <c r="K72" s="17">
        <v>1.0</v>
      </c>
      <c r="L72" s="17">
        <v>160.0</v>
      </c>
      <c r="M72" s="17" t="s">
        <v>33</v>
      </c>
      <c r="N72" s="17">
        <v>160.0</v>
      </c>
      <c r="O72" s="17">
        <f t="shared" si="7"/>
        <v>1.6</v>
      </c>
      <c r="P72" s="17"/>
      <c r="Q72" s="17"/>
      <c r="R72" s="17">
        <f t="shared" si="2"/>
        <v>1.6</v>
      </c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 t="s">
        <v>127</v>
      </c>
      <c r="B73" s="19" t="s">
        <v>79</v>
      </c>
      <c r="C73" s="19" t="s">
        <v>79</v>
      </c>
      <c r="D73" s="17" t="s">
        <v>128</v>
      </c>
      <c r="E73" s="17" t="s">
        <v>29</v>
      </c>
      <c r="F73" s="17" t="s">
        <v>5</v>
      </c>
      <c r="G73" s="17" t="s">
        <v>129</v>
      </c>
      <c r="H73" s="17" t="s">
        <v>31</v>
      </c>
      <c r="I73" s="18">
        <v>45296.0</v>
      </c>
      <c r="J73" s="17" t="s">
        <v>32</v>
      </c>
      <c r="K73" s="17">
        <v>60.0</v>
      </c>
      <c r="L73" s="17">
        <v>59.67</v>
      </c>
      <c r="M73" s="17" t="s">
        <v>33</v>
      </c>
      <c r="N73" s="17">
        <v>3580.2000000000003</v>
      </c>
      <c r="O73" s="17">
        <f t="shared" si="7"/>
        <v>35.802</v>
      </c>
      <c r="P73" s="17"/>
      <c r="Q73" s="17"/>
      <c r="R73" s="17">
        <f t="shared" si="2"/>
        <v>35.802</v>
      </c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 t="s">
        <v>127</v>
      </c>
      <c r="B74" s="19" t="s">
        <v>79</v>
      </c>
      <c r="C74" s="19" t="s">
        <v>79</v>
      </c>
      <c r="D74" s="17" t="s">
        <v>128</v>
      </c>
      <c r="E74" s="17" t="s">
        <v>29</v>
      </c>
      <c r="F74" s="17" t="s">
        <v>5</v>
      </c>
      <c r="G74" s="17" t="s">
        <v>130</v>
      </c>
      <c r="H74" s="17" t="s">
        <v>31</v>
      </c>
      <c r="I74" s="18">
        <v>45296.0</v>
      </c>
      <c r="J74" s="17" t="s">
        <v>32</v>
      </c>
      <c r="K74" s="17">
        <v>80.0</v>
      </c>
      <c r="L74" s="17">
        <v>11.7</v>
      </c>
      <c r="M74" s="17" t="s">
        <v>33</v>
      </c>
      <c r="N74" s="17">
        <v>936.0</v>
      </c>
      <c r="O74" s="17">
        <f t="shared" si="7"/>
        <v>9.36</v>
      </c>
      <c r="P74" s="17"/>
      <c r="Q74" s="17"/>
      <c r="R74" s="17">
        <f t="shared" si="2"/>
        <v>9.36</v>
      </c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 t="s">
        <v>127</v>
      </c>
      <c r="B75" s="19" t="s">
        <v>79</v>
      </c>
      <c r="C75" s="19" t="s">
        <v>79</v>
      </c>
      <c r="D75" s="17" t="s">
        <v>128</v>
      </c>
      <c r="E75" s="17" t="s">
        <v>29</v>
      </c>
      <c r="F75" s="17" t="s">
        <v>5</v>
      </c>
      <c r="G75" s="17" t="s">
        <v>131</v>
      </c>
      <c r="H75" s="17" t="s">
        <v>31</v>
      </c>
      <c r="I75" s="18">
        <v>45296.0</v>
      </c>
      <c r="J75" s="17" t="s">
        <v>32</v>
      </c>
      <c r="K75" s="17">
        <v>4.0</v>
      </c>
      <c r="L75" s="17">
        <v>156.79</v>
      </c>
      <c r="M75" s="17" t="s">
        <v>33</v>
      </c>
      <c r="N75" s="17">
        <v>627.16</v>
      </c>
      <c r="O75" s="17">
        <f t="shared" si="7"/>
        <v>6.2716</v>
      </c>
      <c r="P75" s="17"/>
      <c r="Q75" s="17"/>
      <c r="R75" s="17">
        <f t="shared" si="2"/>
        <v>6.2716</v>
      </c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 t="s">
        <v>127</v>
      </c>
      <c r="B76" s="19" t="s">
        <v>79</v>
      </c>
      <c r="C76" s="19" t="s">
        <v>79</v>
      </c>
      <c r="D76" s="17" t="s">
        <v>132</v>
      </c>
      <c r="E76" s="17" t="s">
        <v>29</v>
      </c>
      <c r="F76" s="17" t="s">
        <v>5</v>
      </c>
      <c r="G76" s="17" t="s">
        <v>133</v>
      </c>
      <c r="H76" s="17" t="s">
        <v>46</v>
      </c>
      <c r="I76" s="18">
        <v>45296.0</v>
      </c>
      <c r="J76" s="17" t="s">
        <v>32</v>
      </c>
      <c r="K76" s="17">
        <v>48.0</v>
      </c>
      <c r="L76" s="17">
        <v>49.95</v>
      </c>
      <c r="M76" s="17" t="s">
        <v>33</v>
      </c>
      <c r="N76" s="17">
        <v>2397.6000000000004</v>
      </c>
      <c r="O76" s="17">
        <f t="shared" si="7"/>
        <v>23.976</v>
      </c>
      <c r="P76" s="17"/>
      <c r="Q76" s="17"/>
      <c r="R76" s="17">
        <f t="shared" si="2"/>
        <v>23.976</v>
      </c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 t="s">
        <v>127</v>
      </c>
      <c r="B77" s="19" t="s">
        <v>79</v>
      </c>
      <c r="C77" s="19" t="s">
        <v>79</v>
      </c>
      <c r="D77" s="17" t="s">
        <v>134</v>
      </c>
      <c r="E77" s="17" t="s">
        <v>29</v>
      </c>
      <c r="F77" s="17" t="s">
        <v>5</v>
      </c>
      <c r="G77" s="17" t="s">
        <v>135</v>
      </c>
      <c r="H77" s="17" t="s">
        <v>31</v>
      </c>
      <c r="I77" s="18">
        <v>45296.0</v>
      </c>
      <c r="J77" s="17" t="s">
        <v>32</v>
      </c>
      <c r="K77" s="17">
        <v>20.0</v>
      </c>
      <c r="L77" s="17">
        <v>13.82</v>
      </c>
      <c r="M77" s="17" t="s">
        <v>33</v>
      </c>
      <c r="N77" s="17">
        <v>276.4</v>
      </c>
      <c r="O77" s="17">
        <f t="shared" si="7"/>
        <v>2.764</v>
      </c>
      <c r="P77" s="17"/>
      <c r="Q77" s="17"/>
      <c r="R77" s="17">
        <f t="shared" si="2"/>
        <v>2.764</v>
      </c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 t="s">
        <v>136</v>
      </c>
      <c r="B78" s="19" t="s">
        <v>79</v>
      </c>
      <c r="C78" s="19" t="s">
        <v>79</v>
      </c>
      <c r="D78" s="17" t="s">
        <v>137</v>
      </c>
      <c r="E78" s="17" t="s">
        <v>29</v>
      </c>
      <c r="F78" s="17" t="s">
        <v>5</v>
      </c>
      <c r="G78" s="17" t="s">
        <v>61</v>
      </c>
      <c r="H78" s="17" t="s">
        <v>31</v>
      </c>
      <c r="I78" s="18">
        <v>45296.0</v>
      </c>
      <c r="J78" s="17" t="s">
        <v>32</v>
      </c>
      <c r="K78" s="17">
        <v>2.0</v>
      </c>
      <c r="L78" s="17">
        <v>230.0</v>
      </c>
      <c r="M78" s="17" t="s">
        <v>33</v>
      </c>
      <c r="N78" s="17">
        <v>460.0</v>
      </c>
      <c r="O78" s="17">
        <f t="shared" si="7"/>
        <v>4.6</v>
      </c>
      <c r="P78" s="17"/>
      <c r="Q78" s="17"/>
      <c r="R78" s="17">
        <f t="shared" si="2"/>
        <v>4.6</v>
      </c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 t="s">
        <v>138</v>
      </c>
      <c r="B79" s="19" t="s">
        <v>26</v>
      </c>
      <c r="C79" s="19" t="s">
        <v>26</v>
      </c>
      <c r="D79" s="17" t="s">
        <v>139</v>
      </c>
      <c r="E79" s="17" t="s">
        <v>29</v>
      </c>
      <c r="F79" s="17" t="s">
        <v>5</v>
      </c>
      <c r="G79" s="17" t="s">
        <v>61</v>
      </c>
      <c r="H79" s="17" t="s">
        <v>31</v>
      </c>
      <c r="I79" s="18">
        <v>45299.0</v>
      </c>
      <c r="J79" s="17" t="s">
        <v>140</v>
      </c>
      <c r="K79" s="17">
        <v>-1.0</v>
      </c>
      <c r="L79" s="17">
        <v>0.0</v>
      </c>
      <c r="M79" s="17" t="s">
        <v>33</v>
      </c>
      <c r="N79" s="17">
        <v>0.0</v>
      </c>
      <c r="O79" s="17">
        <f t="shared" ref="O79:O91" si="8">N79*0.005</f>
        <v>0</v>
      </c>
      <c r="P79" s="17"/>
      <c r="Q79" s="17"/>
      <c r="R79" s="17">
        <f t="shared" si="2"/>
        <v>0</v>
      </c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 t="s">
        <v>141</v>
      </c>
      <c r="B80" s="19" t="s">
        <v>26</v>
      </c>
      <c r="C80" s="19" t="s">
        <v>26</v>
      </c>
      <c r="D80" s="17" t="s">
        <v>142</v>
      </c>
      <c r="E80" s="17" t="s">
        <v>29</v>
      </c>
      <c r="F80" s="17" t="s">
        <v>5</v>
      </c>
      <c r="G80" s="17" t="s">
        <v>143</v>
      </c>
      <c r="H80" s="17" t="s">
        <v>49</v>
      </c>
      <c r="I80" s="18">
        <v>45299.0</v>
      </c>
      <c r="J80" s="17" t="s">
        <v>32</v>
      </c>
      <c r="K80" s="17">
        <v>2400.0</v>
      </c>
      <c r="L80" s="17">
        <v>0.28</v>
      </c>
      <c r="M80" s="17" t="s">
        <v>33</v>
      </c>
      <c r="N80" s="17">
        <v>672.0000000000001</v>
      </c>
      <c r="O80" s="17">
        <f t="shared" si="8"/>
        <v>3.36</v>
      </c>
      <c r="P80" s="17"/>
      <c r="Q80" s="17"/>
      <c r="R80" s="17">
        <f t="shared" si="2"/>
        <v>3.36</v>
      </c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 t="s">
        <v>141</v>
      </c>
      <c r="B81" s="19" t="s">
        <v>26</v>
      </c>
      <c r="C81" s="19" t="s">
        <v>26</v>
      </c>
      <c r="D81" s="17" t="s">
        <v>142</v>
      </c>
      <c r="E81" s="17" t="s">
        <v>29</v>
      </c>
      <c r="F81" s="17" t="s">
        <v>5</v>
      </c>
      <c r="G81" s="17" t="s">
        <v>144</v>
      </c>
      <c r="H81" s="17" t="s">
        <v>49</v>
      </c>
      <c r="I81" s="18">
        <v>45299.0</v>
      </c>
      <c r="J81" s="17" t="s">
        <v>32</v>
      </c>
      <c r="K81" s="17">
        <v>2340.0</v>
      </c>
      <c r="L81" s="17">
        <v>0.19</v>
      </c>
      <c r="M81" s="17" t="s">
        <v>33</v>
      </c>
      <c r="N81" s="17">
        <v>444.6</v>
      </c>
      <c r="O81" s="17">
        <f t="shared" si="8"/>
        <v>2.223</v>
      </c>
      <c r="P81" s="17"/>
      <c r="Q81" s="17"/>
      <c r="R81" s="17">
        <f t="shared" si="2"/>
        <v>2.223</v>
      </c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 t="s">
        <v>141</v>
      </c>
      <c r="B82" s="19" t="s">
        <v>26</v>
      </c>
      <c r="C82" s="19" t="s">
        <v>26</v>
      </c>
      <c r="D82" s="17" t="s">
        <v>142</v>
      </c>
      <c r="E82" s="17" t="s">
        <v>29</v>
      </c>
      <c r="F82" s="17" t="s">
        <v>5</v>
      </c>
      <c r="G82" s="17" t="s">
        <v>145</v>
      </c>
      <c r="H82" s="17" t="s">
        <v>49</v>
      </c>
      <c r="I82" s="18">
        <v>45299.0</v>
      </c>
      <c r="J82" s="17" t="s">
        <v>32</v>
      </c>
      <c r="K82" s="17">
        <v>5.0</v>
      </c>
      <c r="L82" s="17">
        <v>17.95</v>
      </c>
      <c r="M82" s="17" t="s">
        <v>33</v>
      </c>
      <c r="N82" s="17">
        <v>89.75</v>
      </c>
      <c r="O82" s="17">
        <f t="shared" si="8"/>
        <v>0.44875</v>
      </c>
      <c r="P82" s="17"/>
      <c r="Q82" s="17"/>
      <c r="R82" s="17">
        <f t="shared" si="2"/>
        <v>0.44875</v>
      </c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 t="s">
        <v>141</v>
      </c>
      <c r="B83" s="19" t="s">
        <v>26</v>
      </c>
      <c r="C83" s="19" t="s">
        <v>26</v>
      </c>
      <c r="D83" s="17" t="s">
        <v>142</v>
      </c>
      <c r="E83" s="17" t="s">
        <v>29</v>
      </c>
      <c r="F83" s="17" t="s">
        <v>5</v>
      </c>
      <c r="G83" s="17" t="s">
        <v>146</v>
      </c>
      <c r="H83" s="17" t="s">
        <v>52</v>
      </c>
      <c r="I83" s="18">
        <v>45299.0</v>
      </c>
      <c r="J83" s="17" t="s">
        <v>32</v>
      </c>
      <c r="K83" s="17">
        <v>200.0</v>
      </c>
      <c r="L83" s="17">
        <v>0.95</v>
      </c>
      <c r="M83" s="17" t="s">
        <v>33</v>
      </c>
      <c r="N83" s="17">
        <v>190.0</v>
      </c>
      <c r="O83" s="17">
        <f t="shared" si="8"/>
        <v>0.95</v>
      </c>
      <c r="P83" s="17"/>
      <c r="Q83" s="17"/>
      <c r="R83" s="17">
        <f t="shared" si="2"/>
        <v>0.95</v>
      </c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 t="s">
        <v>141</v>
      </c>
      <c r="B84" s="19" t="s">
        <v>26</v>
      </c>
      <c r="C84" s="19" t="s">
        <v>26</v>
      </c>
      <c r="D84" s="17" t="s">
        <v>142</v>
      </c>
      <c r="E84" s="17" t="s">
        <v>29</v>
      </c>
      <c r="F84" s="17" t="s">
        <v>5</v>
      </c>
      <c r="G84" s="17" t="s">
        <v>147</v>
      </c>
      <c r="H84" s="17" t="s">
        <v>40</v>
      </c>
      <c r="I84" s="18">
        <v>45299.0</v>
      </c>
      <c r="J84" s="17" t="s">
        <v>32</v>
      </c>
      <c r="K84" s="17">
        <v>6.0</v>
      </c>
      <c r="L84" s="17">
        <v>115.0</v>
      </c>
      <c r="M84" s="17" t="s">
        <v>33</v>
      </c>
      <c r="N84" s="17">
        <v>690.0</v>
      </c>
      <c r="O84" s="17">
        <f t="shared" si="8"/>
        <v>3.45</v>
      </c>
      <c r="P84" s="17"/>
      <c r="Q84" s="17"/>
      <c r="R84" s="17">
        <f t="shared" si="2"/>
        <v>3.45</v>
      </c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 t="s">
        <v>141</v>
      </c>
      <c r="B85" s="19" t="s">
        <v>26</v>
      </c>
      <c r="C85" s="19" t="s">
        <v>26</v>
      </c>
      <c r="D85" s="17" t="s">
        <v>142</v>
      </c>
      <c r="E85" s="17" t="s">
        <v>29</v>
      </c>
      <c r="F85" s="17" t="s">
        <v>5</v>
      </c>
      <c r="G85" s="17" t="s">
        <v>148</v>
      </c>
      <c r="H85" s="17" t="s">
        <v>49</v>
      </c>
      <c r="I85" s="18">
        <v>45299.0</v>
      </c>
      <c r="J85" s="17" t="s">
        <v>32</v>
      </c>
      <c r="K85" s="17">
        <v>100.0</v>
      </c>
      <c r="L85" s="17">
        <v>5.5</v>
      </c>
      <c r="M85" s="17" t="s">
        <v>33</v>
      </c>
      <c r="N85" s="17">
        <v>550.0</v>
      </c>
      <c r="O85" s="17">
        <f t="shared" si="8"/>
        <v>2.75</v>
      </c>
      <c r="P85" s="17"/>
      <c r="Q85" s="17"/>
      <c r="R85" s="17">
        <f t="shared" si="2"/>
        <v>2.75</v>
      </c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 t="s">
        <v>141</v>
      </c>
      <c r="B86" s="19" t="s">
        <v>26</v>
      </c>
      <c r="C86" s="19" t="s">
        <v>26</v>
      </c>
      <c r="D86" s="17" t="s">
        <v>149</v>
      </c>
      <c r="E86" s="17" t="s">
        <v>29</v>
      </c>
      <c r="F86" s="17" t="s">
        <v>5</v>
      </c>
      <c r="G86" s="17" t="s">
        <v>150</v>
      </c>
      <c r="H86" s="17" t="s">
        <v>40</v>
      </c>
      <c r="I86" s="18">
        <v>45299.0</v>
      </c>
      <c r="J86" s="17" t="s">
        <v>32</v>
      </c>
      <c r="K86" s="17">
        <v>20.0</v>
      </c>
      <c r="L86" s="17">
        <v>10.0</v>
      </c>
      <c r="M86" s="17" t="s">
        <v>33</v>
      </c>
      <c r="N86" s="17">
        <v>200.0</v>
      </c>
      <c r="O86" s="17">
        <f t="shared" si="8"/>
        <v>1</v>
      </c>
      <c r="P86" s="17"/>
      <c r="Q86" s="17"/>
      <c r="R86" s="17">
        <f t="shared" si="2"/>
        <v>1</v>
      </c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 t="s">
        <v>141</v>
      </c>
      <c r="B87" s="19" t="s">
        <v>26</v>
      </c>
      <c r="C87" s="19" t="s">
        <v>26</v>
      </c>
      <c r="D87" s="17" t="s">
        <v>149</v>
      </c>
      <c r="E87" s="17" t="s">
        <v>29</v>
      </c>
      <c r="F87" s="17" t="s">
        <v>5</v>
      </c>
      <c r="G87" s="17" t="s">
        <v>144</v>
      </c>
      <c r="H87" s="17" t="s">
        <v>49</v>
      </c>
      <c r="I87" s="18">
        <v>45299.0</v>
      </c>
      <c r="J87" s="17" t="s">
        <v>32</v>
      </c>
      <c r="K87" s="17">
        <v>2925.0</v>
      </c>
      <c r="L87" s="17">
        <v>0.19</v>
      </c>
      <c r="M87" s="17" t="s">
        <v>33</v>
      </c>
      <c r="N87" s="17">
        <v>555.75</v>
      </c>
      <c r="O87" s="17">
        <f t="shared" si="8"/>
        <v>2.77875</v>
      </c>
      <c r="P87" s="17"/>
      <c r="Q87" s="17"/>
      <c r="R87" s="17">
        <f t="shared" si="2"/>
        <v>2.77875</v>
      </c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 t="s">
        <v>141</v>
      </c>
      <c r="B88" s="19" t="s">
        <v>26</v>
      </c>
      <c r="C88" s="19" t="s">
        <v>26</v>
      </c>
      <c r="D88" s="17" t="s">
        <v>149</v>
      </c>
      <c r="E88" s="17" t="s">
        <v>29</v>
      </c>
      <c r="F88" s="17" t="s">
        <v>5</v>
      </c>
      <c r="G88" s="17" t="s">
        <v>151</v>
      </c>
      <c r="H88" s="17" t="s">
        <v>91</v>
      </c>
      <c r="I88" s="18">
        <v>45299.0</v>
      </c>
      <c r="J88" s="17" t="s">
        <v>32</v>
      </c>
      <c r="K88" s="17">
        <v>140.0</v>
      </c>
      <c r="L88" s="17">
        <v>2.99</v>
      </c>
      <c r="M88" s="17" t="s">
        <v>33</v>
      </c>
      <c r="N88" s="17">
        <v>418.6</v>
      </c>
      <c r="O88" s="17">
        <f t="shared" si="8"/>
        <v>2.093</v>
      </c>
      <c r="P88" s="17"/>
      <c r="Q88" s="17"/>
      <c r="R88" s="17">
        <f t="shared" si="2"/>
        <v>2.093</v>
      </c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 t="s">
        <v>141</v>
      </c>
      <c r="B89" s="19" t="s">
        <v>26</v>
      </c>
      <c r="C89" s="19" t="s">
        <v>26</v>
      </c>
      <c r="D89" s="17" t="s">
        <v>149</v>
      </c>
      <c r="E89" s="17" t="s">
        <v>29</v>
      </c>
      <c r="F89" s="17" t="s">
        <v>5</v>
      </c>
      <c r="G89" s="17" t="s">
        <v>148</v>
      </c>
      <c r="H89" s="17" t="s">
        <v>49</v>
      </c>
      <c r="I89" s="18">
        <v>45299.0</v>
      </c>
      <c r="J89" s="17" t="s">
        <v>32</v>
      </c>
      <c r="K89" s="17">
        <v>150.0</v>
      </c>
      <c r="L89" s="17">
        <v>5.5</v>
      </c>
      <c r="M89" s="17" t="s">
        <v>33</v>
      </c>
      <c r="N89" s="17">
        <v>825.0</v>
      </c>
      <c r="O89" s="17">
        <f t="shared" si="8"/>
        <v>4.125</v>
      </c>
      <c r="P89" s="17"/>
      <c r="Q89" s="17"/>
      <c r="R89" s="17">
        <f t="shared" si="2"/>
        <v>4.125</v>
      </c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 t="s">
        <v>138</v>
      </c>
      <c r="B90" s="19" t="s">
        <v>26</v>
      </c>
      <c r="C90" s="19" t="s">
        <v>26</v>
      </c>
      <c r="D90" s="17" t="s">
        <v>152</v>
      </c>
      <c r="E90" s="17" t="s">
        <v>29</v>
      </c>
      <c r="F90" s="17" t="s">
        <v>5</v>
      </c>
      <c r="G90" s="17" t="s">
        <v>61</v>
      </c>
      <c r="H90" s="17" t="s">
        <v>31</v>
      </c>
      <c r="I90" s="18">
        <v>45299.0</v>
      </c>
      <c r="J90" s="17" t="s">
        <v>32</v>
      </c>
      <c r="K90" s="17">
        <v>21.0</v>
      </c>
      <c r="L90" s="17">
        <v>230.0</v>
      </c>
      <c r="M90" s="17" t="s">
        <v>33</v>
      </c>
      <c r="N90" s="17">
        <v>4830.0</v>
      </c>
      <c r="O90" s="17">
        <f t="shared" si="8"/>
        <v>24.15</v>
      </c>
      <c r="P90" s="17"/>
      <c r="Q90" s="17"/>
      <c r="R90" s="17">
        <f t="shared" si="2"/>
        <v>24.15</v>
      </c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 t="s">
        <v>138</v>
      </c>
      <c r="B91" s="19" t="s">
        <v>26</v>
      </c>
      <c r="C91" s="19" t="s">
        <v>26</v>
      </c>
      <c r="D91" s="17" t="s">
        <v>153</v>
      </c>
      <c r="E91" s="17" t="s">
        <v>29</v>
      </c>
      <c r="F91" s="17" t="s">
        <v>5</v>
      </c>
      <c r="G91" s="17" t="s">
        <v>61</v>
      </c>
      <c r="H91" s="17" t="s">
        <v>31</v>
      </c>
      <c r="I91" s="18">
        <v>45299.0</v>
      </c>
      <c r="J91" s="17" t="s">
        <v>32</v>
      </c>
      <c r="K91" s="17">
        <v>1.0</v>
      </c>
      <c r="L91" s="17">
        <v>0.0</v>
      </c>
      <c r="M91" s="17" t="s">
        <v>33</v>
      </c>
      <c r="N91" s="17">
        <v>0.0</v>
      </c>
      <c r="O91" s="17">
        <f t="shared" si="8"/>
        <v>0</v>
      </c>
      <c r="P91" s="17"/>
      <c r="Q91" s="17"/>
      <c r="R91" s="17">
        <f t="shared" si="2"/>
        <v>0</v>
      </c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 t="s">
        <v>154</v>
      </c>
      <c r="B92" s="19" t="s">
        <v>155</v>
      </c>
      <c r="C92" s="19" t="s">
        <v>155</v>
      </c>
      <c r="D92" s="17" t="s">
        <v>156</v>
      </c>
      <c r="E92" s="17" t="s">
        <v>29</v>
      </c>
      <c r="F92" s="17" t="s">
        <v>5</v>
      </c>
      <c r="G92" s="17" t="s">
        <v>87</v>
      </c>
      <c r="H92" s="17" t="s">
        <v>31</v>
      </c>
      <c r="I92" s="18">
        <v>45299.0</v>
      </c>
      <c r="J92" s="17" t="s">
        <v>32</v>
      </c>
      <c r="K92" s="17">
        <v>40.0</v>
      </c>
      <c r="L92" s="17">
        <v>10.0</v>
      </c>
      <c r="M92" s="17" t="s">
        <v>33</v>
      </c>
      <c r="N92" s="17">
        <v>400.0</v>
      </c>
      <c r="O92" s="17">
        <f t="shared" ref="O92:O99" si="9">N92*0.02</f>
        <v>8</v>
      </c>
      <c r="P92" s="17"/>
      <c r="Q92" s="17"/>
      <c r="R92" s="17">
        <f t="shared" si="2"/>
        <v>8</v>
      </c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 t="s">
        <v>154</v>
      </c>
      <c r="B93" s="19" t="s">
        <v>155</v>
      </c>
      <c r="C93" s="19" t="s">
        <v>155</v>
      </c>
      <c r="D93" s="17" t="s">
        <v>156</v>
      </c>
      <c r="E93" s="17" t="s">
        <v>29</v>
      </c>
      <c r="F93" s="17" t="s">
        <v>5</v>
      </c>
      <c r="G93" s="17" t="s">
        <v>157</v>
      </c>
      <c r="H93" s="17" t="s">
        <v>31</v>
      </c>
      <c r="I93" s="18">
        <v>45299.0</v>
      </c>
      <c r="J93" s="17" t="s">
        <v>32</v>
      </c>
      <c r="K93" s="17">
        <v>40.0</v>
      </c>
      <c r="L93" s="17">
        <v>10.0</v>
      </c>
      <c r="M93" s="17" t="s">
        <v>33</v>
      </c>
      <c r="N93" s="17">
        <v>400.0</v>
      </c>
      <c r="O93" s="17">
        <f t="shared" si="9"/>
        <v>8</v>
      </c>
      <c r="P93" s="17"/>
      <c r="Q93" s="17"/>
      <c r="R93" s="17">
        <f t="shared" si="2"/>
        <v>8</v>
      </c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 t="s">
        <v>154</v>
      </c>
      <c r="B94" s="19" t="s">
        <v>155</v>
      </c>
      <c r="C94" s="19" t="s">
        <v>155</v>
      </c>
      <c r="D94" s="17" t="s">
        <v>156</v>
      </c>
      <c r="E94" s="17" t="s">
        <v>29</v>
      </c>
      <c r="F94" s="17" t="s">
        <v>5</v>
      </c>
      <c r="G94" s="17" t="s">
        <v>158</v>
      </c>
      <c r="H94" s="17" t="s">
        <v>31</v>
      </c>
      <c r="I94" s="18">
        <v>45299.0</v>
      </c>
      <c r="J94" s="17" t="s">
        <v>32</v>
      </c>
      <c r="K94" s="17">
        <v>10.0</v>
      </c>
      <c r="L94" s="17">
        <v>10.0</v>
      </c>
      <c r="M94" s="17" t="s">
        <v>33</v>
      </c>
      <c r="N94" s="17">
        <v>100.0</v>
      </c>
      <c r="O94" s="17">
        <f t="shared" si="9"/>
        <v>2</v>
      </c>
      <c r="P94" s="17"/>
      <c r="Q94" s="17"/>
      <c r="R94" s="17">
        <f t="shared" si="2"/>
        <v>2</v>
      </c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 t="s">
        <v>154</v>
      </c>
      <c r="B95" s="19" t="s">
        <v>155</v>
      </c>
      <c r="C95" s="19" t="s">
        <v>155</v>
      </c>
      <c r="D95" s="17" t="s">
        <v>159</v>
      </c>
      <c r="E95" s="17" t="s">
        <v>29</v>
      </c>
      <c r="F95" s="17" t="s">
        <v>5</v>
      </c>
      <c r="G95" s="17" t="s">
        <v>158</v>
      </c>
      <c r="H95" s="17" t="s">
        <v>31</v>
      </c>
      <c r="I95" s="18">
        <v>45299.0</v>
      </c>
      <c r="J95" s="17" t="s">
        <v>32</v>
      </c>
      <c r="K95" s="17">
        <v>1.0</v>
      </c>
      <c r="L95" s="17">
        <v>10.0</v>
      </c>
      <c r="M95" s="17" t="s">
        <v>33</v>
      </c>
      <c r="N95" s="17">
        <v>10.0</v>
      </c>
      <c r="O95" s="17">
        <f t="shared" si="9"/>
        <v>0.2</v>
      </c>
      <c r="P95" s="17"/>
      <c r="Q95" s="17"/>
      <c r="R95" s="17">
        <f t="shared" si="2"/>
        <v>0.2</v>
      </c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 t="s">
        <v>154</v>
      </c>
      <c r="B96" s="19" t="s">
        <v>155</v>
      </c>
      <c r="C96" s="19" t="s">
        <v>155</v>
      </c>
      <c r="D96" s="17" t="s">
        <v>159</v>
      </c>
      <c r="E96" s="17" t="s">
        <v>29</v>
      </c>
      <c r="F96" s="17" t="s">
        <v>5</v>
      </c>
      <c r="G96" s="17" t="s">
        <v>87</v>
      </c>
      <c r="H96" s="17" t="s">
        <v>31</v>
      </c>
      <c r="I96" s="18">
        <v>45299.0</v>
      </c>
      <c r="J96" s="17" t="s">
        <v>32</v>
      </c>
      <c r="K96" s="17">
        <v>4.0</v>
      </c>
      <c r="L96" s="17">
        <v>10.0</v>
      </c>
      <c r="M96" s="17" t="s">
        <v>33</v>
      </c>
      <c r="N96" s="17">
        <v>40.0</v>
      </c>
      <c r="O96" s="17">
        <f t="shared" si="9"/>
        <v>0.8</v>
      </c>
      <c r="P96" s="17"/>
      <c r="Q96" s="17"/>
      <c r="R96" s="17">
        <f t="shared" si="2"/>
        <v>0.8</v>
      </c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 t="s">
        <v>154</v>
      </c>
      <c r="B97" s="19" t="s">
        <v>155</v>
      </c>
      <c r="C97" s="19" t="s">
        <v>155</v>
      </c>
      <c r="D97" s="17" t="s">
        <v>159</v>
      </c>
      <c r="E97" s="17" t="s">
        <v>29</v>
      </c>
      <c r="F97" s="17" t="s">
        <v>5</v>
      </c>
      <c r="G97" s="17" t="s">
        <v>157</v>
      </c>
      <c r="H97" s="17" t="s">
        <v>31</v>
      </c>
      <c r="I97" s="18">
        <v>45299.0</v>
      </c>
      <c r="J97" s="17" t="s">
        <v>32</v>
      </c>
      <c r="K97" s="17">
        <v>2.0</v>
      </c>
      <c r="L97" s="17">
        <v>10.0</v>
      </c>
      <c r="M97" s="17" t="s">
        <v>33</v>
      </c>
      <c r="N97" s="17">
        <v>20.0</v>
      </c>
      <c r="O97" s="17">
        <f t="shared" si="9"/>
        <v>0.4</v>
      </c>
      <c r="P97" s="17"/>
      <c r="Q97" s="17"/>
      <c r="R97" s="17">
        <f t="shared" si="2"/>
        <v>0.4</v>
      </c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 t="s">
        <v>160</v>
      </c>
      <c r="B98" s="19" t="s">
        <v>161</v>
      </c>
      <c r="C98" s="19" t="s">
        <v>161</v>
      </c>
      <c r="D98" s="17" t="s">
        <v>162</v>
      </c>
      <c r="E98" s="17" t="s">
        <v>29</v>
      </c>
      <c r="F98" s="17" t="s">
        <v>5</v>
      </c>
      <c r="G98" s="17" t="s">
        <v>163</v>
      </c>
      <c r="H98" s="17" t="s">
        <v>37</v>
      </c>
      <c r="I98" s="18">
        <v>45299.0</v>
      </c>
      <c r="J98" s="17" t="s">
        <v>32</v>
      </c>
      <c r="K98" s="17">
        <v>10.0</v>
      </c>
      <c r="L98" s="17">
        <v>19.0</v>
      </c>
      <c r="M98" s="17" t="s">
        <v>33</v>
      </c>
      <c r="N98" s="17">
        <v>190.0</v>
      </c>
      <c r="O98" s="17">
        <f t="shared" si="9"/>
        <v>3.8</v>
      </c>
      <c r="P98" s="17"/>
      <c r="Q98" s="17"/>
      <c r="R98" s="17">
        <f t="shared" si="2"/>
        <v>3.8</v>
      </c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 t="s">
        <v>160</v>
      </c>
      <c r="B99" s="19" t="s">
        <v>161</v>
      </c>
      <c r="C99" s="19" t="s">
        <v>161</v>
      </c>
      <c r="D99" s="17" t="s">
        <v>162</v>
      </c>
      <c r="E99" s="17" t="s">
        <v>29</v>
      </c>
      <c r="F99" s="17" t="s">
        <v>5</v>
      </c>
      <c r="G99" s="17" t="s">
        <v>114</v>
      </c>
      <c r="H99" s="17" t="s">
        <v>37</v>
      </c>
      <c r="I99" s="18">
        <v>45299.0</v>
      </c>
      <c r="J99" s="17" t="s">
        <v>32</v>
      </c>
      <c r="K99" s="17">
        <v>10.0</v>
      </c>
      <c r="L99" s="17">
        <v>13.5</v>
      </c>
      <c r="M99" s="17" t="s">
        <v>33</v>
      </c>
      <c r="N99" s="17">
        <v>135.0</v>
      </c>
      <c r="O99" s="17">
        <f t="shared" si="9"/>
        <v>2.7</v>
      </c>
      <c r="P99" s="17"/>
      <c r="Q99" s="17"/>
      <c r="R99" s="17">
        <f t="shared" si="2"/>
        <v>2.7</v>
      </c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 t="s">
        <v>66</v>
      </c>
      <c r="B100" s="19" t="s">
        <v>26</v>
      </c>
      <c r="C100" s="19" t="s">
        <v>26</v>
      </c>
      <c r="D100" s="17" t="s">
        <v>164</v>
      </c>
      <c r="E100" s="17" t="s">
        <v>29</v>
      </c>
      <c r="F100" s="17" t="s">
        <v>5</v>
      </c>
      <c r="G100" s="17" t="s">
        <v>61</v>
      </c>
      <c r="H100" s="17" t="s">
        <v>31</v>
      </c>
      <c r="I100" s="18">
        <v>45299.0</v>
      </c>
      <c r="J100" s="17" t="s">
        <v>165</v>
      </c>
      <c r="K100" s="17">
        <v>-1.0</v>
      </c>
      <c r="L100" s="17">
        <v>0.0</v>
      </c>
      <c r="M100" s="17" t="s">
        <v>33</v>
      </c>
      <c r="N100" s="17">
        <v>0.0</v>
      </c>
      <c r="O100" s="17">
        <f t="shared" ref="O100:O101" si="10">N100*0.005</f>
        <v>0</v>
      </c>
      <c r="P100" s="17"/>
      <c r="Q100" s="17"/>
      <c r="R100" s="17">
        <f t="shared" si="2"/>
        <v>0</v>
      </c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 t="s">
        <v>66</v>
      </c>
      <c r="B101" s="19" t="s">
        <v>26</v>
      </c>
      <c r="C101" s="19" t="s">
        <v>26</v>
      </c>
      <c r="D101" s="17" t="s">
        <v>164</v>
      </c>
      <c r="E101" s="17" t="s">
        <v>29</v>
      </c>
      <c r="F101" s="17" t="s">
        <v>5</v>
      </c>
      <c r="G101" s="17" t="s">
        <v>61</v>
      </c>
      <c r="H101" s="17" t="s">
        <v>31</v>
      </c>
      <c r="I101" s="18">
        <v>45299.0</v>
      </c>
      <c r="J101" s="17" t="s">
        <v>140</v>
      </c>
      <c r="K101" s="17">
        <v>-1.0</v>
      </c>
      <c r="L101" s="17">
        <v>0.0</v>
      </c>
      <c r="M101" s="17" t="s">
        <v>33</v>
      </c>
      <c r="N101" s="17">
        <v>0.0</v>
      </c>
      <c r="O101" s="17">
        <f t="shared" si="10"/>
        <v>0</v>
      </c>
      <c r="P101" s="17"/>
      <c r="Q101" s="17"/>
      <c r="R101" s="17">
        <f t="shared" si="2"/>
        <v>0</v>
      </c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 t="s">
        <v>166</v>
      </c>
      <c r="B102" s="19" t="s">
        <v>155</v>
      </c>
      <c r="C102" s="19" t="s">
        <v>155</v>
      </c>
      <c r="D102" s="17" t="s">
        <v>167</v>
      </c>
      <c r="E102" s="17" t="s">
        <v>29</v>
      </c>
      <c r="F102" s="17" t="s">
        <v>5</v>
      </c>
      <c r="G102" s="17" t="s">
        <v>168</v>
      </c>
      <c r="H102" s="17" t="s">
        <v>49</v>
      </c>
      <c r="I102" s="18">
        <v>45300.0</v>
      </c>
      <c r="J102" s="17" t="s">
        <v>32</v>
      </c>
      <c r="K102" s="17">
        <v>8.0</v>
      </c>
      <c r="L102" s="17">
        <v>9.6</v>
      </c>
      <c r="M102" s="17" t="s">
        <v>33</v>
      </c>
      <c r="N102" s="17">
        <v>76.8</v>
      </c>
      <c r="O102" s="17">
        <f t="shared" ref="O102:O103" si="11">N102*0.02</f>
        <v>1.536</v>
      </c>
      <c r="P102" s="17"/>
      <c r="Q102" s="17"/>
      <c r="R102" s="17">
        <f t="shared" si="2"/>
        <v>1.536</v>
      </c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 t="s">
        <v>166</v>
      </c>
      <c r="B103" s="19" t="s">
        <v>155</v>
      </c>
      <c r="C103" s="19" t="s">
        <v>155</v>
      </c>
      <c r="D103" s="17" t="s">
        <v>167</v>
      </c>
      <c r="E103" s="17" t="s">
        <v>29</v>
      </c>
      <c r="F103" s="17" t="s">
        <v>5</v>
      </c>
      <c r="G103" s="17" t="s">
        <v>169</v>
      </c>
      <c r="H103" s="17" t="s">
        <v>49</v>
      </c>
      <c r="I103" s="18">
        <v>45300.0</v>
      </c>
      <c r="J103" s="17" t="s">
        <v>32</v>
      </c>
      <c r="K103" s="17">
        <v>60.0</v>
      </c>
      <c r="L103" s="17">
        <v>1.1</v>
      </c>
      <c r="M103" s="17" t="s">
        <v>33</v>
      </c>
      <c r="N103" s="17">
        <v>66.0</v>
      </c>
      <c r="O103" s="17">
        <f t="shared" si="11"/>
        <v>1.32</v>
      </c>
      <c r="P103" s="17"/>
      <c r="Q103" s="17"/>
      <c r="R103" s="17">
        <f t="shared" si="2"/>
        <v>1.32</v>
      </c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 t="s">
        <v>136</v>
      </c>
      <c r="B104" s="19" t="s">
        <v>79</v>
      </c>
      <c r="C104" s="19" t="s">
        <v>79</v>
      </c>
      <c r="D104" s="17" t="s">
        <v>170</v>
      </c>
      <c r="E104" s="17" t="s">
        <v>29</v>
      </c>
      <c r="F104" s="17" t="s">
        <v>5</v>
      </c>
      <c r="G104" s="17" t="s">
        <v>171</v>
      </c>
      <c r="H104" s="17" t="s">
        <v>31</v>
      </c>
      <c r="I104" s="18">
        <v>45300.0</v>
      </c>
      <c r="J104" s="17" t="s">
        <v>32</v>
      </c>
      <c r="K104" s="17">
        <v>1.0</v>
      </c>
      <c r="L104" s="17">
        <v>689.0</v>
      </c>
      <c r="M104" s="17" t="s">
        <v>33</v>
      </c>
      <c r="N104" s="17">
        <v>689.0</v>
      </c>
      <c r="O104" s="17">
        <f t="shared" ref="O104:O109" si="12">N104*0.01</f>
        <v>6.89</v>
      </c>
      <c r="P104" s="17"/>
      <c r="Q104" s="17"/>
      <c r="R104" s="17">
        <f t="shared" si="2"/>
        <v>6.89</v>
      </c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 t="s">
        <v>136</v>
      </c>
      <c r="B105" s="19" t="s">
        <v>79</v>
      </c>
      <c r="C105" s="19" t="s">
        <v>79</v>
      </c>
      <c r="D105" s="17" t="s">
        <v>170</v>
      </c>
      <c r="E105" s="17" t="s">
        <v>29</v>
      </c>
      <c r="F105" s="17" t="s">
        <v>5</v>
      </c>
      <c r="G105" s="17" t="s">
        <v>172</v>
      </c>
      <c r="H105" s="17" t="s">
        <v>31</v>
      </c>
      <c r="I105" s="18">
        <v>45300.0</v>
      </c>
      <c r="J105" s="17" t="s">
        <v>32</v>
      </c>
      <c r="K105" s="17">
        <v>8.0</v>
      </c>
      <c r="L105" s="17">
        <v>4.5</v>
      </c>
      <c r="M105" s="17" t="s">
        <v>33</v>
      </c>
      <c r="N105" s="17">
        <v>36.0</v>
      </c>
      <c r="O105" s="17">
        <f t="shared" si="12"/>
        <v>0.36</v>
      </c>
      <c r="P105" s="17"/>
      <c r="Q105" s="17"/>
      <c r="R105" s="17">
        <f t="shared" si="2"/>
        <v>0.36</v>
      </c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 t="s">
        <v>136</v>
      </c>
      <c r="B106" s="19" t="s">
        <v>79</v>
      </c>
      <c r="C106" s="19" t="s">
        <v>79</v>
      </c>
      <c r="D106" s="17" t="s">
        <v>170</v>
      </c>
      <c r="E106" s="17" t="s">
        <v>29</v>
      </c>
      <c r="F106" s="17" t="s">
        <v>5</v>
      </c>
      <c r="G106" s="17" t="s">
        <v>173</v>
      </c>
      <c r="H106" s="17" t="s">
        <v>31</v>
      </c>
      <c r="I106" s="18">
        <v>45300.0</v>
      </c>
      <c r="J106" s="17" t="s">
        <v>32</v>
      </c>
      <c r="K106" s="17">
        <v>12.0</v>
      </c>
      <c r="L106" s="17">
        <v>3.0</v>
      </c>
      <c r="M106" s="17" t="s">
        <v>33</v>
      </c>
      <c r="N106" s="17">
        <v>36.0</v>
      </c>
      <c r="O106" s="17">
        <f t="shared" si="12"/>
        <v>0.36</v>
      </c>
      <c r="P106" s="17"/>
      <c r="Q106" s="17"/>
      <c r="R106" s="17">
        <f t="shared" si="2"/>
        <v>0.36</v>
      </c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 t="s">
        <v>136</v>
      </c>
      <c r="B107" s="19" t="s">
        <v>79</v>
      </c>
      <c r="C107" s="19" t="s">
        <v>79</v>
      </c>
      <c r="D107" s="17" t="s">
        <v>170</v>
      </c>
      <c r="E107" s="17" t="s">
        <v>29</v>
      </c>
      <c r="F107" s="17" t="s">
        <v>5</v>
      </c>
      <c r="G107" s="17" t="s">
        <v>174</v>
      </c>
      <c r="H107" s="17" t="s">
        <v>31</v>
      </c>
      <c r="I107" s="18">
        <v>45300.0</v>
      </c>
      <c r="J107" s="17" t="s">
        <v>32</v>
      </c>
      <c r="K107" s="17">
        <v>12.0</v>
      </c>
      <c r="L107" s="17">
        <v>24.99</v>
      </c>
      <c r="M107" s="17" t="s">
        <v>33</v>
      </c>
      <c r="N107" s="17">
        <v>299.88</v>
      </c>
      <c r="O107" s="17">
        <f t="shared" si="12"/>
        <v>2.9988</v>
      </c>
      <c r="P107" s="17"/>
      <c r="Q107" s="17"/>
      <c r="R107" s="17">
        <f t="shared" si="2"/>
        <v>2.9988</v>
      </c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 t="s">
        <v>136</v>
      </c>
      <c r="B108" s="19" t="s">
        <v>79</v>
      </c>
      <c r="C108" s="19" t="s">
        <v>79</v>
      </c>
      <c r="D108" s="17" t="s">
        <v>170</v>
      </c>
      <c r="E108" s="17" t="s">
        <v>29</v>
      </c>
      <c r="F108" s="17" t="s">
        <v>5</v>
      </c>
      <c r="G108" s="17" t="s">
        <v>61</v>
      </c>
      <c r="H108" s="17" t="s">
        <v>31</v>
      </c>
      <c r="I108" s="18">
        <v>45300.0</v>
      </c>
      <c r="J108" s="17" t="s">
        <v>32</v>
      </c>
      <c r="K108" s="17">
        <v>6.0</v>
      </c>
      <c r="L108" s="17">
        <v>230.0</v>
      </c>
      <c r="M108" s="17" t="s">
        <v>33</v>
      </c>
      <c r="N108" s="17">
        <v>1380.0</v>
      </c>
      <c r="O108" s="17">
        <f t="shared" si="12"/>
        <v>13.8</v>
      </c>
      <c r="P108" s="17"/>
      <c r="Q108" s="17"/>
      <c r="R108" s="17">
        <f t="shared" si="2"/>
        <v>13.8</v>
      </c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 t="s">
        <v>136</v>
      </c>
      <c r="B109" s="19" t="s">
        <v>79</v>
      </c>
      <c r="C109" s="19" t="s">
        <v>79</v>
      </c>
      <c r="D109" s="17" t="s">
        <v>170</v>
      </c>
      <c r="E109" s="17" t="s">
        <v>29</v>
      </c>
      <c r="F109" s="17" t="s">
        <v>5</v>
      </c>
      <c r="G109" s="17" t="s">
        <v>44</v>
      </c>
      <c r="H109" s="17" t="s">
        <v>31</v>
      </c>
      <c r="I109" s="18">
        <v>45300.0</v>
      </c>
      <c r="J109" s="17" t="s">
        <v>32</v>
      </c>
      <c r="K109" s="17">
        <v>4.0</v>
      </c>
      <c r="L109" s="17">
        <v>15.99</v>
      </c>
      <c r="M109" s="17" t="s">
        <v>33</v>
      </c>
      <c r="N109" s="17">
        <v>63.96</v>
      </c>
      <c r="O109" s="17">
        <f t="shared" si="12"/>
        <v>0.6396</v>
      </c>
      <c r="P109" s="17"/>
      <c r="Q109" s="17"/>
      <c r="R109" s="17">
        <f t="shared" si="2"/>
        <v>0.6396</v>
      </c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 t="s">
        <v>175</v>
      </c>
      <c r="B110" s="19" t="s">
        <v>176</v>
      </c>
      <c r="C110" s="19" t="s">
        <v>26</v>
      </c>
      <c r="D110" s="17" t="s">
        <v>177</v>
      </c>
      <c r="E110" s="17" t="s">
        <v>29</v>
      </c>
      <c r="F110" s="17" t="s">
        <v>5</v>
      </c>
      <c r="G110" s="17" t="s">
        <v>61</v>
      </c>
      <c r="H110" s="17" t="s">
        <v>31</v>
      </c>
      <c r="I110" s="18">
        <v>45301.0</v>
      </c>
      <c r="J110" s="17" t="s">
        <v>32</v>
      </c>
      <c r="K110" s="17">
        <v>7.0</v>
      </c>
      <c r="L110" s="17">
        <v>207.0</v>
      </c>
      <c r="M110" s="17" t="s">
        <v>33</v>
      </c>
      <c r="N110" s="17">
        <v>1449.0</v>
      </c>
      <c r="O110" s="17">
        <f>N110*0.005</f>
        <v>7.245</v>
      </c>
      <c r="P110" s="17"/>
      <c r="Q110" s="17"/>
      <c r="R110" s="17">
        <f t="shared" si="2"/>
        <v>7.245</v>
      </c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 t="s">
        <v>178</v>
      </c>
      <c r="B111" s="19" t="s">
        <v>179</v>
      </c>
      <c r="C111" s="19" t="s">
        <v>179</v>
      </c>
      <c r="D111" s="17" t="s">
        <v>180</v>
      </c>
      <c r="E111" s="17" t="s">
        <v>29</v>
      </c>
      <c r="F111" s="17" t="s">
        <v>5</v>
      </c>
      <c r="G111" s="17" t="s">
        <v>181</v>
      </c>
      <c r="H111" s="17" t="s">
        <v>31</v>
      </c>
      <c r="I111" s="18">
        <v>45301.0</v>
      </c>
      <c r="J111" s="17" t="s">
        <v>32</v>
      </c>
      <c r="K111" s="17">
        <v>1.0</v>
      </c>
      <c r="L111" s="17">
        <v>120.0</v>
      </c>
      <c r="M111" s="17" t="s">
        <v>33</v>
      </c>
      <c r="N111" s="17">
        <v>120.0</v>
      </c>
      <c r="O111" s="17">
        <f>N111*0.02</f>
        <v>2.4</v>
      </c>
      <c r="P111" s="17"/>
      <c r="Q111" s="17"/>
      <c r="R111" s="17">
        <f t="shared" si="2"/>
        <v>2.4</v>
      </c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 t="s">
        <v>182</v>
      </c>
      <c r="B112" s="19" t="s">
        <v>27</v>
      </c>
      <c r="C112" s="19" t="s">
        <v>27</v>
      </c>
      <c r="D112" s="17" t="s">
        <v>183</v>
      </c>
      <c r="E112" s="17" t="s">
        <v>29</v>
      </c>
      <c r="F112" s="17" t="s">
        <v>5</v>
      </c>
      <c r="G112" s="17" t="s">
        <v>184</v>
      </c>
      <c r="H112" s="17" t="s">
        <v>52</v>
      </c>
      <c r="I112" s="18">
        <v>45303.0</v>
      </c>
      <c r="J112" s="17" t="s">
        <v>32</v>
      </c>
      <c r="K112" s="17">
        <v>10.0</v>
      </c>
      <c r="L112" s="17">
        <v>0.99</v>
      </c>
      <c r="M112" s="17" t="s">
        <v>33</v>
      </c>
      <c r="N112" s="17">
        <v>9.9</v>
      </c>
      <c r="O112" s="17">
        <f t="shared" ref="O112:O122" si="13">N112*0.01</f>
        <v>0.099</v>
      </c>
      <c r="P112" s="17"/>
      <c r="Q112" s="17"/>
      <c r="R112" s="17">
        <f t="shared" si="2"/>
        <v>0.099</v>
      </c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 t="s">
        <v>182</v>
      </c>
      <c r="B113" s="19" t="s">
        <v>27</v>
      </c>
      <c r="C113" s="19" t="s">
        <v>27</v>
      </c>
      <c r="D113" s="17" t="s">
        <v>183</v>
      </c>
      <c r="E113" s="17" t="s">
        <v>29</v>
      </c>
      <c r="F113" s="17" t="s">
        <v>5</v>
      </c>
      <c r="G113" s="17" t="s">
        <v>185</v>
      </c>
      <c r="H113" s="17" t="s">
        <v>49</v>
      </c>
      <c r="I113" s="18">
        <v>45303.0</v>
      </c>
      <c r="J113" s="17" t="s">
        <v>32</v>
      </c>
      <c r="K113" s="17">
        <v>200.0</v>
      </c>
      <c r="L113" s="17">
        <v>0.7</v>
      </c>
      <c r="M113" s="17" t="s">
        <v>33</v>
      </c>
      <c r="N113" s="17">
        <v>140.0</v>
      </c>
      <c r="O113" s="17">
        <f t="shared" si="13"/>
        <v>1.4</v>
      </c>
      <c r="P113" s="17"/>
      <c r="Q113" s="17"/>
      <c r="R113" s="17">
        <f t="shared" si="2"/>
        <v>1.4</v>
      </c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 t="s">
        <v>182</v>
      </c>
      <c r="B114" s="19" t="s">
        <v>27</v>
      </c>
      <c r="C114" s="19" t="s">
        <v>27</v>
      </c>
      <c r="D114" s="17" t="s">
        <v>183</v>
      </c>
      <c r="E114" s="17" t="s">
        <v>29</v>
      </c>
      <c r="F114" s="17" t="s">
        <v>5</v>
      </c>
      <c r="G114" s="17" t="s">
        <v>186</v>
      </c>
      <c r="H114" s="17" t="s">
        <v>49</v>
      </c>
      <c r="I114" s="18">
        <v>45303.0</v>
      </c>
      <c r="J114" s="17" t="s">
        <v>32</v>
      </c>
      <c r="K114" s="17">
        <v>24.0</v>
      </c>
      <c r="L114" s="17">
        <v>56.95</v>
      </c>
      <c r="M114" s="17" t="s">
        <v>33</v>
      </c>
      <c r="N114" s="17">
        <v>1366.8000000000002</v>
      </c>
      <c r="O114" s="17">
        <f t="shared" si="13"/>
        <v>13.668</v>
      </c>
      <c r="P114" s="17"/>
      <c r="Q114" s="17"/>
      <c r="R114" s="17">
        <f t="shared" si="2"/>
        <v>13.668</v>
      </c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 t="s">
        <v>182</v>
      </c>
      <c r="B115" s="19" t="s">
        <v>27</v>
      </c>
      <c r="C115" s="19" t="s">
        <v>27</v>
      </c>
      <c r="D115" s="17" t="s">
        <v>183</v>
      </c>
      <c r="E115" s="17" t="s">
        <v>29</v>
      </c>
      <c r="F115" s="17" t="s">
        <v>5</v>
      </c>
      <c r="G115" s="17" t="s">
        <v>187</v>
      </c>
      <c r="H115" s="17" t="s">
        <v>31</v>
      </c>
      <c r="I115" s="18">
        <v>45303.0</v>
      </c>
      <c r="J115" s="17" t="s">
        <v>32</v>
      </c>
      <c r="K115" s="17">
        <v>12.0</v>
      </c>
      <c r="L115" s="17">
        <v>15.0</v>
      </c>
      <c r="M115" s="17" t="s">
        <v>33</v>
      </c>
      <c r="N115" s="17">
        <v>180.0</v>
      </c>
      <c r="O115" s="17">
        <f t="shared" si="13"/>
        <v>1.8</v>
      </c>
      <c r="P115" s="17"/>
      <c r="Q115" s="17"/>
      <c r="R115" s="17">
        <f t="shared" si="2"/>
        <v>1.8</v>
      </c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 t="s">
        <v>182</v>
      </c>
      <c r="B116" s="19" t="s">
        <v>27</v>
      </c>
      <c r="C116" s="19" t="s">
        <v>27</v>
      </c>
      <c r="D116" s="17" t="s">
        <v>183</v>
      </c>
      <c r="E116" s="17" t="s">
        <v>29</v>
      </c>
      <c r="F116" s="17" t="s">
        <v>5</v>
      </c>
      <c r="G116" s="17" t="s">
        <v>188</v>
      </c>
      <c r="H116" s="17" t="s">
        <v>49</v>
      </c>
      <c r="I116" s="18">
        <v>45303.0</v>
      </c>
      <c r="J116" s="17" t="s">
        <v>32</v>
      </c>
      <c r="K116" s="17">
        <v>50.0</v>
      </c>
      <c r="L116" s="17">
        <v>1.65</v>
      </c>
      <c r="M116" s="17" t="s">
        <v>33</v>
      </c>
      <c r="N116" s="17">
        <v>82.5</v>
      </c>
      <c r="O116" s="17">
        <f t="shared" si="13"/>
        <v>0.825</v>
      </c>
      <c r="P116" s="17"/>
      <c r="Q116" s="17"/>
      <c r="R116" s="17">
        <f t="shared" si="2"/>
        <v>0.825</v>
      </c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 t="s">
        <v>182</v>
      </c>
      <c r="B117" s="19" t="s">
        <v>27</v>
      </c>
      <c r="C117" s="19" t="s">
        <v>27</v>
      </c>
      <c r="D117" s="17" t="s">
        <v>183</v>
      </c>
      <c r="E117" s="17" t="s">
        <v>29</v>
      </c>
      <c r="F117" s="17" t="s">
        <v>5</v>
      </c>
      <c r="G117" s="17" t="s">
        <v>189</v>
      </c>
      <c r="H117" s="17" t="s">
        <v>40</v>
      </c>
      <c r="I117" s="18">
        <v>45303.0</v>
      </c>
      <c r="J117" s="17" t="s">
        <v>32</v>
      </c>
      <c r="K117" s="17">
        <v>1.0</v>
      </c>
      <c r="L117" s="17">
        <v>66.0</v>
      </c>
      <c r="M117" s="17" t="s">
        <v>33</v>
      </c>
      <c r="N117" s="17">
        <v>66.0</v>
      </c>
      <c r="O117" s="17">
        <f t="shared" si="13"/>
        <v>0.66</v>
      </c>
      <c r="P117" s="17"/>
      <c r="Q117" s="17"/>
      <c r="R117" s="17">
        <f t="shared" si="2"/>
        <v>0.66</v>
      </c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 t="s">
        <v>182</v>
      </c>
      <c r="B118" s="19" t="s">
        <v>27</v>
      </c>
      <c r="C118" s="19" t="s">
        <v>27</v>
      </c>
      <c r="D118" s="17" t="s">
        <v>183</v>
      </c>
      <c r="E118" s="17" t="s">
        <v>29</v>
      </c>
      <c r="F118" s="17" t="s">
        <v>5</v>
      </c>
      <c r="G118" s="17" t="s">
        <v>190</v>
      </c>
      <c r="H118" s="17" t="s">
        <v>49</v>
      </c>
      <c r="I118" s="18">
        <v>45303.0</v>
      </c>
      <c r="J118" s="17" t="s">
        <v>32</v>
      </c>
      <c r="K118" s="17">
        <v>200.0</v>
      </c>
      <c r="L118" s="17">
        <v>3.3</v>
      </c>
      <c r="M118" s="17" t="s">
        <v>33</v>
      </c>
      <c r="N118" s="17">
        <v>660.0</v>
      </c>
      <c r="O118" s="17">
        <f t="shared" si="13"/>
        <v>6.6</v>
      </c>
      <c r="P118" s="17"/>
      <c r="Q118" s="17"/>
      <c r="R118" s="17">
        <f t="shared" si="2"/>
        <v>6.6</v>
      </c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 t="s">
        <v>182</v>
      </c>
      <c r="B119" s="19" t="s">
        <v>27</v>
      </c>
      <c r="C119" s="19" t="s">
        <v>27</v>
      </c>
      <c r="D119" s="17" t="s">
        <v>183</v>
      </c>
      <c r="E119" s="17" t="s">
        <v>29</v>
      </c>
      <c r="F119" s="17" t="s">
        <v>5</v>
      </c>
      <c r="G119" s="17" t="s">
        <v>191</v>
      </c>
      <c r="H119" s="17" t="s">
        <v>49</v>
      </c>
      <c r="I119" s="18">
        <v>45303.0</v>
      </c>
      <c r="J119" s="17" t="s">
        <v>32</v>
      </c>
      <c r="K119" s="17">
        <v>500.0</v>
      </c>
      <c r="L119" s="17">
        <v>0.33</v>
      </c>
      <c r="M119" s="17" t="s">
        <v>33</v>
      </c>
      <c r="N119" s="17">
        <v>165.0</v>
      </c>
      <c r="O119" s="17">
        <f t="shared" si="13"/>
        <v>1.65</v>
      </c>
      <c r="P119" s="17"/>
      <c r="Q119" s="17"/>
      <c r="R119" s="17">
        <f t="shared" si="2"/>
        <v>1.65</v>
      </c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 t="s">
        <v>182</v>
      </c>
      <c r="B120" s="19" t="s">
        <v>27</v>
      </c>
      <c r="C120" s="19" t="s">
        <v>27</v>
      </c>
      <c r="D120" s="17" t="s">
        <v>183</v>
      </c>
      <c r="E120" s="17" t="s">
        <v>29</v>
      </c>
      <c r="F120" s="17" t="s">
        <v>5</v>
      </c>
      <c r="G120" s="17" t="s">
        <v>192</v>
      </c>
      <c r="H120" s="17" t="s">
        <v>56</v>
      </c>
      <c r="I120" s="18">
        <v>45303.0</v>
      </c>
      <c r="J120" s="17" t="s">
        <v>32</v>
      </c>
      <c r="K120" s="17">
        <v>2.0</v>
      </c>
      <c r="L120" s="17">
        <v>234.83</v>
      </c>
      <c r="M120" s="17" t="s">
        <v>33</v>
      </c>
      <c r="N120" s="17">
        <v>469.66</v>
      </c>
      <c r="O120" s="17">
        <f t="shared" si="13"/>
        <v>4.6966</v>
      </c>
      <c r="P120" s="17"/>
      <c r="Q120" s="17"/>
      <c r="R120" s="17">
        <f t="shared" si="2"/>
        <v>4.6966</v>
      </c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 t="s">
        <v>182</v>
      </c>
      <c r="B121" s="19" t="s">
        <v>27</v>
      </c>
      <c r="C121" s="19" t="s">
        <v>27</v>
      </c>
      <c r="D121" s="17" t="s">
        <v>183</v>
      </c>
      <c r="E121" s="17" t="s">
        <v>29</v>
      </c>
      <c r="F121" s="17" t="s">
        <v>5</v>
      </c>
      <c r="G121" s="17" t="s">
        <v>193</v>
      </c>
      <c r="H121" s="17" t="s">
        <v>56</v>
      </c>
      <c r="I121" s="18">
        <v>45303.0</v>
      </c>
      <c r="J121" s="17" t="s">
        <v>32</v>
      </c>
      <c r="K121" s="17">
        <v>1.0</v>
      </c>
      <c r="L121" s="17">
        <v>661.26</v>
      </c>
      <c r="M121" s="17" t="s">
        <v>33</v>
      </c>
      <c r="N121" s="17">
        <v>661.26</v>
      </c>
      <c r="O121" s="17">
        <f t="shared" si="13"/>
        <v>6.6126</v>
      </c>
      <c r="P121" s="17"/>
      <c r="Q121" s="17"/>
      <c r="R121" s="17">
        <f t="shared" si="2"/>
        <v>6.6126</v>
      </c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 t="s">
        <v>182</v>
      </c>
      <c r="B122" s="19" t="s">
        <v>27</v>
      </c>
      <c r="C122" s="19" t="s">
        <v>27</v>
      </c>
      <c r="D122" s="17" t="s">
        <v>183</v>
      </c>
      <c r="E122" s="17" t="s">
        <v>29</v>
      </c>
      <c r="F122" s="17" t="s">
        <v>5</v>
      </c>
      <c r="G122" s="17" t="s">
        <v>194</v>
      </c>
      <c r="H122" s="17" t="s">
        <v>56</v>
      </c>
      <c r="I122" s="18">
        <v>45303.0</v>
      </c>
      <c r="J122" s="17" t="s">
        <v>32</v>
      </c>
      <c r="K122" s="17">
        <v>2.0</v>
      </c>
      <c r="L122" s="17">
        <v>139.59</v>
      </c>
      <c r="M122" s="17" t="s">
        <v>33</v>
      </c>
      <c r="N122" s="17">
        <v>279.18</v>
      </c>
      <c r="O122" s="17">
        <f t="shared" si="13"/>
        <v>2.7918</v>
      </c>
      <c r="P122" s="17"/>
      <c r="Q122" s="17"/>
      <c r="R122" s="17">
        <f t="shared" si="2"/>
        <v>2.7918</v>
      </c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 t="s">
        <v>41</v>
      </c>
      <c r="B123" s="19" t="s">
        <v>42</v>
      </c>
      <c r="C123" s="19" t="s">
        <v>42</v>
      </c>
      <c r="D123" s="17" t="s">
        <v>195</v>
      </c>
      <c r="E123" s="17" t="s">
        <v>29</v>
      </c>
      <c r="F123" s="17" t="s">
        <v>5</v>
      </c>
      <c r="G123" s="17" t="s">
        <v>196</v>
      </c>
      <c r="H123" s="17" t="s">
        <v>49</v>
      </c>
      <c r="I123" s="18">
        <v>45306.0</v>
      </c>
      <c r="J123" s="17" t="s">
        <v>32</v>
      </c>
      <c r="K123" s="17">
        <v>22.0</v>
      </c>
      <c r="L123" s="17">
        <v>2.45</v>
      </c>
      <c r="M123" s="17" t="s">
        <v>33</v>
      </c>
      <c r="N123" s="17">
        <v>53.900000000000006</v>
      </c>
      <c r="O123" s="17">
        <f t="shared" ref="O123:O125" si="14">N123*0.02</f>
        <v>1.078</v>
      </c>
      <c r="P123" s="17"/>
      <c r="Q123" s="17"/>
      <c r="R123" s="17">
        <f t="shared" si="2"/>
        <v>1.078</v>
      </c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 t="s">
        <v>41</v>
      </c>
      <c r="B124" s="19" t="s">
        <v>42</v>
      </c>
      <c r="C124" s="19" t="s">
        <v>42</v>
      </c>
      <c r="D124" s="17" t="s">
        <v>195</v>
      </c>
      <c r="E124" s="17" t="s">
        <v>29</v>
      </c>
      <c r="F124" s="17" t="s">
        <v>5</v>
      </c>
      <c r="G124" s="17" t="s">
        <v>197</v>
      </c>
      <c r="H124" s="17" t="s">
        <v>56</v>
      </c>
      <c r="I124" s="18">
        <v>45306.0</v>
      </c>
      <c r="J124" s="17" t="s">
        <v>32</v>
      </c>
      <c r="K124" s="17">
        <v>1.0</v>
      </c>
      <c r="L124" s="17">
        <v>7.58</v>
      </c>
      <c r="M124" s="17" t="s">
        <v>33</v>
      </c>
      <c r="N124" s="17">
        <v>7.58</v>
      </c>
      <c r="O124" s="17">
        <f t="shared" si="14"/>
        <v>0.1516</v>
      </c>
      <c r="P124" s="17"/>
      <c r="Q124" s="17"/>
      <c r="R124" s="17">
        <f t="shared" si="2"/>
        <v>0.1516</v>
      </c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 t="s">
        <v>41</v>
      </c>
      <c r="B125" s="19" t="s">
        <v>42</v>
      </c>
      <c r="C125" s="19" t="s">
        <v>42</v>
      </c>
      <c r="D125" s="17" t="s">
        <v>195</v>
      </c>
      <c r="E125" s="17" t="s">
        <v>29</v>
      </c>
      <c r="F125" s="17" t="s">
        <v>5</v>
      </c>
      <c r="G125" s="17" t="s">
        <v>198</v>
      </c>
      <c r="H125" s="17" t="s">
        <v>52</v>
      </c>
      <c r="I125" s="18">
        <v>45306.0</v>
      </c>
      <c r="J125" s="17" t="s">
        <v>32</v>
      </c>
      <c r="K125" s="17">
        <v>2.0</v>
      </c>
      <c r="L125" s="17">
        <v>4.75</v>
      </c>
      <c r="M125" s="17" t="s">
        <v>33</v>
      </c>
      <c r="N125" s="17">
        <v>9.5</v>
      </c>
      <c r="O125" s="17">
        <f t="shared" si="14"/>
        <v>0.19</v>
      </c>
      <c r="P125" s="17"/>
      <c r="Q125" s="17"/>
      <c r="R125" s="17">
        <f t="shared" si="2"/>
        <v>0.19</v>
      </c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 t="s">
        <v>199</v>
      </c>
      <c r="B126" s="19" t="s">
        <v>26</v>
      </c>
      <c r="C126" s="19" t="s">
        <v>26</v>
      </c>
      <c r="D126" s="17" t="s">
        <v>200</v>
      </c>
      <c r="E126" s="17" t="s">
        <v>29</v>
      </c>
      <c r="F126" s="17" t="s">
        <v>5</v>
      </c>
      <c r="G126" s="17" t="s">
        <v>201</v>
      </c>
      <c r="H126" s="17" t="s">
        <v>64</v>
      </c>
      <c r="I126" s="18">
        <v>45306.0</v>
      </c>
      <c r="J126" s="17" t="s">
        <v>32</v>
      </c>
      <c r="K126" s="17">
        <v>4.0</v>
      </c>
      <c r="L126" s="17">
        <v>31.95</v>
      </c>
      <c r="M126" s="17" t="s">
        <v>33</v>
      </c>
      <c r="N126" s="17">
        <v>127.8</v>
      </c>
      <c r="O126" s="17">
        <f t="shared" ref="O126:O129" si="15">N126*0.005</f>
        <v>0.639</v>
      </c>
      <c r="P126" s="17"/>
      <c r="Q126" s="17"/>
      <c r="R126" s="17">
        <f t="shared" si="2"/>
        <v>0.639</v>
      </c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 t="s">
        <v>199</v>
      </c>
      <c r="B127" s="19" t="s">
        <v>26</v>
      </c>
      <c r="C127" s="19" t="s">
        <v>26</v>
      </c>
      <c r="D127" s="17" t="s">
        <v>200</v>
      </c>
      <c r="E127" s="17" t="s">
        <v>29</v>
      </c>
      <c r="F127" s="17" t="s">
        <v>5</v>
      </c>
      <c r="G127" s="17" t="s">
        <v>36</v>
      </c>
      <c r="H127" s="17" t="s">
        <v>37</v>
      </c>
      <c r="I127" s="18">
        <v>45306.0</v>
      </c>
      <c r="J127" s="17" t="s">
        <v>32</v>
      </c>
      <c r="K127" s="17">
        <v>300.0</v>
      </c>
      <c r="L127" s="17">
        <v>4.99</v>
      </c>
      <c r="M127" s="17" t="s">
        <v>33</v>
      </c>
      <c r="N127" s="17">
        <v>1497.0</v>
      </c>
      <c r="O127" s="17">
        <f t="shared" si="15"/>
        <v>7.485</v>
      </c>
      <c r="P127" s="17"/>
      <c r="Q127" s="17"/>
      <c r="R127" s="17">
        <f t="shared" si="2"/>
        <v>7.485</v>
      </c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 t="s">
        <v>199</v>
      </c>
      <c r="B128" s="19" t="s">
        <v>26</v>
      </c>
      <c r="C128" s="19" t="s">
        <v>26</v>
      </c>
      <c r="D128" s="17" t="s">
        <v>200</v>
      </c>
      <c r="E128" s="17" t="s">
        <v>29</v>
      </c>
      <c r="F128" s="17" t="s">
        <v>5</v>
      </c>
      <c r="G128" s="17" t="s">
        <v>202</v>
      </c>
      <c r="H128" s="17" t="s">
        <v>31</v>
      </c>
      <c r="I128" s="18">
        <v>45306.0</v>
      </c>
      <c r="J128" s="17" t="s">
        <v>32</v>
      </c>
      <c r="K128" s="17">
        <v>10.0</v>
      </c>
      <c r="L128" s="17">
        <v>7.95</v>
      </c>
      <c r="M128" s="17" t="s">
        <v>33</v>
      </c>
      <c r="N128" s="17">
        <v>79.5</v>
      </c>
      <c r="O128" s="17">
        <f t="shared" si="15"/>
        <v>0.3975</v>
      </c>
      <c r="P128" s="17"/>
      <c r="Q128" s="17"/>
      <c r="R128" s="17">
        <f t="shared" si="2"/>
        <v>0.3975</v>
      </c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 t="s">
        <v>199</v>
      </c>
      <c r="B129" s="19" t="s">
        <v>26</v>
      </c>
      <c r="C129" s="19" t="s">
        <v>26</v>
      </c>
      <c r="D129" s="17" t="s">
        <v>200</v>
      </c>
      <c r="E129" s="17" t="s">
        <v>29</v>
      </c>
      <c r="F129" s="17" t="s">
        <v>5</v>
      </c>
      <c r="G129" s="17" t="s">
        <v>203</v>
      </c>
      <c r="H129" s="17" t="s">
        <v>31</v>
      </c>
      <c r="I129" s="18">
        <v>45306.0</v>
      </c>
      <c r="J129" s="17" t="s">
        <v>32</v>
      </c>
      <c r="K129" s="17">
        <v>2.0</v>
      </c>
      <c r="L129" s="17">
        <v>289.95</v>
      </c>
      <c r="M129" s="17" t="s">
        <v>33</v>
      </c>
      <c r="N129" s="17">
        <v>579.9</v>
      </c>
      <c r="O129" s="17">
        <f t="shared" si="15"/>
        <v>2.8995</v>
      </c>
      <c r="P129" s="17"/>
      <c r="Q129" s="17"/>
      <c r="R129" s="17">
        <f t="shared" si="2"/>
        <v>2.8995</v>
      </c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 t="s">
        <v>204</v>
      </c>
      <c r="B130" s="19" t="s">
        <v>79</v>
      </c>
      <c r="C130" s="19" t="s">
        <v>79</v>
      </c>
      <c r="D130" s="17" t="s">
        <v>205</v>
      </c>
      <c r="E130" s="17" t="s">
        <v>29</v>
      </c>
      <c r="F130" s="17" t="s">
        <v>5</v>
      </c>
      <c r="G130" s="17" t="s">
        <v>206</v>
      </c>
      <c r="H130" s="17" t="s">
        <v>31</v>
      </c>
      <c r="I130" s="18">
        <v>45306.0</v>
      </c>
      <c r="J130" s="17" t="s">
        <v>32</v>
      </c>
      <c r="K130" s="17">
        <v>18.0</v>
      </c>
      <c r="L130" s="17">
        <v>23.95</v>
      </c>
      <c r="M130" s="17" t="s">
        <v>33</v>
      </c>
      <c r="N130" s="17">
        <v>431.09999999999997</v>
      </c>
      <c r="O130" s="17">
        <f t="shared" ref="O130:O132" si="16">N130*0.01</f>
        <v>4.311</v>
      </c>
      <c r="P130" s="17"/>
      <c r="Q130" s="17"/>
      <c r="R130" s="17">
        <f t="shared" si="2"/>
        <v>4.311</v>
      </c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 t="s">
        <v>204</v>
      </c>
      <c r="B131" s="19" t="s">
        <v>79</v>
      </c>
      <c r="C131" s="19" t="s">
        <v>79</v>
      </c>
      <c r="D131" s="17" t="s">
        <v>205</v>
      </c>
      <c r="E131" s="17" t="s">
        <v>29</v>
      </c>
      <c r="F131" s="17" t="s">
        <v>5</v>
      </c>
      <c r="G131" s="17" t="s">
        <v>207</v>
      </c>
      <c r="H131" s="17" t="s">
        <v>31</v>
      </c>
      <c r="I131" s="18">
        <v>45306.0</v>
      </c>
      <c r="J131" s="17" t="s">
        <v>32</v>
      </c>
      <c r="K131" s="17">
        <v>12.0</v>
      </c>
      <c r="L131" s="17">
        <v>24.95</v>
      </c>
      <c r="M131" s="17" t="s">
        <v>33</v>
      </c>
      <c r="N131" s="17">
        <v>299.4</v>
      </c>
      <c r="O131" s="17">
        <f t="shared" si="16"/>
        <v>2.994</v>
      </c>
      <c r="P131" s="17"/>
      <c r="Q131" s="17"/>
      <c r="R131" s="17">
        <f t="shared" si="2"/>
        <v>2.994</v>
      </c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 t="s">
        <v>204</v>
      </c>
      <c r="B132" s="19" t="s">
        <v>79</v>
      </c>
      <c r="C132" s="19" t="s">
        <v>79</v>
      </c>
      <c r="D132" s="17" t="s">
        <v>205</v>
      </c>
      <c r="E132" s="17" t="s">
        <v>29</v>
      </c>
      <c r="F132" s="17" t="s">
        <v>5</v>
      </c>
      <c r="G132" s="17" t="s">
        <v>208</v>
      </c>
      <c r="H132" s="17" t="s">
        <v>31</v>
      </c>
      <c r="I132" s="18">
        <v>45306.0</v>
      </c>
      <c r="J132" s="17" t="s">
        <v>32</v>
      </c>
      <c r="K132" s="17">
        <v>12.0</v>
      </c>
      <c r="L132" s="17">
        <v>23.95</v>
      </c>
      <c r="M132" s="17" t="s">
        <v>33</v>
      </c>
      <c r="N132" s="17">
        <v>287.4</v>
      </c>
      <c r="O132" s="17">
        <f t="shared" si="16"/>
        <v>2.874</v>
      </c>
      <c r="P132" s="17"/>
      <c r="Q132" s="17"/>
      <c r="R132" s="17">
        <f t="shared" si="2"/>
        <v>2.874</v>
      </c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 t="s">
        <v>209</v>
      </c>
      <c r="B133" s="19" t="s">
        <v>210</v>
      </c>
      <c r="C133" s="19" t="s">
        <v>27</v>
      </c>
      <c r="D133" s="17" t="s">
        <v>211</v>
      </c>
      <c r="E133" s="17" t="s">
        <v>29</v>
      </c>
      <c r="F133" s="17" t="s">
        <v>5</v>
      </c>
      <c r="G133" s="17" t="s">
        <v>212</v>
      </c>
      <c r="H133" s="17" t="s">
        <v>104</v>
      </c>
      <c r="I133" s="18">
        <v>45306.0</v>
      </c>
      <c r="J133" s="17" t="s">
        <v>32</v>
      </c>
      <c r="K133" s="17">
        <v>12.0</v>
      </c>
      <c r="L133" s="17">
        <v>12.97</v>
      </c>
      <c r="M133" s="17" t="s">
        <v>33</v>
      </c>
      <c r="N133" s="17">
        <v>155.64000000000001</v>
      </c>
      <c r="O133" s="17">
        <f t="shared" ref="O133:O134" si="17">N133*0.02</f>
        <v>3.1128</v>
      </c>
      <c r="P133" s="17"/>
      <c r="Q133" s="17"/>
      <c r="R133" s="17">
        <f t="shared" si="2"/>
        <v>3.1128</v>
      </c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 t="s">
        <v>209</v>
      </c>
      <c r="B134" s="19" t="s">
        <v>210</v>
      </c>
      <c r="C134" s="19" t="s">
        <v>27</v>
      </c>
      <c r="D134" s="17" t="s">
        <v>211</v>
      </c>
      <c r="E134" s="17" t="s">
        <v>29</v>
      </c>
      <c r="F134" s="17" t="s">
        <v>5</v>
      </c>
      <c r="G134" s="17" t="s">
        <v>213</v>
      </c>
      <c r="H134" s="17" t="s">
        <v>104</v>
      </c>
      <c r="I134" s="18">
        <v>45306.0</v>
      </c>
      <c r="J134" s="17" t="s">
        <v>32</v>
      </c>
      <c r="K134" s="17">
        <v>4.0</v>
      </c>
      <c r="L134" s="17">
        <v>35.8</v>
      </c>
      <c r="M134" s="17" t="s">
        <v>33</v>
      </c>
      <c r="N134" s="17">
        <v>143.2</v>
      </c>
      <c r="O134" s="17">
        <f t="shared" si="17"/>
        <v>2.864</v>
      </c>
      <c r="P134" s="17"/>
      <c r="Q134" s="17"/>
      <c r="R134" s="17">
        <f t="shared" si="2"/>
        <v>2.864</v>
      </c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 t="s">
        <v>68</v>
      </c>
      <c r="B135" s="19" t="s">
        <v>27</v>
      </c>
      <c r="C135" s="19" t="s">
        <v>27</v>
      </c>
      <c r="D135" s="17" t="s">
        <v>214</v>
      </c>
      <c r="E135" s="17" t="s">
        <v>29</v>
      </c>
      <c r="F135" s="17" t="s">
        <v>5</v>
      </c>
      <c r="G135" s="17" t="s">
        <v>71</v>
      </c>
      <c r="H135" s="17" t="s">
        <v>40</v>
      </c>
      <c r="I135" s="18">
        <v>45306.0</v>
      </c>
      <c r="J135" s="17" t="s">
        <v>32</v>
      </c>
      <c r="K135" s="17">
        <v>6.0</v>
      </c>
      <c r="L135" s="17">
        <v>7.5</v>
      </c>
      <c r="M135" s="17" t="s">
        <v>33</v>
      </c>
      <c r="N135" s="17">
        <v>45.0</v>
      </c>
      <c r="O135" s="17">
        <f t="shared" ref="O135:O141" si="18">N135*0.01</f>
        <v>0.45</v>
      </c>
      <c r="P135" s="17"/>
      <c r="Q135" s="17"/>
      <c r="R135" s="17">
        <f t="shared" si="2"/>
        <v>0.45</v>
      </c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 t="s">
        <v>68</v>
      </c>
      <c r="B136" s="19" t="s">
        <v>27</v>
      </c>
      <c r="C136" s="19" t="s">
        <v>27</v>
      </c>
      <c r="D136" s="17" t="s">
        <v>214</v>
      </c>
      <c r="E136" s="17" t="s">
        <v>29</v>
      </c>
      <c r="F136" s="17" t="s">
        <v>5</v>
      </c>
      <c r="G136" s="17" t="s">
        <v>99</v>
      </c>
      <c r="H136" s="17" t="s">
        <v>91</v>
      </c>
      <c r="I136" s="18">
        <v>45306.0</v>
      </c>
      <c r="J136" s="17" t="s">
        <v>32</v>
      </c>
      <c r="K136" s="17">
        <v>20.0</v>
      </c>
      <c r="L136" s="17">
        <v>11.45</v>
      </c>
      <c r="M136" s="17" t="s">
        <v>33</v>
      </c>
      <c r="N136" s="17">
        <v>229.0</v>
      </c>
      <c r="O136" s="17">
        <f t="shared" si="18"/>
        <v>2.29</v>
      </c>
      <c r="P136" s="17"/>
      <c r="Q136" s="17"/>
      <c r="R136" s="17">
        <f t="shared" si="2"/>
        <v>2.29</v>
      </c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 t="s">
        <v>68</v>
      </c>
      <c r="B137" s="19" t="s">
        <v>27</v>
      </c>
      <c r="C137" s="19" t="s">
        <v>27</v>
      </c>
      <c r="D137" s="17" t="s">
        <v>214</v>
      </c>
      <c r="E137" s="17" t="s">
        <v>29</v>
      </c>
      <c r="F137" s="17" t="s">
        <v>5</v>
      </c>
      <c r="G137" s="17" t="s">
        <v>36</v>
      </c>
      <c r="H137" s="17" t="s">
        <v>37</v>
      </c>
      <c r="I137" s="18">
        <v>45306.0</v>
      </c>
      <c r="J137" s="17" t="s">
        <v>32</v>
      </c>
      <c r="K137" s="17">
        <v>5.0</v>
      </c>
      <c r="L137" s="17">
        <v>5.5</v>
      </c>
      <c r="M137" s="17" t="s">
        <v>33</v>
      </c>
      <c r="N137" s="17">
        <v>27.5</v>
      </c>
      <c r="O137" s="17">
        <f t="shared" si="18"/>
        <v>0.275</v>
      </c>
      <c r="P137" s="17"/>
      <c r="Q137" s="17"/>
      <c r="R137" s="17">
        <f t="shared" si="2"/>
        <v>0.275</v>
      </c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 t="s">
        <v>68</v>
      </c>
      <c r="B138" s="19" t="s">
        <v>27</v>
      </c>
      <c r="C138" s="19" t="s">
        <v>27</v>
      </c>
      <c r="D138" s="17" t="s">
        <v>214</v>
      </c>
      <c r="E138" s="17" t="s">
        <v>29</v>
      </c>
      <c r="F138" s="17" t="s">
        <v>5</v>
      </c>
      <c r="G138" s="17" t="s">
        <v>215</v>
      </c>
      <c r="H138" s="17" t="s">
        <v>37</v>
      </c>
      <c r="I138" s="18">
        <v>45306.0</v>
      </c>
      <c r="J138" s="17" t="s">
        <v>32</v>
      </c>
      <c r="K138" s="17">
        <v>25.0</v>
      </c>
      <c r="L138" s="17">
        <v>20.0</v>
      </c>
      <c r="M138" s="17" t="s">
        <v>33</v>
      </c>
      <c r="N138" s="17">
        <v>500.0</v>
      </c>
      <c r="O138" s="17">
        <f t="shared" si="18"/>
        <v>5</v>
      </c>
      <c r="P138" s="17"/>
      <c r="Q138" s="17"/>
      <c r="R138" s="17">
        <f t="shared" si="2"/>
        <v>5</v>
      </c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 t="s">
        <v>68</v>
      </c>
      <c r="B139" s="19" t="s">
        <v>27</v>
      </c>
      <c r="C139" s="19" t="s">
        <v>27</v>
      </c>
      <c r="D139" s="17" t="s">
        <v>214</v>
      </c>
      <c r="E139" s="17" t="s">
        <v>29</v>
      </c>
      <c r="F139" s="17" t="s">
        <v>5</v>
      </c>
      <c r="G139" s="17" t="s">
        <v>216</v>
      </c>
      <c r="H139" s="17" t="s">
        <v>56</v>
      </c>
      <c r="I139" s="18">
        <v>45306.0</v>
      </c>
      <c r="J139" s="17" t="s">
        <v>32</v>
      </c>
      <c r="K139" s="17">
        <v>12.0</v>
      </c>
      <c r="L139" s="17">
        <v>16.74</v>
      </c>
      <c r="M139" s="17" t="s">
        <v>33</v>
      </c>
      <c r="N139" s="17">
        <v>200.88</v>
      </c>
      <c r="O139" s="17">
        <f t="shared" si="18"/>
        <v>2.0088</v>
      </c>
      <c r="P139" s="17"/>
      <c r="Q139" s="17"/>
      <c r="R139" s="17">
        <f t="shared" si="2"/>
        <v>2.0088</v>
      </c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 t="s">
        <v>68</v>
      </c>
      <c r="B140" s="19" t="s">
        <v>27</v>
      </c>
      <c r="C140" s="19" t="s">
        <v>27</v>
      </c>
      <c r="D140" s="17" t="s">
        <v>214</v>
      </c>
      <c r="E140" s="17" t="s">
        <v>29</v>
      </c>
      <c r="F140" s="17" t="s">
        <v>5</v>
      </c>
      <c r="G140" s="17" t="s">
        <v>217</v>
      </c>
      <c r="H140" s="17" t="s">
        <v>49</v>
      </c>
      <c r="I140" s="18">
        <v>45306.0</v>
      </c>
      <c r="J140" s="17" t="s">
        <v>32</v>
      </c>
      <c r="K140" s="17">
        <v>960.0</v>
      </c>
      <c r="L140" s="17">
        <v>1.97</v>
      </c>
      <c r="M140" s="17" t="s">
        <v>33</v>
      </c>
      <c r="N140" s="17">
        <v>1891.2</v>
      </c>
      <c r="O140" s="17">
        <f t="shared" si="18"/>
        <v>18.912</v>
      </c>
      <c r="P140" s="17"/>
      <c r="Q140" s="17"/>
      <c r="R140" s="17">
        <f t="shared" si="2"/>
        <v>18.912</v>
      </c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 t="s">
        <v>68</v>
      </c>
      <c r="B141" s="19" t="s">
        <v>27</v>
      </c>
      <c r="C141" s="19" t="s">
        <v>27</v>
      </c>
      <c r="D141" s="17" t="s">
        <v>214</v>
      </c>
      <c r="E141" s="17" t="s">
        <v>29</v>
      </c>
      <c r="F141" s="17" t="s">
        <v>5</v>
      </c>
      <c r="G141" s="17" t="s">
        <v>218</v>
      </c>
      <c r="H141" s="17" t="s">
        <v>56</v>
      </c>
      <c r="I141" s="18">
        <v>45306.0</v>
      </c>
      <c r="J141" s="17" t="s">
        <v>32</v>
      </c>
      <c r="K141" s="17">
        <v>6.0</v>
      </c>
      <c r="L141" s="17">
        <v>27.76</v>
      </c>
      <c r="M141" s="17" t="s">
        <v>33</v>
      </c>
      <c r="N141" s="17">
        <v>166.56</v>
      </c>
      <c r="O141" s="17">
        <f t="shared" si="18"/>
        <v>1.6656</v>
      </c>
      <c r="P141" s="17"/>
      <c r="Q141" s="17"/>
      <c r="R141" s="17">
        <f t="shared" si="2"/>
        <v>1.6656</v>
      </c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 t="s">
        <v>59</v>
      </c>
      <c r="B142" s="19" t="s">
        <v>26</v>
      </c>
      <c r="C142" s="19" t="s">
        <v>26</v>
      </c>
      <c r="D142" s="17" t="s">
        <v>219</v>
      </c>
      <c r="E142" s="17" t="s">
        <v>29</v>
      </c>
      <c r="F142" s="17" t="s">
        <v>5</v>
      </c>
      <c r="G142" s="17" t="s">
        <v>220</v>
      </c>
      <c r="H142" s="17" t="s">
        <v>31</v>
      </c>
      <c r="I142" s="18">
        <v>45307.0</v>
      </c>
      <c r="J142" s="17" t="s">
        <v>32</v>
      </c>
      <c r="K142" s="17">
        <v>24.0</v>
      </c>
      <c r="L142" s="17">
        <v>11.5</v>
      </c>
      <c r="M142" s="17" t="s">
        <v>33</v>
      </c>
      <c r="N142" s="17">
        <v>276.0</v>
      </c>
      <c r="O142" s="17">
        <f t="shared" ref="O142:O169" si="19">N142*0.005</f>
        <v>1.38</v>
      </c>
      <c r="P142" s="17"/>
      <c r="Q142" s="17"/>
      <c r="R142" s="17">
        <f t="shared" si="2"/>
        <v>1.38</v>
      </c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 t="s">
        <v>59</v>
      </c>
      <c r="B143" s="19" t="s">
        <v>26</v>
      </c>
      <c r="C143" s="19" t="s">
        <v>26</v>
      </c>
      <c r="D143" s="17" t="s">
        <v>219</v>
      </c>
      <c r="E143" s="17" t="s">
        <v>29</v>
      </c>
      <c r="F143" s="17" t="s">
        <v>5</v>
      </c>
      <c r="G143" s="17" t="s">
        <v>55</v>
      </c>
      <c r="H143" s="17" t="s">
        <v>56</v>
      </c>
      <c r="I143" s="18">
        <v>45307.0</v>
      </c>
      <c r="J143" s="17" t="s">
        <v>32</v>
      </c>
      <c r="K143" s="17">
        <v>24.0</v>
      </c>
      <c r="L143" s="17">
        <v>11.07</v>
      </c>
      <c r="M143" s="17" t="s">
        <v>33</v>
      </c>
      <c r="N143" s="17">
        <v>265.68</v>
      </c>
      <c r="O143" s="17">
        <f t="shared" si="19"/>
        <v>1.3284</v>
      </c>
      <c r="P143" s="17"/>
      <c r="Q143" s="17"/>
      <c r="R143" s="17">
        <f t="shared" si="2"/>
        <v>1.3284</v>
      </c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 t="s">
        <v>59</v>
      </c>
      <c r="B144" s="19" t="s">
        <v>26</v>
      </c>
      <c r="C144" s="19" t="s">
        <v>26</v>
      </c>
      <c r="D144" s="17" t="s">
        <v>219</v>
      </c>
      <c r="E144" s="17" t="s">
        <v>29</v>
      </c>
      <c r="F144" s="17" t="s">
        <v>5</v>
      </c>
      <c r="G144" s="17" t="s">
        <v>216</v>
      </c>
      <c r="H144" s="17" t="s">
        <v>56</v>
      </c>
      <c r="I144" s="18">
        <v>45307.0</v>
      </c>
      <c r="J144" s="17" t="s">
        <v>32</v>
      </c>
      <c r="K144" s="17">
        <v>6.0</v>
      </c>
      <c r="L144" s="17">
        <v>16.74</v>
      </c>
      <c r="M144" s="17" t="s">
        <v>33</v>
      </c>
      <c r="N144" s="17">
        <v>100.44</v>
      </c>
      <c r="O144" s="17">
        <f t="shared" si="19"/>
        <v>0.5022</v>
      </c>
      <c r="P144" s="17"/>
      <c r="Q144" s="17"/>
      <c r="R144" s="17">
        <f t="shared" si="2"/>
        <v>0.5022</v>
      </c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 t="s">
        <v>59</v>
      </c>
      <c r="B145" s="19" t="s">
        <v>26</v>
      </c>
      <c r="C145" s="19" t="s">
        <v>26</v>
      </c>
      <c r="D145" s="17" t="s">
        <v>219</v>
      </c>
      <c r="E145" s="17" t="s">
        <v>29</v>
      </c>
      <c r="F145" s="17" t="s">
        <v>5</v>
      </c>
      <c r="G145" s="17" t="s">
        <v>221</v>
      </c>
      <c r="H145" s="17" t="s">
        <v>56</v>
      </c>
      <c r="I145" s="18">
        <v>45307.0</v>
      </c>
      <c r="J145" s="17" t="s">
        <v>32</v>
      </c>
      <c r="K145" s="17">
        <v>12.0</v>
      </c>
      <c r="L145" s="17">
        <v>16.74</v>
      </c>
      <c r="M145" s="17" t="s">
        <v>33</v>
      </c>
      <c r="N145" s="17">
        <v>200.88</v>
      </c>
      <c r="O145" s="17">
        <f t="shared" si="19"/>
        <v>1.0044</v>
      </c>
      <c r="P145" s="17"/>
      <c r="Q145" s="17"/>
      <c r="R145" s="17">
        <f t="shared" si="2"/>
        <v>1.0044</v>
      </c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 t="s">
        <v>59</v>
      </c>
      <c r="B146" s="19" t="s">
        <v>26</v>
      </c>
      <c r="C146" s="19" t="s">
        <v>26</v>
      </c>
      <c r="D146" s="17" t="s">
        <v>219</v>
      </c>
      <c r="E146" s="17" t="s">
        <v>29</v>
      </c>
      <c r="F146" s="17" t="s">
        <v>5</v>
      </c>
      <c r="G146" s="17" t="s">
        <v>70</v>
      </c>
      <c r="H146" s="17" t="s">
        <v>56</v>
      </c>
      <c r="I146" s="18">
        <v>45307.0</v>
      </c>
      <c r="J146" s="17" t="s">
        <v>32</v>
      </c>
      <c r="K146" s="17">
        <v>6.0</v>
      </c>
      <c r="L146" s="17">
        <v>33.22</v>
      </c>
      <c r="M146" s="17" t="s">
        <v>33</v>
      </c>
      <c r="N146" s="17">
        <v>199.32</v>
      </c>
      <c r="O146" s="17">
        <f t="shared" si="19"/>
        <v>0.9966</v>
      </c>
      <c r="P146" s="17"/>
      <c r="Q146" s="17"/>
      <c r="R146" s="17">
        <f t="shared" si="2"/>
        <v>0.9966</v>
      </c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 t="s">
        <v>59</v>
      </c>
      <c r="B147" s="19" t="s">
        <v>26</v>
      </c>
      <c r="C147" s="19" t="s">
        <v>26</v>
      </c>
      <c r="D147" s="17" t="s">
        <v>219</v>
      </c>
      <c r="E147" s="17" t="s">
        <v>29</v>
      </c>
      <c r="F147" s="17" t="s">
        <v>5</v>
      </c>
      <c r="G147" s="17" t="s">
        <v>108</v>
      </c>
      <c r="H147" s="17" t="s">
        <v>56</v>
      </c>
      <c r="I147" s="18">
        <v>45307.0</v>
      </c>
      <c r="J147" s="17" t="s">
        <v>32</v>
      </c>
      <c r="K147" s="17">
        <v>2.0</v>
      </c>
      <c r="L147" s="17">
        <v>10.34</v>
      </c>
      <c r="M147" s="17" t="s">
        <v>33</v>
      </c>
      <c r="N147" s="17">
        <v>20.68</v>
      </c>
      <c r="O147" s="17">
        <f t="shared" si="19"/>
        <v>0.1034</v>
      </c>
      <c r="P147" s="17"/>
      <c r="Q147" s="17"/>
      <c r="R147" s="17">
        <f t="shared" si="2"/>
        <v>0.1034</v>
      </c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 t="s">
        <v>59</v>
      </c>
      <c r="B148" s="19" t="s">
        <v>26</v>
      </c>
      <c r="C148" s="19" t="s">
        <v>26</v>
      </c>
      <c r="D148" s="17" t="s">
        <v>219</v>
      </c>
      <c r="E148" s="17" t="s">
        <v>29</v>
      </c>
      <c r="F148" s="17" t="s">
        <v>5</v>
      </c>
      <c r="G148" s="17" t="s">
        <v>222</v>
      </c>
      <c r="H148" s="17" t="s">
        <v>56</v>
      </c>
      <c r="I148" s="18">
        <v>45307.0</v>
      </c>
      <c r="J148" s="17" t="s">
        <v>32</v>
      </c>
      <c r="K148" s="17">
        <v>2.0</v>
      </c>
      <c r="L148" s="17">
        <v>28.45</v>
      </c>
      <c r="M148" s="17" t="s">
        <v>33</v>
      </c>
      <c r="N148" s="17">
        <v>56.9</v>
      </c>
      <c r="O148" s="17">
        <f t="shared" si="19"/>
        <v>0.2845</v>
      </c>
      <c r="P148" s="17"/>
      <c r="Q148" s="17"/>
      <c r="R148" s="17">
        <f t="shared" si="2"/>
        <v>0.2845</v>
      </c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 t="s">
        <v>59</v>
      </c>
      <c r="B149" s="19" t="s">
        <v>26</v>
      </c>
      <c r="C149" s="19" t="s">
        <v>26</v>
      </c>
      <c r="D149" s="17" t="s">
        <v>219</v>
      </c>
      <c r="E149" s="17" t="s">
        <v>29</v>
      </c>
      <c r="F149" s="17" t="s">
        <v>5</v>
      </c>
      <c r="G149" s="17" t="s">
        <v>223</v>
      </c>
      <c r="H149" s="17" t="s">
        <v>52</v>
      </c>
      <c r="I149" s="18">
        <v>45307.0</v>
      </c>
      <c r="J149" s="17" t="s">
        <v>32</v>
      </c>
      <c r="K149" s="17">
        <v>2.0</v>
      </c>
      <c r="L149" s="17">
        <v>10.95</v>
      </c>
      <c r="M149" s="17" t="s">
        <v>33</v>
      </c>
      <c r="N149" s="17">
        <v>21.9</v>
      </c>
      <c r="O149" s="17">
        <f t="shared" si="19"/>
        <v>0.1095</v>
      </c>
      <c r="P149" s="17"/>
      <c r="Q149" s="17"/>
      <c r="R149" s="17">
        <f t="shared" si="2"/>
        <v>0.1095</v>
      </c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 t="s">
        <v>59</v>
      </c>
      <c r="B150" s="19" t="s">
        <v>26</v>
      </c>
      <c r="C150" s="19" t="s">
        <v>26</v>
      </c>
      <c r="D150" s="17" t="s">
        <v>219</v>
      </c>
      <c r="E150" s="17" t="s">
        <v>29</v>
      </c>
      <c r="F150" s="17" t="s">
        <v>5</v>
      </c>
      <c r="G150" s="17" t="s">
        <v>133</v>
      </c>
      <c r="H150" s="17" t="s">
        <v>46</v>
      </c>
      <c r="I150" s="18">
        <v>45307.0</v>
      </c>
      <c r="J150" s="17" t="s">
        <v>32</v>
      </c>
      <c r="K150" s="17">
        <v>1.0</v>
      </c>
      <c r="L150" s="17">
        <v>55.95</v>
      </c>
      <c r="M150" s="17" t="s">
        <v>33</v>
      </c>
      <c r="N150" s="17">
        <v>55.95</v>
      </c>
      <c r="O150" s="17">
        <f t="shared" si="19"/>
        <v>0.27975</v>
      </c>
      <c r="P150" s="17"/>
      <c r="Q150" s="17"/>
      <c r="R150" s="17">
        <f t="shared" si="2"/>
        <v>0.27975</v>
      </c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 t="s">
        <v>59</v>
      </c>
      <c r="B151" s="19" t="s">
        <v>26</v>
      </c>
      <c r="C151" s="19" t="s">
        <v>26</v>
      </c>
      <c r="D151" s="17" t="s">
        <v>219</v>
      </c>
      <c r="E151" s="17" t="s">
        <v>29</v>
      </c>
      <c r="F151" s="17" t="s">
        <v>5</v>
      </c>
      <c r="G151" s="17" t="s">
        <v>224</v>
      </c>
      <c r="H151" s="17" t="s">
        <v>31</v>
      </c>
      <c r="I151" s="18">
        <v>45307.0</v>
      </c>
      <c r="J151" s="17" t="s">
        <v>32</v>
      </c>
      <c r="K151" s="17">
        <v>24.0</v>
      </c>
      <c r="L151" s="17">
        <v>2.25</v>
      </c>
      <c r="M151" s="17" t="s">
        <v>33</v>
      </c>
      <c r="N151" s="17">
        <v>54.0</v>
      </c>
      <c r="O151" s="17">
        <f t="shared" si="19"/>
        <v>0.27</v>
      </c>
      <c r="P151" s="17"/>
      <c r="Q151" s="17"/>
      <c r="R151" s="17">
        <f t="shared" si="2"/>
        <v>0.27</v>
      </c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 t="s">
        <v>59</v>
      </c>
      <c r="B152" s="19" t="s">
        <v>26</v>
      </c>
      <c r="C152" s="19" t="s">
        <v>26</v>
      </c>
      <c r="D152" s="17" t="s">
        <v>219</v>
      </c>
      <c r="E152" s="17" t="s">
        <v>29</v>
      </c>
      <c r="F152" s="17" t="s">
        <v>5</v>
      </c>
      <c r="G152" s="17" t="s">
        <v>30</v>
      </c>
      <c r="H152" s="17" t="s">
        <v>31</v>
      </c>
      <c r="I152" s="18">
        <v>45307.0</v>
      </c>
      <c r="J152" s="17" t="s">
        <v>32</v>
      </c>
      <c r="K152" s="17">
        <v>19.0</v>
      </c>
      <c r="L152" s="17">
        <v>40.0</v>
      </c>
      <c r="M152" s="17" t="s">
        <v>33</v>
      </c>
      <c r="N152" s="17">
        <v>760.0</v>
      </c>
      <c r="O152" s="17">
        <f t="shared" si="19"/>
        <v>3.8</v>
      </c>
      <c r="P152" s="17"/>
      <c r="Q152" s="17"/>
      <c r="R152" s="17">
        <f t="shared" si="2"/>
        <v>3.8</v>
      </c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 t="s">
        <v>59</v>
      </c>
      <c r="B153" s="19" t="s">
        <v>26</v>
      </c>
      <c r="C153" s="19" t="s">
        <v>26</v>
      </c>
      <c r="D153" s="17" t="s">
        <v>219</v>
      </c>
      <c r="E153" s="17" t="s">
        <v>29</v>
      </c>
      <c r="F153" s="17" t="s">
        <v>5</v>
      </c>
      <c r="G153" s="17" t="s">
        <v>225</v>
      </c>
      <c r="H153" s="17" t="s">
        <v>31</v>
      </c>
      <c r="I153" s="18">
        <v>45307.0</v>
      </c>
      <c r="J153" s="17" t="s">
        <v>32</v>
      </c>
      <c r="K153" s="17">
        <v>1.0</v>
      </c>
      <c r="L153" s="17">
        <v>234.95</v>
      </c>
      <c r="M153" s="17" t="s">
        <v>33</v>
      </c>
      <c r="N153" s="17">
        <v>234.95</v>
      </c>
      <c r="O153" s="17">
        <f t="shared" si="19"/>
        <v>1.17475</v>
      </c>
      <c r="P153" s="17"/>
      <c r="Q153" s="17"/>
      <c r="R153" s="17">
        <f t="shared" si="2"/>
        <v>1.17475</v>
      </c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 t="s">
        <v>59</v>
      </c>
      <c r="B154" s="19" t="s">
        <v>26</v>
      </c>
      <c r="C154" s="19" t="s">
        <v>26</v>
      </c>
      <c r="D154" s="17" t="s">
        <v>219</v>
      </c>
      <c r="E154" s="17" t="s">
        <v>29</v>
      </c>
      <c r="F154" s="17" t="s">
        <v>5</v>
      </c>
      <c r="G154" s="17" t="s">
        <v>226</v>
      </c>
      <c r="H154" s="17" t="s">
        <v>31</v>
      </c>
      <c r="I154" s="18">
        <v>45307.0</v>
      </c>
      <c r="J154" s="17" t="s">
        <v>32</v>
      </c>
      <c r="K154" s="17">
        <v>1.0</v>
      </c>
      <c r="L154" s="17">
        <v>199.95</v>
      </c>
      <c r="M154" s="17" t="s">
        <v>33</v>
      </c>
      <c r="N154" s="17">
        <v>199.95</v>
      </c>
      <c r="O154" s="17">
        <f t="shared" si="19"/>
        <v>0.99975</v>
      </c>
      <c r="P154" s="17"/>
      <c r="Q154" s="17"/>
      <c r="R154" s="17">
        <f t="shared" si="2"/>
        <v>0.99975</v>
      </c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 t="s">
        <v>59</v>
      </c>
      <c r="B155" s="19" t="s">
        <v>26</v>
      </c>
      <c r="C155" s="19" t="s">
        <v>26</v>
      </c>
      <c r="D155" s="17" t="s">
        <v>219</v>
      </c>
      <c r="E155" s="17" t="s">
        <v>29</v>
      </c>
      <c r="F155" s="17" t="s">
        <v>5</v>
      </c>
      <c r="G155" s="17" t="s">
        <v>227</v>
      </c>
      <c r="H155" s="17" t="s">
        <v>228</v>
      </c>
      <c r="I155" s="18">
        <v>45307.0</v>
      </c>
      <c r="J155" s="17" t="s">
        <v>32</v>
      </c>
      <c r="K155" s="17">
        <v>3.0</v>
      </c>
      <c r="L155" s="17">
        <v>15.7</v>
      </c>
      <c r="M155" s="17" t="s">
        <v>33</v>
      </c>
      <c r="N155" s="17">
        <v>47.099999999999994</v>
      </c>
      <c r="O155" s="17">
        <f t="shared" si="19"/>
        <v>0.2355</v>
      </c>
      <c r="P155" s="17"/>
      <c r="Q155" s="17"/>
      <c r="R155" s="17">
        <f t="shared" si="2"/>
        <v>0.2355</v>
      </c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 t="s">
        <v>59</v>
      </c>
      <c r="B156" s="19" t="s">
        <v>26</v>
      </c>
      <c r="C156" s="19" t="s">
        <v>26</v>
      </c>
      <c r="D156" s="17" t="s">
        <v>219</v>
      </c>
      <c r="E156" s="17" t="s">
        <v>29</v>
      </c>
      <c r="F156" s="17" t="s">
        <v>5</v>
      </c>
      <c r="G156" s="17" t="s">
        <v>229</v>
      </c>
      <c r="H156" s="17" t="s">
        <v>228</v>
      </c>
      <c r="I156" s="18">
        <v>45307.0</v>
      </c>
      <c r="J156" s="17" t="s">
        <v>32</v>
      </c>
      <c r="K156" s="17">
        <v>2.0</v>
      </c>
      <c r="L156" s="17">
        <v>28.6</v>
      </c>
      <c r="M156" s="17" t="s">
        <v>33</v>
      </c>
      <c r="N156" s="17">
        <v>57.2</v>
      </c>
      <c r="O156" s="17">
        <f t="shared" si="19"/>
        <v>0.286</v>
      </c>
      <c r="P156" s="17"/>
      <c r="Q156" s="17"/>
      <c r="R156" s="17">
        <f t="shared" si="2"/>
        <v>0.286</v>
      </c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 t="s">
        <v>59</v>
      </c>
      <c r="B157" s="19" t="s">
        <v>26</v>
      </c>
      <c r="C157" s="19" t="s">
        <v>26</v>
      </c>
      <c r="D157" s="17" t="s">
        <v>219</v>
      </c>
      <c r="E157" s="17" t="s">
        <v>29</v>
      </c>
      <c r="F157" s="17" t="s">
        <v>5</v>
      </c>
      <c r="G157" s="17" t="s">
        <v>230</v>
      </c>
      <c r="H157" s="17" t="s">
        <v>228</v>
      </c>
      <c r="I157" s="18">
        <v>45307.0</v>
      </c>
      <c r="J157" s="17" t="s">
        <v>32</v>
      </c>
      <c r="K157" s="17">
        <v>1.0</v>
      </c>
      <c r="L157" s="17">
        <v>51.15</v>
      </c>
      <c r="M157" s="17" t="s">
        <v>33</v>
      </c>
      <c r="N157" s="17">
        <v>51.15</v>
      </c>
      <c r="O157" s="17">
        <f t="shared" si="19"/>
        <v>0.25575</v>
      </c>
      <c r="P157" s="17"/>
      <c r="Q157" s="17"/>
      <c r="R157" s="17">
        <f t="shared" si="2"/>
        <v>0.25575</v>
      </c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 t="s">
        <v>59</v>
      </c>
      <c r="B158" s="19" t="s">
        <v>26</v>
      </c>
      <c r="C158" s="19" t="s">
        <v>26</v>
      </c>
      <c r="D158" s="17" t="s">
        <v>219</v>
      </c>
      <c r="E158" s="17" t="s">
        <v>29</v>
      </c>
      <c r="F158" s="17" t="s">
        <v>5</v>
      </c>
      <c r="G158" s="17" t="s">
        <v>231</v>
      </c>
      <c r="H158" s="17" t="s">
        <v>64</v>
      </c>
      <c r="I158" s="18">
        <v>45307.0</v>
      </c>
      <c r="J158" s="17" t="s">
        <v>32</v>
      </c>
      <c r="K158" s="17">
        <v>1.0</v>
      </c>
      <c r="L158" s="17">
        <v>30.0</v>
      </c>
      <c r="M158" s="17" t="s">
        <v>33</v>
      </c>
      <c r="N158" s="17">
        <v>30.0</v>
      </c>
      <c r="O158" s="17">
        <f t="shared" si="19"/>
        <v>0.15</v>
      </c>
      <c r="P158" s="17"/>
      <c r="Q158" s="17"/>
      <c r="R158" s="17">
        <f t="shared" si="2"/>
        <v>0.15</v>
      </c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 t="s">
        <v>141</v>
      </c>
      <c r="B159" s="19" t="s">
        <v>26</v>
      </c>
      <c r="C159" s="19" t="s">
        <v>26</v>
      </c>
      <c r="D159" s="17" t="s">
        <v>232</v>
      </c>
      <c r="E159" s="17" t="s">
        <v>29</v>
      </c>
      <c r="F159" s="17" t="s">
        <v>5</v>
      </c>
      <c r="G159" s="17" t="s">
        <v>233</v>
      </c>
      <c r="H159" s="17" t="s">
        <v>40</v>
      </c>
      <c r="I159" s="18">
        <v>45307.0</v>
      </c>
      <c r="J159" s="17" t="s">
        <v>32</v>
      </c>
      <c r="K159" s="17">
        <v>4.0</v>
      </c>
      <c r="L159" s="17">
        <v>199.95</v>
      </c>
      <c r="M159" s="17" t="s">
        <v>33</v>
      </c>
      <c r="N159" s="17">
        <v>799.8</v>
      </c>
      <c r="O159" s="17">
        <f t="shared" si="19"/>
        <v>3.999</v>
      </c>
      <c r="P159" s="17"/>
      <c r="Q159" s="17"/>
      <c r="R159" s="17">
        <f t="shared" si="2"/>
        <v>3.999</v>
      </c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 t="s">
        <v>141</v>
      </c>
      <c r="B160" s="19" t="s">
        <v>26</v>
      </c>
      <c r="C160" s="19" t="s">
        <v>26</v>
      </c>
      <c r="D160" s="17" t="s">
        <v>232</v>
      </c>
      <c r="E160" s="17" t="s">
        <v>29</v>
      </c>
      <c r="F160" s="17" t="s">
        <v>5</v>
      </c>
      <c r="G160" s="17" t="s">
        <v>143</v>
      </c>
      <c r="H160" s="17" t="s">
        <v>49</v>
      </c>
      <c r="I160" s="18">
        <v>45307.0</v>
      </c>
      <c r="J160" s="17" t="s">
        <v>32</v>
      </c>
      <c r="K160" s="17">
        <v>600.0</v>
      </c>
      <c r="L160" s="17">
        <v>0.28</v>
      </c>
      <c r="M160" s="17" t="s">
        <v>33</v>
      </c>
      <c r="N160" s="17">
        <v>168.00000000000003</v>
      </c>
      <c r="O160" s="17">
        <f t="shared" si="19"/>
        <v>0.84</v>
      </c>
      <c r="P160" s="17"/>
      <c r="Q160" s="17"/>
      <c r="R160" s="17">
        <f t="shared" si="2"/>
        <v>0.84</v>
      </c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 t="s">
        <v>141</v>
      </c>
      <c r="B161" s="19" t="s">
        <v>26</v>
      </c>
      <c r="C161" s="19" t="s">
        <v>26</v>
      </c>
      <c r="D161" s="17" t="s">
        <v>232</v>
      </c>
      <c r="E161" s="17" t="s">
        <v>29</v>
      </c>
      <c r="F161" s="17" t="s">
        <v>5</v>
      </c>
      <c r="G161" s="17" t="s">
        <v>234</v>
      </c>
      <c r="H161" s="17" t="s">
        <v>104</v>
      </c>
      <c r="I161" s="18">
        <v>45307.0</v>
      </c>
      <c r="J161" s="17" t="s">
        <v>32</v>
      </c>
      <c r="K161" s="17">
        <v>3.0</v>
      </c>
      <c r="L161" s="17">
        <v>230.0</v>
      </c>
      <c r="M161" s="17" t="s">
        <v>33</v>
      </c>
      <c r="N161" s="17">
        <v>690.0</v>
      </c>
      <c r="O161" s="17">
        <f t="shared" si="19"/>
        <v>3.45</v>
      </c>
      <c r="P161" s="17"/>
      <c r="Q161" s="17"/>
      <c r="R161" s="17">
        <f t="shared" si="2"/>
        <v>3.45</v>
      </c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 t="s">
        <v>141</v>
      </c>
      <c r="B162" s="19" t="s">
        <v>26</v>
      </c>
      <c r="C162" s="19" t="s">
        <v>26</v>
      </c>
      <c r="D162" s="17" t="s">
        <v>232</v>
      </c>
      <c r="E162" s="17" t="s">
        <v>29</v>
      </c>
      <c r="F162" s="17" t="s">
        <v>5</v>
      </c>
      <c r="G162" s="17" t="s">
        <v>144</v>
      </c>
      <c r="H162" s="17" t="s">
        <v>49</v>
      </c>
      <c r="I162" s="18">
        <v>45307.0</v>
      </c>
      <c r="J162" s="17" t="s">
        <v>32</v>
      </c>
      <c r="K162" s="17">
        <v>2340.0</v>
      </c>
      <c r="L162" s="17">
        <v>0.19</v>
      </c>
      <c r="M162" s="17" t="s">
        <v>33</v>
      </c>
      <c r="N162" s="17">
        <v>444.6</v>
      </c>
      <c r="O162" s="17">
        <f t="shared" si="19"/>
        <v>2.223</v>
      </c>
      <c r="P162" s="17"/>
      <c r="Q162" s="17"/>
      <c r="R162" s="17">
        <f t="shared" si="2"/>
        <v>2.223</v>
      </c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 t="s">
        <v>141</v>
      </c>
      <c r="B163" s="19" t="s">
        <v>26</v>
      </c>
      <c r="C163" s="19" t="s">
        <v>26</v>
      </c>
      <c r="D163" s="17" t="s">
        <v>232</v>
      </c>
      <c r="E163" s="17" t="s">
        <v>29</v>
      </c>
      <c r="F163" s="17" t="s">
        <v>5</v>
      </c>
      <c r="G163" s="17" t="s">
        <v>148</v>
      </c>
      <c r="H163" s="17" t="s">
        <v>49</v>
      </c>
      <c r="I163" s="18">
        <v>45307.0</v>
      </c>
      <c r="J163" s="17" t="s">
        <v>32</v>
      </c>
      <c r="K163" s="17">
        <v>40.0</v>
      </c>
      <c r="L163" s="17">
        <v>5.5</v>
      </c>
      <c r="M163" s="17" t="s">
        <v>33</v>
      </c>
      <c r="N163" s="17">
        <v>220.0</v>
      </c>
      <c r="O163" s="17">
        <f t="shared" si="19"/>
        <v>1.1</v>
      </c>
      <c r="P163" s="17"/>
      <c r="Q163" s="17"/>
      <c r="R163" s="17">
        <f t="shared" si="2"/>
        <v>1.1</v>
      </c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 t="s">
        <v>141</v>
      </c>
      <c r="B164" s="19" t="s">
        <v>26</v>
      </c>
      <c r="C164" s="19" t="s">
        <v>26</v>
      </c>
      <c r="D164" s="17" t="s">
        <v>232</v>
      </c>
      <c r="E164" s="17" t="s">
        <v>29</v>
      </c>
      <c r="F164" s="17" t="s">
        <v>5</v>
      </c>
      <c r="G164" s="17" t="s">
        <v>235</v>
      </c>
      <c r="H164" s="17" t="s">
        <v>91</v>
      </c>
      <c r="I164" s="18">
        <v>45307.0</v>
      </c>
      <c r="J164" s="17" t="s">
        <v>32</v>
      </c>
      <c r="K164" s="17">
        <v>100.0</v>
      </c>
      <c r="L164" s="17">
        <v>2.99</v>
      </c>
      <c r="M164" s="17" t="s">
        <v>33</v>
      </c>
      <c r="N164" s="17">
        <v>299.0</v>
      </c>
      <c r="O164" s="17">
        <f t="shared" si="19"/>
        <v>1.495</v>
      </c>
      <c r="P164" s="17"/>
      <c r="Q164" s="17"/>
      <c r="R164" s="17">
        <f t="shared" si="2"/>
        <v>1.495</v>
      </c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 t="s">
        <v>25</v>
      </c>
      <c r="B165" s="19" t="s">
        <v>26</v>
      </c>
      <c r="C165" s="19" t="s">
        <v>79</v>
      </c>
      <c r="D165" s="17" t="s">
        <v>236</v>
      </c>
      <c r="E165" s="17" t="s">
        <v>29</v>
      </c>
      <c r="F165" s="17" t="s">
        <v>5</v>
      </c>
      <c r="G165" s="17" t="s">
        <v>237</v>
      </c>
      <c r="H165" s="17" t="s">
        <v>31</v>
      </c>
      <c r="I165" s="18">
        <v>45308.0</v>
      </c>
      <c r="J165" s="17" t="s">
        <v>32</v>
      </c>
      <c r="K165" s="17">
        <v>10.0</v>
      </c>
      <c r="L165" s="17">
        <v>150.0</v>
      </c>
      <c r="M165" s="17" t="s">
        <v>33</v>
      </c>
      <c r="N165" s="17">
        <v>1500.0</v>
      </c>
      <c r="O165" s="17">
        <f t="shared" si="19"/>
        <v>7.5</v>
      </c>
      <c r="P165" s="17"/>
      <c r="Q165" s="17"/>
      <c r="R165" s="17">
        <f t="shared" si="2"/>
        <v>7.5</v>
      </c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 t="s">
        <v>25</v>
      </c>
      <c r="B166" s="19" t="s">
        <v>26</v>
      </c>
      <c r="C166" s="19" t="s">
        <v>79</v>
      </c>
      <c r="D166" s="17" t="s">
        <v>236</v>
      </c>
      <c r="E166" s="17" t="s">
        <v>29</v>
      </c>
      <c r="F166" s="17" t="s">
        <v>5</v>
      </c>
      <c r="G166" s="17" t="s">
        <v>181</v>
      </c>
      <c r="H166" s="17" t="s">
        <v>31</v>
      </c>
      <c r="I166" s="18">
        <v>45308.0</v>
      </c>
      <c r="J166" s="17" t="s">
        <v>32</v>
      </c>
      <c r="K166" s="17">
        <v>5.0</v>
      </c>
      <c r="L166" s="17">
        <v>120.0</v>
      </c>
      <c r="M166" s="17" t="s">
        <v>33</v>
      </c>
      <c r="N166" s="17">
        <v>600.0</v>
      </c>
      <c r="O166" s="17">
        <f t="shared" si="19"/>
        <v>3</v>
      </c>
      <c r="P166" s="17"/>
      <c r="Q166" s="17"/>
      <c r="R166" s="17">
        <f t="shared" si="2"/>
        <v>3</v>
      </c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 t="s">
        <v>25</v>
      </c>
      <c r="B167" s="19" t="s">
        <v>26</v>
      </c>
      <c r="C167" s="19" t="s">
        <v>79</v>
      </c>
      <c r="D167" s="17" t="s">
        <v>236</v>
      </c>
      <c r="E167" s="17" t="s">
        <v>29</v>
      </c>
      <c r="F167" s="17" t="s">
        <v>5</v>
      </c>
      <c r="G167" s="17" t="s">
        <v>238</v>
      </c>
      <c r="H167" s="17" t="s">
        <v>31</v>
      </c>
      <c r="I167" s="18">
        <v>45308.0</v>
      </c>
      <c r="J167" s="17" t="s">
        <v>32</v>
      </c>
      <c r="K167" s="17">
        <v>12.0</v>
      </c>
      <c r="L167" s="17">
        <v>10.99</v>
      </c>
      <c r="M167" s="17" t="s">
        <v>33</v>
      </c>
      <c r="N167" s="17">
        <v>131.88</v>
      </c>
      <c r="O167" s="17">
        <f t="shared" si="19"/>
        <v>0.6594</v>
      </c>
      <c r="P167" s="17"/>
      <c r="Q167" s="17"/>
      <c r="R167" s="17">
        <f t="shared" si="2"/>
        <v>0.6594</v>
      </c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 t="s">
        <v>25</v>
      </c>
      <c r="B168" s="19" t="s">
        <v>26</v>
      </c>
      <c r="C168" s="19" t="s">
        <v>79</v>
      </c>
      <c r="D168" s="17" t="s">
        <v>236</v>
      </c>
      <c r="E168" s="17" t="s">
        <v>29</v>
      </c>
      <c r="F168" s="17" t="s">
        <v>5</v>
      </c>
      <c r="G168" s="17" t="s">
        <v>239</v>
      </c>
      <c r="H168" s="17" t="s">
        <v>31</v>
      </c>
      <c r="I168" s="18">
        <v>45308.0</v>
      </c>
      <c r="J168" s="17" t="s">
        <v>32</v>
      </c>
      <c r="K168" s="17">
        <v>2.0</v>
      </c>
      <c r="L168" s="17">
        <v>29.95</v>
      </c>
      <c r="M168" s="17" t="s">
        <v>33</v>
      </c>
      <c r="N168" s="17">
        <v>59.9</v>
      </c>
      <c r="O168" s="17">
        <f t="shared" si="19"/>
        <v>0.2995</v>
      </c>
      <c r="P168" s="17"/>
      <c r="Q168" s="17"/>
      <c r="R168" s="17">
        <f t="shared" si="2"/>
        <v>0.2995</v>
      </c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 t="s">
        <v>25</v>
      </c>
      <c r="B169" s="19" t="s">
        <v>26</v>
      </c>
      <c r="C169" s="19" t="s">
        <v>79</v>
      </c>
      <c r="D169" s="17" t="s">
        <v>236</v>
      </c>
      <c r="E169" s="17" t="s">
        <v>29</v>
      </c>
      <c r="F169" s="17" t="s">
        <v>5</v>
      </c>
      <c r="G169" s="17" t="s">
        <v>240</v>
      </c>
      <c r="H169" s="17" t="s">
        <v>49</v>
      </c>
      <c r="I169" s="18">
        <v>45308.0</v>
      </c>
      <c r="J169" s="17" t="s">
        <v>32</v>
      </c>
      <c r="K169" s="17">
        <v>44.0</v>
      </c>
      <c r="L169" s="17">
        <v>6.6</v>
      </c>
      <c r="M169" s="17" t="s">
        <v>33</v>
      </c>
      <c r="N169" s="17">
        <v>290.4</v>
      </c>
      <c r="O169" s="17">
        <f t="shared" si="19"/>
        <v>1.452</v>
      </c>
      <c r="P169" s="17"/>
      <c r="Q169" s="17"/>
      <c r="R169" s="17">
        <f t="shared" si="2"/>
        <v>1.452</v>
      </c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 t="s">
        <v>241</v>
      </c>
      <c r="B170" s="19" t="s">
        <v>79</v>
      </c>
      <c r="C170" s="19" t="s">
        <v>79</v>
      </c>
      <c r="D170" s="17" t="s">
        <v>242</v>
      </c>
      <c r="E170" s="17" t="s">
        <v>29</v>
      </c>
      <c r="F170" s="17" t="s">
        <v>5</v>
      </c>
      <c r="G170" s="17" t="s">
        <v>243</v>
      </c>
      <c r="H170" s="17" t="s">
        <v>52</v>
      </c>
      <c r="I170" s="18">
        <v>45308.0</v>
      </c>
      <c r="J170" s="17" t="s">
        <v>32</v>
      </c>
      <c r="K170" s="17">
        <v>3.0</v>
      </c>
      <c r="L170" s="17">
        <v>219.95</v>
      </c>
      <c r="M170" s="17" t="s">
        <v>33</v>
      </c>
      <c r="N170" s="17">
        <v>659.8499999999999</v>
      </c>
      <c r="O170" s="17">
        <f>N170*0.01</f>
        <v>6.5985</v>
      </c>
      <c r="P170" s="17"/>
      <c r="Q170" s="17"/>
      <c r="R170" s="17">
        <f t="shared" si="2"/>
        <v>6.5985</v>
      </c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 t="s">
        <v>244</v>
      </c>
      <c r="B171" s="19" t="s">
        <v>26</v>
      </c>
      <c r="C171" s="19" t="s">
        <v>26</v>
      </c>
      <c r="D171" s="17" t="s">
        <v>245</v>
      </c>
      <c r="E171" s="17" t="s">
        <v>29</v>
      </c>
      <c r="F171" s="17" t="s">
        <v>5</v>
      </c>
      <c r="G171" s="17" t="s">
        <v>246</v>
      </c>
      <c r="H171" s="17" t="s">
        <v>46</v>
      </c>
      <c r="I171" s="18">
        <v>45309.0</v>
      </c>
      <c r="J171" s="17" t="s">
        <v>32</v>
      </c>
      <c r="K171" s="17">
        <v>1.0</v>
      </c>
      <c r="L171" s="17">
        <v>54.98</v>
      </c>
      <c r="M171" s="17" t="s">
        <v>33</v>
      </c>
      <c r="N171" s="17">
        <v>54.98</v>
      </c>
      <c r="O171" s="17">
        <f t="shared" ref="O171:O172" si="20">N171*0.005</f>
        <v>0.2749</v>
      </c>
      <c r="P171" s="17"/>
      <c r="Q171" s="17"/>
      <c r="R171" s="17">
        <f t="shared" si="2"/>
        <v>0.2749</v>
      </c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 t="s">
        <v>244</v>
      </c>
      <c r="B172" s="19" t="s">
        <v>26</v>
      </c>
      <c r="C172" s="19" t="s">
        <v>26</v>
      </c>
      <c r="D172" s="17" t="s">
        <v>245</v>
      </c>
      <c r="E172" s="17" t="s">
        <v>29</v>
      </c>
      <c r="F172" s="17" t="s">
        <v>5</v>
      </c>
      <c r="G172" s="17" t="s">
        <v>115</v>
      </c>
      <c r="H172" s="17" t="s">
        <v>37</v>
      </c>
      <c r="I172" s="18">
        <v>45309.0</v>
      </c>
      <c r="J172" s="17" t="s">
        <v>32</v>
      </c>
      <c r="K172" s="17">
        <v>4.0</v>
      </c>
      <c r="L172" s="17">
        <v>3.99</v>
      </c>
      <c r="M172" s="17" t="s">
        <v>33</v>
      </c>
      <c r="N172" s="17">
        <v>15.96</v>
      </c>
      <c r="O172" s="17">
        <f t="shared" si="20"/>
        <v>0.0798</v>
      </c>
      <c r="P172" s="17"/>
      <c r="Q172" s="17"/>
      <c r="R172" s="17">
        <f t="shared" si="2"/>
        <v>0.0798</v>
      </c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 t="s">
        <v>247</v>
      </c>
      <c r="B173" s="19" t="s">
        <v>79</v>
      </c>
      <c r="C173" s="19" t="s">
        <v>79</v>
      </c>
      <c r="D173" s="17" t="s">
        <v>248</v>
      </c>
      <c r="E173" s="17" t="s">
        <v>29</v>
      </c>
      <c r="F173" s="17" t="s">
        <v>5</v>
      </c>
      <c r="G173" s="17" t="s">
        <v>62</v>
      </c>
      <c r="H173" s="17" t="s">
        <v>31</v>
      </c>
      <c r="I173" s="18">
        <v>45309.0</v>
      </c>
      <c r="J173" s="17" t="s">
        <v>32</v>
      </c>
      <c r="K173" s="17">
        <v>6.0</v>
      </c>
      <c r="L173" s="17">
        <v>40.0</v>
      </c>
      <c r="M173" s="17" t="s">
        <v>33</v>
      </c>
      <c r="N173" s="17">
        <v>240.0</v>
      </c>
      <c r="O173" s="17">
        <f>N173*0.01</f>
        <v>2.4</v>
      </c>
      <c r="P173" s="17"/>
      <c r="Q173" s="17"/>
      <c r="R173" s="17">
        <f t="shared" si="2"/>
        <v>2.4</v>
      </c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 t="s">
        <v>249</v>
      </c>
      <c r="B174" s="19" t="s">
        <v>161</v>
      </c>
      <c r="C174" s="19" t="s">
        <v>161</v>
      </c>
      <c r="D174" s="17" t="s">
        <v>250</v>
      </c>
      <c r="E174" s="17" t="s">
        <v>29</v>
      </c>
      <c r="F174" s="17" t="s">
        <v>5</v>
      </c>
      <c r="G174" s="17" t="s">
        <v>99</v>
      </c>
      <c r="H174" s="17" t="s">
        <v>91</v>
      </c>
      <c r="I174" s="18">
        <v>45309.0</v>
      </c>
      <c r="J174" s="17" t="s">
        <v>32</v>
      </c>
      <c r="K174" s="17">
        <v>36.0</v>
      </c>
      <c r="L174" s="17">
        <v>11.45</v>
      </c>
      <c r="M174" s="17" t="s">
        <v>33</v>
      </c>
      <c r="N174" s="17">
        <v>412.2</v>
      </c>
      <c r="O174" s="17">
        <f t="shared" ref="O174:O175" si="21">N174*0.02</f>
        <v>8.244</v>
      </c>
      <c r="P174" s="17"/>
      <c r="Q174" s="17"/>
      <c r="R174" s="17">
        <f t="shared" si="2"/>
        <v>8.244</v>
      </c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 t="s">
        <v>249</v>
      </c>
      <c r="B175" s="19" t="s">
        <v>161</v>
      </c>
      <c r="C175" s="19" t="s">
        <v>161</v>
      </c>
      <c r="D175" s="17" t="s">
        <v>250</v>
      </c>
      <c r="E175" s="17" t="s">
        <v>29</v>
      </c>
      <c r="F175" s="17" t="s">
        <v>5</v>
      </c>
      <c r="G175" s="17" t="s">
        <v>108</v>
      </c>
      <c r="H175" s="17" t="s">
        <v>56</v>
      </c>
      <c r="I175" s="18">
        <v>45309.0</v>
      </c>
      <c r="J175" s="17" t="s">
        <v>32</v>
      </c>
      <c r="K175" s="17">
        <v>12.0</v>
      </c>
      <c r="L175" s="17">
        <v>10.34</v>
      </c>
      <c r="M175" s="17" t="s">
        <v>33</v>
      </c>
      <c r="N175" s="17">
        <v>124.08</v>
      </c>
      <c r="O175" s="17">
        <f t="shared" si="21"/>
        <v>2.4816</v>
      </c>
      <c r="P175" s="17"/>
      <c r="Q175" s="17"/>
      <c r="R175" s="17">
        <f t="shared" si="2"/>
        <v>2.4816</v>
      </c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 t="s">
        <v>251</v>
      </c>
      <c r="B176" s="19" t="s">
        <v>79</v>
      </c>
      <c r="C176" s="19" t="s">
        <v>79</v>
      </c>
      <c r="D176" s="17" t="s">
        <v>252</v>
      </c>
      <c r="E176" s="17" t="s">
        <v>29</v>
      </c>
      <c r="F176" s="17" t="s">
        <v>5</v>
      </c>
      <c r="G176" s="17" t="s">
        <v>75</v>
      </c>
      <c r="H176" s="17" t="s">
        <v>40</v>
      </c>
      <c r="I176" s="18">
        <v>45310.0</v>
      </c>
      <c r="J176" s="17" t="s">
        <v>32</v>
      </c>
      <c r="K176" s="17">
        <v>2.0</v>
      </c>
      <c r="L176" s="17">
        <v>64.95</v>
      </c>
      <c r="M176" s="17" t="s">
        <v>33</v>
      </c>
      <c r="N176" s="17">
        <v>129.9</v>
      </c>
      <c r="O176" s="17">
        <f>N176*0.01</f>
        <v>1.299</v>
      </c>
      <c r="P176" s="17"/>
      <c r="Q176" s="17"/>
      <c r="R176" s="17">
        <f t="shared" si="2"/>
        <v>1.299</v>
      </c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 t="s">
        <v>66</v>
      </c>
      <c r="B177" s="19" t="s">
        <v>26</v>
      </c>
      <c r="C177" s="19" t="s">
        <v>26</v>
      </c>
      <c r="D177" s="17" t="s">
        <v>253</v>
      </c>
      <c r="E177" s="17" t="s">
        <v>29</v>
      </c>
      <c r="F177" s="17" t="s">
        <v>5</v>
      </c>
      <c r="G177" s="17" t="s">
        <v>38</v>
      </c>
      <c r="H177" s="17" t="s">
        <v>31</v>
      </c>
      <c r="I177" s="18">
        <v>45310.0</v>
      </c>
      <c r="J177" s="17" t="s">
        <v>32</v>
      </c>
      <c r="K177" s="17">
        <v>10.0</v>
      </c>
      <c r="L177" s="17">
        <v>7.9</v>
      </c>
      <c r="M177" s="17" t="s">
        <v>33</v>
      </c>
      <c r="N177" s="17">
        <v>79.0</v>
      </c>
      <c r="O177" s="17">
        <f t="shared" ref="O177:O192" si="22">N177*0.005</f>
        <v>0.395</v>
      </c>
      <c r="P177" s="17"/>
      <c r="Q177" s="17"/>
      <c r="R177" s="17">
        <f t="shared" si="2"/>
        <v>0.395</v>
      </c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 t="s">
        <v>66</v>
      </c>
      <c r="B178" s="19" t="s">
        <v>26</v>
      </c>
      <c r="C178" s="19" t="s">
        <v>26</v>
      </c>
      <c r="D178" s="17" t="s">
        <v>253</v>
      </c>
      <c r="E178" s="17" t="s">
        <v>29</v>
      </c>
      <c r="F178" s="17" t="s">
        <v>5</v>
      </c>
      <c r="G178" s="17" t="s">
        <v>61</v>
      </c>
      <c r="H178" s="17" t="s">
        <v>31</v>
      </c>
      <c r="I178" s="18">
        <v>45310.0</v>
      </c>
      <c r="J178" s="17" t="s">
        <v>32</v>
      </c>
      <c r="K178" s="17">
        <v>6.0</v>
      </c>
      <c r="L178" s="17">
        <v>230.0</v>
      </c>
      <c r="M178" s="17" t="s">
        <v>33</v>
      </c>
      <c r="N178" s="17">
        <v>1380.0</v>
      </c>
      <c r="O178" s="17">
        <f t="shared" si="22"/>
        <v>6.9</v>
      </c>
      <c r="P178" s="17"/>
      <c r="Q178" s="17"/>
      <c r="R178" s="17">
        <f t="shared" si="2"/>
        <v>6.9</v>
      </c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 t="s">
        <v>66</v>
      </c>
      <c r="B179" s="19" t="s">
        <v>26</v>
      </c>
      <c r="C179" s="19" t="s">
        <v>26</v>
      </c>
      <c r="D179" s="17" t="s">
        <v>253</v>
      </c>
      <c r="E179" s="17" t="s">
        <v>29</v>
      </c>
      <c r="F179" s="17" t="s">
        <v>5</v>
      </c>
      <c r="G179" s="17" t="s">
        <v>254</v>
      </c>
      <c r="H179" s="17" t="s">
        <v>31</v>
      </c>
      <c r="I179" s="18">
        <v>45310.0</v>
      </c>
      <c r="J179" s="17" t="s">
        <v>32</v>
      </c>
      <c r="K179" s="17">
        <v>6.0</v>
      </c>
      <c r="L179" s="17">
        <v>5.49</v>
      </c>
      <c r="M179" s="17" t="s">
        <v>33</v>
      </c>
      <c r="N179" s="17">
        <v>32.94</v>
      </c>
      <c r="O179" s="17">
        <f t="shared" si="22"/>
        <v>0.1647</v>
      </c>
      <c r="P179" s="17"/>
      <c r="Q179" s="17"/>
      <c r="R179" s="17">
        <f t="shared" si="2"/>
        <v>0.1647</v>
      </c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 t="s">
        <v>66</v>
      </c>
      <c r="B180" s="19" t="s">
        <v>26</v>
      </c>
      <c r="C180" s="19" t="s">
        <v>26</v>
      </c>
      <c r="D180" s="17" t="s">
        <v>253</v>
      </c>
      <c r="E180" s="17" t="s">
        <v>29</v>
      </c>
      <c r="F180" s="17" t="s">
        <v>5</v>
      </c>
      <c r="G180" s="17" t="s">
        <v>255</v>
      </c>
      <c r="H180" s="17" t="s">
        <v>31</v>
      </c>
      <c r="I180" s="18">
        <v>45310.0</v>
      </c>
      <c r="J180" s="17" t="s">
        <v>32</v>
      </c>
      <c r="K180" s="17">
        <v>1.0</v>
      </c>
      <c r="L180" s="17">
        <v>13.99</v>
      </c>
      <c r="M180" s="17" t="s">
        <v>33</v>
      </c>
      <c r="N180" s="17">
        <v>13.99</v>
      </c>
      <c r="O180" s="17">
        <f t="shared" si="22"/>
        <v>0.06995</v>
      </c>
      <c r="P180" s="17"/>
      <c r="Q180" s="17"/>
      <c r="R180" s="17">
        <f t="shared" si="2"/>
        <v>0.06995</v>
      </c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 t="s">
        <v>66</v>
      </c>
      <c r="B181" s="19" t="s">
        <v>26</v>
      </c>
      <c r="C181" s="19" t="s">
        <v>26</v>
      </c>
      <c r="D181" s="17" t="s">
        <v>253</v>
      </c>
      <c r="E181" s="17" t="s">
        <v>29</v>
      </c>
      <c r="F181" s="17" t="s">
        <v>5</v>
      </c>
      <c r="G181" s="17" t="s">
        <v>71</v>
      </c>
      <c r="H181" s="17" t="s">
        <v>40</v>
      </c>
      <c r="I181" s="18">
        <v>45310.0</v>
      </c>
      <c r="J181" s="17" t="s">
        <v>32</v>
      </c>
      <c r="K181" s="17">
        <v>12.0</v>
      </c>
      <c r="L181" s="17">
        <v>7.5</v>
      </c>
      <c r="M181" s="17" t="s">
        <v>33</v>
      </c>
      <c r="N181" s="17">
        <v>90.0</v>
      </c>
      <c r="O181" s="17">
        <f t="shared" si="22"/>
        <v>0.45</v>
      </c>
      <c r="P181" s="17"/>
      <c r="Q181" s="17"/>
      <c r="R181" s="17">
        <f t="shared" si="2"/>
        <v>0.45</v>
      </c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 t="s">
        <v>66</v>
      </c>
      <c r="B182" s="19" t="s">
        <v>26</v>
      </c>
      <c r="C182" s="19" t="s">
        <v>26</v>
      </c>
      <c r="D182" s="17" t="s">
        <v>253</v>
      </c>
      <c r="E182" s="17" t="s">
        <v>29</v>
      </c>
      <c r="F182" s="17" t="s">
        <v>5</v>
      </c>
      <c r="G182" s="17" t="s">
        <v>256</v>
      </c>
      <c r="H182" s="17" t="s">
        <v>31</v>
      </c>
      <c r="I182" s="18">
        <v>45310.0</v>
      </c>
      <c r="J182" s="17" t="s">
        <v>32</v>
      </c>
      <c r="K182" s="17">
        <v>1.0</v>
      </c>
      <c r="L182" s="17">
        <v>63.75</v>
      </c>
      <c r="M182" s="17" t="s">
        <v>33</v>
      </c>
      <c r="N182" s="17">
        <v>63.75</v>
      </c>
      <c r="O182" s="17">
        <f t="shared" si="22"/>
        <v>0.31875</v>
      </c>
      <c r="P182" s="17"/>
      <c r="Q182" s="17"/>
      <c r="R182" s="17">
        <f t="shared" si="2"/>
        <v>0.31875</v>
      </c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 t="s">
        <v>257</v>
      </c>
      <c r="B183" s="19" t="s">
        <v>26</v>
      </c>
      <c r="C183" s="19" t="s">
        <v>26</v>
      </c>
      <c r="D183" s="17" t="s">
        <v>258</v>
      </c>
      <c r="E183" s="17" t="s">
        <v>29</v>
      </c>
      <c r="F183" s="17" t="s">
        <v>5</v>
      </c>
      <c r="G183" s="17" t="s">
        <v>191</v>
      </c>
      <c r="H183" s="17" t="s">
        <v>49</v>
      </c>
      <c r="I183" s="18">
        <v>45310.0</v>
      </c>
      <c r="J183" s="17" t="s">
        <v>32</v>
      </c>
      <c r="K183" s="17">
        <v>200.0</v>
      </c>
      <c r="L183" s="17">
        <v>0.33</v>
      </c>
      <c r="M183" s="17" t="s">
        <v>33</v>
      </c>
      <c r="N183" s="17">
        <v>66.0</v>
      </c>
      <c r="O183" s="17">
        <f t="shared" si="22"/>
        <v>0.33</v>
      </c>
      <c r="P183" s="17"/>
      <c r="Q183" s="17"/>
      <c r="R183" s="17">
        <f t="shared" si="2"/>
        <v>0.33</v>
      </c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 t="s">
        <v>257</v>
      </c>
      <c r="B184" s="19" t="s">
        <v>26</v>
      </c>
      <c r="C184" s="19" t="s">
        <v>26</v>
      </c>
      <c r="D184" s="17" t="s">
        <v>258</v>
      </c>
      <c r="E184" s="17" t="s">
        <v>29</v>
      </c>
      <c r="F184" s="17" t="s">
        <v>5</v>
      </c>
      <c r="G184" s="17" t="s">
        <v>259</v>
      </c>
      <c r="H184" s="17" t="s">
        <v>49</v>
      </c>
      <c r="I184" s="18">
        <v>45310.0</v>
      </c>
      <c r="J184" s="17" t="s">
        <v>32</v>
      </c>
      <c r="K184" s="17">
        <v>50.0</v>
      </c>
      <c r="L184" s="17">
        <v>1.13</v>
      </c>
      <c r="M184" s="17" t="s">
        <v>33</v>
      </c>
      <c r="N184" s="17">
        <v>56.49999999999999</v>
      </c>
      <c r="O184" s="17">
        <f t="shared" si="22"/>
        <v>0.2825</v>
      </c>
      <c r="P184" s="17"/>
      <c r="Q184" s="17"/>
      <c r="R184" s="17">
        <f t="shared" si="2"/>
        <v>0.2825</v>
      </c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 t="s">
        <v>257</v>
      </c>
      <c r="B185" s="19" t="s">
        <v>26</v>
      </c>
      <c r="C185" s="19" t="s">
        <v>26</v>
      </c>
      <c r="D185" s="17" t="s">
        <v>258</v>
      </c>
      <c r="E185" s="17" t="s">
        <v>29</v>
      </c>
      <c r="F185" s="17" t="s">
        <v>5</v>
      </c>
      <c r="G185" s="17" t="s">
        <v>260</v>
      </c>
      <c r="H185" s="17" t="s">
        <v>91</v>
      </c>
      <c r="I185" s="18">
        <v>45310.0</v>
      </c>
      <c r="J185" s="17" t="s">
        <v>32</v>
      </c>
      <c r="K185" s="17">
        <v>70.0</v>
      </c>
      <c r="L185" s="17">
        <v>2.89</v>
      </c>
      <c r="M185" s="17" t="s">
        <v>33</v>
      </c>
      <c r="N185" s="17">
        <v>202.3</v>
      </c>
      <c r="O185" s="17">
        <f t="shared" si="22"/>
        <v>1.0115</v>
      </c>
      <c r="P185" s="17"/>
      <c r="Q185" s="17"/>
      <c r="R185" s="17">
        <f t="shared" si="2"/>
        <v>1.0115</v>
      </c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 t="s">
        <v>257</v>
      </c>
      <c r="B186" s="19" t="s">
        <v>26</v>
      </c>
      <c r="C186" s="19" t="s">
        <v>26</v>
      </c>
      <c r="D186" s="17" t="s">
        <v>258</v>
      </c>
      <c r="E186" s="17" t="s">
        <v>29</v>
      </c>
      <c r="F186" s="17" t="s">
        <v>5</v>
      </c>
      <c r="G186" s="17" t="s">
        <v>36</v>
      </c>
      <c r="H186" s="17" t="s">
        <v>37</v>
      </c>
      <c r="I186" s="18">
        <v>45310.0</v>
      </c>
      <c r="J186" s="17" t="s">
        <v>32</v>
      </c>
      <c r="K186" s="17">
        <v>6.0</v>
      </c>
      <c r="L186" s="17">
        <v>5.5</v>
      </c>
      <c r="M186" s="17" t="s">
        <v>33</v>
      </c>
      <c r="N186" s="17">
        <v>33.0</v>
      </c>
      <c r="O186" s="17">
        <f t="shared" si="22"/>
        <v>0.165</v>
      </c>
      <c r="P186" s="17"/>
      <c r="Q186" s="17"/>
      <c r="R186" s="17">
        <f t="shared" si="2"/>
        <v>0.165</v>
      </c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 t="s">
        <v>257</v>
      </c>
      <c r="B187" s="19" t="s">
        <v>26</v>
      </c>
      <c r="C187" s="19" t="s">
        <v>26</v>
      </c>
      <c r="D187" s="17" t="s">
        <v>258</v>
      </c>
      <c r="E187" s="17" t="s">
        <v>29</v>
      </c>
      <c r="F187" s="17" t="s">
        <v>5</v>
      </c>
      <c r="G187" s="17" t="s">
        <v>261</v>
      </c>
      <c r="H187" s="17" t="s">
        <v>31</v>
      </c>
      <c r="I187" s="18">
        <v>45310.0</v>
      </c>
      <c r="J187" s="17" t="s">
        <v>32</v>
      </c>
      <c r="K187" s="17">
        <v>1.0</v>
      </c>
      <c r="L187" s="17">
        <v>24.0</v>
      </c>
      <c r="M187" s="17" t="s">
        <v>33</v>
      </c>
      <c r="N187" s="17">
        <v>24.0</v>
      </c>
      <c r="O187" s="17">
        <f t="shared" si="22"/>
        <v>0.12</v>
      </c>
      <c r="P187" s="17"/>
      <c r="Q187" s="17"/>
      <c r="R187" s="17">
        <f t="shared" si="2"/>
        <v>0.12</v>
      </c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 t="s">
        <v>257</v>
      </c>
      <c r="B188" s="19" t="s">
        <v>26</v>
      </c>
      <c r="C188" s="19" t="s">
        <v>26</v>
      </c>
      <c r="D188" s="17" t="s">
        <v>258</v>
      </c>
      <c r="E188" s="17" t="s">
        <v>29</v>
      </c>
      <c r="F188" s="17" t="s">
        <v>5</v>
      </c>
      <c r="G188" s="17" t="s">
        <v>262</v>
      </c>
      <c r="H188" s="17" t="s">
        <v>52</v>
      </c>
      <c r="I188" s="18">
        <v>45310.0</v>
      </c>
      <c r="J188" s="17" t="s">
        <v>32</v>
      </c>
      <c r="K188" s="17">
        <v>10.0</v>
      </c>
      <c r="L188" s="17">
        <v>0.99</v>
      </c>
      <c r="M188" s="17" t="s">
        <v>33</v>
      </c>
      <c r="N188" s="17">
        <v>9.9</v>
      </c>
      <c r="O188" s="17">
        <f t="shared" si="22"/>
        <v>0.0495</v>
      </c>
      <c r="P188" s="17"/>
      <c r="Q188" s="17"/>
      <c r="R188" s="17">
        <f t="shared" si="2"/>
        <v>0.0495</v>
      </c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 t="s">
        <v>257</v>
      </c>
      <c r="B189" s="19" t="s">
        <v>26</v>
      </c>
      <c r="C189" s="19" t="s">
        <v>26</v>
      </c>
      <c r="D189" s="17" t="s">
        <v>258</v>
      </c>
      <c r="E189" s="17" t="s">
        <v>29</v>
      </c>
      <c r="F189" s="17" t="s">
        <v>5</v>
      </c>
      <c r="G189" s="17" t="s">
        <v>96</v>
      </c>
      <c r="H189" s="17" t="s">
        <v>31</v>
      </c>
      <c r="I189" s="18">
        <v>45310.0</v>
      </c>
      <c r="J189" s="17" t="s">
        <v>32</v>
      </c>
      <c r="K189" s="17">
        <v>12.0</v>
      </c>
      <c r="L189" s="17">
        <v>5.99</v>
      </c>
      <c r="M189" s="17" t="s">
        <v>33</v>
      </c>
      <c r="N189" s="17">
        <v>71.88</v>
      </c>
      <c r="O189" s="17">
        <f t="shared" si="22"/>
        <v>0.3594</v>
      </c>
      <c r="P189" s="17"/>
      <c r="Q189" s="17"/>
      <c r="R189" s="17">
        <f t="shared" si="2"/>
        <v>0.3594</v>
      </c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 t="s">
        <v>257</v>
      </c>
      <c r="B190" s="19" t="s">
        <v>26</v>
      </c>
      <c r="C190" s="19" t="s">
        <v>26</v>
      </c>
      <c r="D190" s="17" t="s">
        <v>258</v>
      </c>
      <c r="E190" s="17" t="s">
        <v>29</v>
      </c>
      <c r="F190" s="17" t="s">
        <v>5</v>
      </c>
      <c r="G190" s="17" t="s">
        <v>263</v>
      </c>
      <c r="H190" s="17" t="s">
        <v>49</v>
      </c>
      <c r="I190" s="18">
        <v>45310.0</v>
      </c>
      <c r="J190" s="17" t="s">
        <v>32</v>
      </c>
      <c r="K190" s="17">
        <v>8.0</v>
      </c>
      <c r="L190" s="17">
        <v>7.0</v>
      </c>
      <c r="M190" s="17" t="s">
        <v>33</v>
      </c>
      <c r="N190" s="17">
        <v>56.0</v>
      </c>
      <c r="O190" s="17">
        <f t="shared" si="22"/>
        <v>0.28</v>
      </c>
      <c r="P190" s="17"/>
      <c r="Q190" s="17"/>
      <c r="R190" s="17">
        <f t="shared" si="2"/>
        <v>0.28</v>
      </c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 t="s">
        <v>257</v>
      </c>
      <c r="B191" s="19" t="s">
        <v>26</v>
      </c>
      <c r="C191" s="19" t="s">
        <v>26</v>
      </c>
      <c r="D191" s="17" t="s">
        <v>258</v>
      </c>
      <c r="E191" s="17" t="s">
        <v>29</v>
      </c>
      <c r="F191" s="17" t="s">
        <v>5</v>
      </c>
      <c r="G191" s="17" t="s">
        <v>264</v>
      </c>
      <c r="H191" s="17" t="s">
        <v>31</v>
      </c>
      <c r="I191" s="18">
        <v>45310.0</v>
      </c>
      <c r="J191" s="17" t="s">
        <v>32</v>
      </c>
      <c r="K191" s="17">
        <v>3.0</v>
      </c>
      <c r="L191" s="17">
        <v>24.76</v>
      </c>
      <c r="M191" s="17" t="s">
        <v>33</v>
      </c>
      <c r="N191" s="17">
        <v>74.28</v>
      </c>
      <c r="O191" s="17">
        <f t="shared" si="22"/>
        <v>0.3714</v>
      </c>
      <c r="P191" s="17"/>
      <c r="Q191" s="17"/>
      <c r="R191" s="17">
        <f t="shared" si="2"/>
        <v>0.3714</v>
      </c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 t="s">
        <v>257</v>
      </c>
      <c r="B192" s="19" t="s">
        <v>26</v>
      </c>
      <c r="C192" s="19" t="s">
        <v>26</v>
      </c>
      <c r="D192" s="17" t="s">
        <v>258</v>
      </c>
      <c r="E192" s="17" t="s">
        <v>29</v>
      </c>
      <c r="F192" s="17" t="s">
        <v>5</v>
      </c>
      <c r="G192" s="17" t="s">
        <v>265</v>
      </c>
      <c r="H192" s="17" t="s">
        <v>46</v>
      </c>
      <c r="I192" s="18">
        <v>45310.0</v>
      </c>
      <c r="J192" s="17" t="s">
        <v>32</v>
      </c>
      <c r="K192" s="17">
        <v>3.0</v>
      </c>
      <c r="L192" s="17">
        <v>10.99</v>
      </c>
      <c r="M192" s="17" t="s">
        <v>33</v>
      </c>
      <c r="N192" s="17">
        <v>32.97</v>
      </c>
      <c r="O192" s="17">
        <f t="shared" si="22"/>
        <v>0.16485</v>
      </c>
      <c r="P192" s="17"/>
      <c r="Q192" s="17"/>
      <c r="R192" s="17">
        <f t="shared" si="2"/>
        <v>0.16485</v>
      </c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 t="s">
        <v>266</v>
      </c>
      <c r="B193" s="19" t="s">
        <v>79</v>
      </c>
      <c r="C193" s="19" t="s">
        <v>79</v>
      </c>
      <c r="D193" s="17" t="s">
        <v>267</v>
      </c>
      <c r="E193" s="17" t="s">
        <v>29</v>
      </c>
      <c r="F193" s="17" t="s">
        <v>5</v>
      </c>
      <c r="G193" s="17" t="s">
        <v>227</v>
      </c>
      <c r="H193" s="17" t="s">
        <v>228</v>
      </c>
      <c r="I193" s="18">
        <v>45313.0</v>
      </c>
      <c r="J193" s="17" t="s">
        <v>32</v>
      </c>
      <c r="K193" s="17">
        <v>4.0</v>
      </c>
      <c r="L193" s="17">
        <v>15.7</v>
      </c>
      <c r="M193" s="17" t="s">
        <v>33</v>
      </c>
      <c r="N193" s="17">
        <v>62.8</v>
      </c>
      <c r="O193" s="17">
        <f t="shared" ref="O193:O199" si="23">N193*0.01</f>
        <v>0.628</v>
      </c>
      <c r="P193" s="17"/>
      <c r="Q193" s="17"/>
      <c r="R193" s="17">
        <f t="shared" si="2"/>
        <v>0.628</v>
      </c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 t="s">
        <v>266</v>
      </c>
      <c r="B194" s="19" t="s">
        <v>79</v>
      </c>
      <c r="C194" s="19" t="s">
        <v>79</v>
      </c>
      <c r="D194" s="17" t="s">
        <v>267</v>
      </c>
      <c r="E194" s="17" t="s">
        <v>29</v>
      </c>
      <c r="F194" s="17" t="s">
        <v>5</v>
      </c>
      <c r="G194" s="17" t="s">
        <v>229</v>
      </c>
      <c r="H194" s="17" t="s">
        <v>228</v>
      </c>
      <c r="I194" s="18">
        <v>45313.0</v>
      </c>
      <c r="J194" s="17" t="s">
        <v>32</v>
      </c>
      <c r="K194" s="17">
        <v>6.0</v>
      </c>
      <c r="L194" s="17">
        <v>28.6</v>
      </c>
      <c r="M194" s="17" t="s">
        <v>33</v>
      </c>
      <c r="N194" s="17">
        <v>171.60000000000002</v>
      </c>
      <c r="O194" s="17">
        <f t="shared" si="23"/>
        <v>1.716</v>
      </c>
      <c r="P194" s="17"/>
      <c r="Q194" s="17"/>
      <c r="R194" s="17">
        <f t="shared" si="2"/>
        <v>1.716</v>
      </c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 t="s">
        <v>266</v>
      </c>
      <c r="B195" s="19" t="s">
        <v>79</v>
      </c>
      <c r="C195" s="19" t="s">
        <v>79</v>
      </c>
      <c r="D195" s="17" t="s">
        <v>267</v>
      </c>
      <c r="E195" s="17" t="s">
        <v>29</v>
      </c>
      <c r="F195" s="17" t="s">
        <v>5</v>
      </c>
      <c r="G195" s="17" t="s">
        <v>268</v>
      </c>
      <c r="H195" s="17" t="s">
        <v>31</v>
      </c>
      <c r="I195" s="18">
        <v>45313.0</v>
      </c>
      <c r="J195" s="17" t="s">
        <v>32</v>
      </c>
      <c r="K195" s="17">
        <v>2.0</v>
      </c>
      <c r="L195" s="17">
        <v>30.67</v>
      </c>
      <c r="M195" s="17" t="s">
        <v>33</v>
      </c>
      <c r="N195" s="17">
        <v>61.34</v>
      </c>
      <c r="O195" s="17">
        <f t="shared" si="23"/>
        <v>0.6134</v>
      </c>
      <c r="P195" s="17"/>
      <c r="Q195" s="17"/>
      <c r="R195" s="17">
        <f t="shared" si="2"/>
        <v>0.6134</v>
      </c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 t="s">
        <v>266</v>
      </c>
      <c r="B196" s="19" t="s">
        <v>79</v>
      </c>
      <c r="C196" s="19" t="s">
        <v>79</v>
      </c>
      <c r="D196" s="17" t="s">
        <v>267</v>
      </c>
      <c r="E196" s="17" t="s">
        <v>29</v>
      </c>
      <c r="F196" s="17" t="s">
        <v>5</v>
      </c>
      <c r="G196" s="17" t="s">
        <v>230</v>
      </c>
      <c r="H196" s="17" t="s">
        <v>228</v>
      </c>
      <c r="I196" s="18">
        <v>45313.0</v>
      </c>
      <c r="J196" s="17" t="s">
        <v>32</v>
      </c>
      <c r="K196" s="17">
        <v>2.0</v>
      </c>
      <c r="L196" s="17">
        <v>51.15</v>
      </c>
      <c r="M196" s="17" t="s">
        <v>33</v>
      </c>
      <c r="N196" s="17">
        <v>102.3</v>
      </c>
      <c r="O196" s="17">
        <f t="shared" si="23"/>
        <v>1.023</v>
      </c>
      <c r="P196" s="17"/>
      <c r="Q196" s="17"/>
      <c r="R196" s="17">
        <f t="shared" si="2"/>
        <v>1.023</v>
      </c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 t="s">
        <v>266</v>
      </c>
      <c r="B197" s="19" t="s">
        <v>79</v>
      </c>
      <c r="C197" s="19" t="s">
        <v>79</v>
      </c>
      <c r="D197" s="17" t="s">
        <v>267</v>
      </c>
      <c r="E197" s="17" t="s">
        <v>29</v>
      </c>
      <c r="F197" s="17" t="s">
        <v>5</v>
      </c>
      <c r="G197" s="17" t="s">
        <v>269</v>
      </c>
      <c r="H197" s="17" t="s">
        <v>31</v>
      </c>
      <c r="I197" s="18">
        <v>45313.0</v>
      </c>
      <c r="J197" s="17" t="s">
        <v>32</v>
      </c>
      <c r="K197" s="17">
        <v>10.0</v>
      </c>
      <c r="L197" s="17">
        <v>70.0</v>
      </c>
      <c r="M197" s="17" t="s">
        <v>33</v>
      </c>
      <c r="N197" s="17">
        <v>700.0</v>
      </c>
      <c r="O197" s="17">
        <f t="shared" si="23"/>
        <v>7</v>
      </c>
      <c r="P197" s="17"/>
      <c r="Q197" s="17"/>
      <c r="R197" s="17">
        <f t="shared" si="2"/>
        <v>7</v>
      </c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 t="s">
        <v>266</v>
      </c>
      <c r="B198" s="19" t="s">
        <v>79</v>
      </c>
      <c r="C198" s="19" t="s">
        <v>79</v>
      </c>
      <c r="D198" s="17" t="s">
        <v>267</v>
      </c>
      <c r="E198" s="17" t="s">
        <v>29</v>
      </c>
      <c r="F198" s="17" t="s">
        <v>5</v>
      </c>
      <c r="G198" s="17" t="s">
        <v>270</v>
      </c>
      <c r="H198" s="17" t="s">
        <v>31</v>
      </c>
      <c r="I198" s="18">
        <v>45313.0</v>
      </c>
      <c r="J198" s="17" t="s">
        <v>32</v>
      </c>
      <c r="K198" s="17">
        <v>10.0</v>
      </c>
      <c r="L198" s="17">
        <v>69.0</v>
      </c>
      <c r="M198" s="17" t="s">
        <v>33</v>
      </c>
      <c r="N198" s="17">
        <v>690.0</v>
      </c>
      <c r="O198" s="17">
        <f t="shared" si="23"/>
        <v>6.9</v>
      </c>
      <c r="P198" s="17"/>
      <c r="Q198" s="17"/>
      <c r="R198" s="17">
        <f t="shared" si="2"/>
        <v>6.9</v>
      </c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 t="s">
        <v>271</v>
      </c>
      <c r="B199" s="19" t="s">
        <v>79</v>
      </c>
      <c r="C199" s="19" t="s">
        <v>79</v>
      </c>
      <c r="D199" s="17" t="s">
        <v>272</v>
      </c>
      <c r="E199" s="17" t="s">
        <v>29</v>
      </c>
      <c r="F199" s="17" t="s">
        <v>5</v>
      </c>
      <c r="G199" s="17" t="s">
        <v>238</v>
      </c>
      <c r="H199" s="17" t="s">
        <v>31</v>
      </c>
      <c r="I199" s="18">
        <v>45313.0</v>
      </c>
      <c r="J199" s="17" t="s">
        <v>32</v>
      </c>
      <c r="K199" s="17">
        <v>5.0</v>
      </c>
      <c r="L199" s="17">
        <v>11.5</v>
      </c>
      <c r="M199" s="17" t="s">
        <v>33</v>
      </c>
      <c r="N199" s="17">
        <v>57.5</v>
      </c>
      <c r="O199" s="17">
        <f t="shared" si="23"/>
        <v>0.575</v>
      </c>
      <c r="P199" s="17"/>
      <c r="Q199" s="17"/>
      <c r="R199" s="17">
        <f t="shared" si="2"/>
        <v>0.575</v>
      </c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 t="s">
        <v>88</v>
      </c>
      <c r="B200" s="19" t="s">
        <v>26</v>
      </c>
      <c r="C200" s="19" t="s">
        <v>26</v>
      </c>
      <c r="D200" s="17" t="s">
        <v>273</v>
      </c>
      <c r="E200" s="17" t="s">
        <v>29</v>
      </c>
      <c r="F200" s="17" t="s">
        <v>5</v>
      </c>
      <c r="G200" s="17" t="s">
        <v>274</v>
      </c>
      <c r="H200" s="17" t="s">
        <v>91</v>
      </c>
      <c r="I200" s="18">
        <v>45313.0</v>
      </c>
      <c r="J200" s="17" t="s">
        <v>32</v>
      </c>
      <c r="K200" s="17">
        <v>50.0</v>
      </c>
      <c r="L200" s="17">
        <v>5.99</v>
      </c>
      <c r="M200" s="17" t="s">
        <v>33</v>
      </c>
      <c r="N200" s="17">
        <v>299.5</v>
      </c>
      <c r="O200" s="17">
        <f t="shared" ref="O200:O217" si="24">N200*0.005</f>
        <v>1.4975</v>
      </c>
      <c r="P200" s="17"/>
      <c r="Q200" s="17"/>
      <c r="R200" s="17">
        <f t="shared" si="2"/>
        <v>1.4975</v>
      </c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 t="s">
        <v>88</v>
      </c>
      <c r="B201" s="19" t="s">
        <v>26</v>
      </c>
      <c r="C201" s="19" t="s">
        <v>26</v>
      </c>
      <c r="D201" s="17" t="s">
        <v>273</v>
      </c>
      <c r="E201" s="17" t="s">
        <v>29</v>
      </c>
      <c r="F201" s="17" t="s">
        <v>5</v>
      </c>
      <c r="G201" s="17" t="s">
        <v>105</v>
      </c>
      <c r="H201" s="17" t="s">
        <v>52</v>
      </c>
      <c r="I201" s="18">
        <v>45313.0</v>
      </c>
      <c r="J201" s="17" t="s">
        <v>32</v>
      </c>
      <c r="K201" s="17">
        <v>100.0</v>
      </c>
      <c r="L201" s="17">
        <v>2.9</v>
      </c>
      <c r="M201" s="17" t="s">
        <v>33</v>
      </c>
      <c r="N201" s="17">
        <v>290.0</v>
      </c>
      <c r="O201" s="17">
        <f t="shared" si="24"/>
        <v>1.45</v>
      </c>
      <c r="P201" s="17"/>
      <c r="Q201" s="17"/>
      <c r="R201" s="17">
        <f t="shared" si="2"/>
        <v>1.45</v>
      </c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 t="s">
        <v>88</v>
      </c>
      <c r="B202" s="19" t="s">
        <v>26</v>
      </c>
      <c r="C202" s="19" t="s">
        <v>26</v>
      </c>
      <c r="D202" s="17" t="s">
        <v>273</v>
      </c>
      <c r="E202" s="17" t="s">
        <v>29</v>
      </c>
      <c r="F202" s="17" t="s">
        <v>5</v>
      </c>
      <c r="G202" s="17" t="s">
        <v>38</v>
      </c>
      <c r="H202" s="17" t="s">
        <v>31</v>
      </c>
      <c r="I202" s="18">
        <v>45313.0</v>
      </c>
      <c r="J202" s="17" t="s">
        <v>32</v>
      </c>
      <c r="K202" s="17">
        <v>12.0</v>
      </c>
      <c r="L202" s="17">
        <v>7.9</v>
      </c>
      <c r="M202" s="17" t="s">
        <v>33</v>
      </c>
      <c r="N202" s="17">
        <v>94.80000000000001</v>
      </c>
      <c r="O202" s="17">
        <f t="shared" si="24"/>
        <v>0.474</v>
      </c>
      <c r="P202" s="17"/>
      <c r="Q202" s="17"/>
      <c r="R202" s="17">
        <f t="shared" si="2"/>
        <v>0.474</v>
      </c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 t="s">
        <v>88</v>
      </c>
      <c r="B203" s="19" t="s">
        <v>26</v>
      </c>
      <c r="C203" s="19" t="s">
        <v>26</v>
      </c>
      <c r="D203" s="17" t="s">
        <v>273</v>
      </c>
      <c r="E203" s="17" t="s">
        <v>29</v>
      </c>
      <c r="F203" s="17" t="s">
        <v>5</v>
      </c>
      <c r="G203" s="17" t="s">
        <v>275</v>
      </c>
      <c r="H203" s="17" t="s">
        <v>49</v>
      </c>
      <c r="I203" s="18">
        <v>45313.0</v>
      </c>
      <c r="J203" s="17" t="s">
        <v>32</v>
      </c>
      <c r="K203" s="17">
        <v>6.0</v>
      </c>
      <c r="L203" s="17">
        <v>17.95</v>
      </c>
      <c r="M203" s="17" t="s">
        <v>33</v>
      </c>
      <c r="N203" s="17">
        <v>107.69999999999999</v>
      </c>
      <c r="O203" s="17">
        <f t="shared" si="24"/>
        <v>0.5385</v>
      </c>
      <c r="P203" s="17"/>
      <c r="Q203" s="17"/>
      <c r="R203" s="17">
        <f t="shared" si="2"/>
        <v>0.5385</v>
      </c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 t="s">
        <v>88</v>
      </c>
      <c r="B204" s="19" t="s">
        <v>26</v>
      </c>
      <c r="C204" s="19" t="s">
        <v>26</v>
      </c>
      <c r="D204" s="17" t="s">
        <v>273</v>
      </c>
      <c r="E204" s="17" t="s">
        <v>29</v>
      </c>
      <c r="F204" s="17" t="s">
        <v>5</v>
      </c>
      <c r="G204" s="17" t="s">
        <v>276</v>
      </c>
      <c r="H204" s="17" t="s">
        <v>49</v>
      </c>
      <c r="I204" s="18">
        <v>45313.0</v>
      </c>
      <c r="J204" s="17" t="s">
        <v>32</v>
      </c>
      <c r="K204" s="17">
        <v>4.0</v>
      </c>
      <c r="L204" s="17">
        <v>17.95</v>
      </c>
      <c r="M204" s="17" t="s">
        <v>33</v>
      </c>
      <c r="N204" s="17">
        <v>71.8</v>
      </c>
      <c r="O204" s="17">
        <f t="shared" si="24"/>
        <v>0.359</v>
      </c>
      <c r="P204" s="17"/>
      <c r="Q204" s="17"/>
      <c r="R204" s="17">
        <f t="shared" si="2"/>
        <v>0.359</v>
      </c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 t="s">
        <v>88</v>
      </c>
      <c r="B205" s="19" t="s">
        <v>26</v>
      </c>
      <c r="C205" s="19" t="s">
        <v>26</v>
      </c>
      <c r="D205" s="17" t="s">
        <v>273</v>
      </c>
      <c r="E205" s="17" t="s">
        <v>29</v>
      </c>
      <c r="F205" s="17" t="s">
        <v>5</v>
      </c>
      <c r="G205" s="17" t="s">
        <v>277</v>
      </c>
      <c r="H205" s="17" t="s">
        <v>49</v>
      </c>
      <c r="I205" s="18">
        <v>45313.0</v>
      </c>
      <c r="J205" s="17" t="s">
        <v>32</v>
      </c>
      <c r="K205" s="17">
        <v>4.0</v>
      </c>
      <c r="L205" s="17">
        <v>14.99</v>
      </c>
      <c r="M205" s="17" t="s">
        <v>33</v>
      </c>
      <c r="N205" s="17">
        <v>59.96</v>
      </c>
      <c r="O205" s="17">
        <f t="shared" si="24"/>
        <v>0.2998</v>
      </c>
      <c r="P205" s="17"/>
      <c r="Q205" s="17"/>
      <c r="R205" s="17">
        <f t="shared" si="2"/>
        <v>0.2998</v>
      </c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 t="s">
        <v>88</v>
      </c>
      <c r="B206" s="19" t="s">
        <v>26</v>
      </c>
      <c r="C206" s="19" t="s">
        <v>26</v>
      </c>
      <c r="D206" s="17" t="s">
        <v>273</v>
      </c>
      <c r="E206" s="17" t="s">
        <v>29</v>
      </c>
      <c r="F206" s="17" t="s">
        <v>5</v>
      </c>
      <c r="G206" s="17" t="s">
        <v>278</v>
      </c>
      <c r="H206" s="17" t="s">
        <v>31</v>
      </c>
      <c r="I206" s="18">
        <v>45313.0</v>
      </c>
      <c r="J206" s="17" t="s">
        <v>32</v>
      </c>
      <c r="K206" s="17">
        <v>2.0</v>
      </c>
      <c r="L206" s="17">
        <v>8.95</v>
      </c>
      <c r="M206" s="17" t="s">
        <v>33</v>
      </c>
      <c r="N206" s="17">
        <v>17.9</v>
      </c>
      <c r="O206" s="17">
        <f t="shared" si="24"/>
        <v>0.0895</v>
      </c>
      <c r="P206" s="17"/>
      <c r="Q206" s="17"/>
      <c r="R206" s="17">
        <f t="shared" si="2"/>
        <v>0.0895</v>
      </c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 t="s">
        <v>88</v>
      </c>
      <c r="B207" s="19" t="s">
        <v>26</v>
      </c>
      <c r="C207" s="19" t="s">
        <v>26</v>
      </c>
      <c r="D207" s="17" t="s">
        <v>273</v>
      </c>
      <c r="E207" s="17" t="s">
        <v>29</v>
      </c>
      <c r="F207" s="17" t="s">
        <v>5</v>
      </c>
      <c r="G207" s="17" t="s">
        <v>279</v>
      </c>
      <c r="H207" s="17" t="s">
        <v>31</v>
      </c>
      <c r="I207" s="18">
        <v>45313.0</v>
      </c>
      <c r="J207" s="17" t="s">
        <v>32</v>
      </c>
      <c r="K207" s="17">
        <v>16.0</v>
      </c>
      <c r="L207" s="17">
        <v>38.0</v>
      </c>
      <c r="M207" s="17" t="s">
        <v>33</v>
      </c>
      <c r="N207" s="17">
        <v>608.0</v>
      </c>
      <c r="O207" s="17">
        <f t="shared" si="24"/>
        <v>3.04</v>
      </c>
      <c r="P207" s="17"/>
      <c r="Q207" s="17"/>
      <c r="R207" s="17">
        <f t="shared" si="2"/>
        <v>3.04</v>
      </c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 t="s">
        <v>88</v>
      </c>
      <c r="B208" s="19" t="s">
        <v>26</v>
      </c>
      <c r="C208" s="19" t="s">
        <v>26</v>
      </c>
      <c r="D208" s="17" t="s">
        <v>273</v>
      </c>
      <c r="E208" s="17" t="s">
        <v>29</v>
      </c>
      <c r="F208" s="17" t="s">
        <v>5</v>
      </c>
      <c r="G208" s="17" t="s">
        <v>280</v>
      </c>
      <c r="H208" s="17" t="s">
        <v>31</v>
      </c>
      <c r="I208" s="18">
        <v>45313.0</v>
      </c>
      <c r="J208" s="17" t="s">
        <v>32</v>
      </c>
      <c r="K208" s="17">
        <v>16.0</v>
      </c>
      <c r="L208" s="17">
        <v>38.0</v>
      </c>
      <c r="M208" s="17" t="s">
        <v>33</v>
      </c>
      <c r="N208" s="17">
        <v>608.0</v>
      </c>
      <c r="O208" s="17">
        <f t="shared" si="24"/>
        <v>3.04</v>
      </c>
      <c r="P208" s="17"/>
      <c r="Q208" s="17"/>
      <c r="R208" s="17">
        <f t="shared" si="2"/>
        <v>3.04</v>
      </c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 t="s">
        <v>88</v>
      </c>
      <c r="B209" s="19" t="s">
        <v>26</v>
      </c>
      <c r="C209" s="19" t="s">
        <v>26</v>
      </c>
      <c r="D209" s="17" t="s">
        <v>273</v>
      </c>
      <c r="E209" s="17" t="s">
        <v>29</v>
      </c>
      <c r="F209" s="17" t="s">
        <v>5</v>
      </c>
      <c r="G209" s="17" t="s">
        <v>281</v>
      </c>
      <c r="H209" s="17" t="s">
        <v>31</v>
      </c>
      <c r="I209" s="18">
        <v>45313.0</v>
      </c>
      <c r="J209" s="17" t="s">
        <v>32</v>
      </c>
      <c r="K209" s="17">
        <v>8.0</v>
      </c>
      <c r="L209" s="17">
        <v>42.0</v>
      </c>
      <c r="M209" s="17" t="s">
        <v>33</v>
      </c>
      <c r="N209" s="17">
        <v>336.0</v>
      </c>
      <c r="O209" s="17">
        <f t="shared" si="24"/>
        <v>1.68</v>
      </c>
      <c r="P209" s="17"/>
      <c r="Q209" s="17"/>
      <c r="R209" s="17">
        <f t="shared" si="2"/>
        <v>1.68</v>
      </c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 t="s">
        <v>282</v>
      </c>
      <c r="B210" s="19" t="s">
        <v>26</v>
      </c>
      <c r="C210" s="19" t="s">
        <v>26</v>
      </c>
      <c r="D210" s="17" t="s">
        <v>283</v>
      </c>
      <c r="E210" s="17" t="s">
        <v>29</v>
      </c>
      <c r="F210" s="17" t="s">
        <v>5</v>
      </c>
      <c r="G210" s="17" t="s">
        <v>284</v>
      </c>
      <c r="H210" s="17" t="s">
        <v>31</v>
      </c>
      <c r="I210" s="18">
        <v>45313.0</v>
      </c>
      <c r="J210" s="17" t="s">
        <v>32</v>
      </c>
      <c r="K210" s="17">
        <v>40.0</v>
      </c>
      <c r="L210" s="17">
        <v>3.95</v>
      </c>
      <c r="M210" s="17" t="s">
        <v>33</v>
      </c>
      <c r="N210" s="17">
        <v>158.0</v>
      </c>
      <c r="O210" s="17">
        <f t="shared" si="24"/>
        <v>0.79</v>
      </c>
      <c r="P210" s="17"/>
      <c r="Q210" s="17"/>
      <c r="R210" s="17">
        <f t="shared" si="2"/>
        <v>0.79</v>
      </c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 t="s">
        <v>282</v>
      </c>
      <c r="B211" s="19" t="s">
        <v>26</v>
      </c>
      <c r="C211" s="19" t="s">
        <v>26</v>
      </c>
      <c r="D211" s="17" t="s">
        <v>283</v>
      </c>
      <c r="E211" s="17" t="s">
        <v>29</v>
      </c>
      <c r="F211" s="17" t="s">
        <v>5</v>
      </c>
      <c r="G211" s="17" t="s">
        <v>285</v>
      </c>
      <c r="H211" s="17" t="s">
        <v>31</v>
      </c>
      <c r="I211" s="18">
        <v>45313.0</v>
      </c>
      <c r="J211" s="17" t="s">
        <v>32</v>
      </c>
      <c r="K211" s="17">
        <v>40.0</v>
      </c>
      <c r="L211" s="17">
        <v>2.9</v>
      </c>
      <c r="M211" s="17" t="s">
        <v>33</v>
      </c>
      <c r="N211" s="17">
        <v>116.0</v>
      </c>
      <c r="O211" s="17">
        <f t="shared" si="24"/>
        <v>0.58</v>
      </c>
      <c r="P211" s="17"/>
      <c r="Q211" s="17"/>
      <c r="R211" s="17">
        <f t="shared" si="2"/>
        <v>0.58</v>
      </c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 t="s">
        <v>282</v>
      </c>
      <c r="B212" s="19" t="s">
        <v>26</v>
      </c>
      <c r="C212" s="19" t="s">
        <v>26</v>
      </c>
      <c r="D212" s="17" t="s">
        <v>283</v>
      </c>
      <c r="E212" s="17" t="s">
        <v>29</v>
      </c>
      <c r="F212" s="17" t="s">
        <v>5</v>
      </c>
      <c r="G212" s="17" t="s">
        <v>286</v>
      </c>
      <c r="H212" s="17" t="s">
        <v>31</v>
      </c>
      <c r="I212" s="18">
        <v>45313.0</v>
      </c>
      <c r="J212" s="17" t="s">
        <v>32</v>
      </c>
      <c r="K212" s="17">
        <v>20.0</v>
      </c>
      <c r="L212" s="17">
        <v>37.95</v>
      </c>
      <c r="M212" s="17" t="s">
        <v>33</v>
      </c>
      <c r="N212" s="17">
        <v>759.0</v>
      </c>
      <c r="O212" s="17">
        <f t="shared" si="24"/>
        <v>3.795</v>
      </c>
      <c r="P212" s="17"/>
      <c r="Q212" s="17"/>
      <c r="R212" s="17">
        <f t="shared" si="2"/>
        <v>3.795</v>
      </c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 t="s">
        <v>282</v>
      </c>
      <c r="B213" s="19" t="s">
        <v>26</v>
      </c>
      <c r="C213" s="19" t="s">
        <v>26</v>
      </c>
      <c r="D213" s="17" t="s">
        <v>283</v>
      </c>
      <c r="E213" s="17" t="s">
        <v>29</v>
      </c>
      <c r="F213" s="17" t="s">
        <v>5</v>
      </c>
      <c r="G213" s="17" t="s">
        <v>287</v>
      </c>
      <c r="H213" s="17" t="s">
        <v>31</v>
      </c>
      <c r="I213" s="18">
        <v>45313.0</v>
      </c>
      <c r="J213" s="17" t="s">
        <v>32</v>
      </c>
      <c r="K213" s="17">
        <v>15.0</v>
      </c>
      <c r="L213" s="17">
        <v>10.25</v>
      </c>
      <c r="M213" s="17" t="s">
        <v>33</v>
      </c>
      <c r="N213" s="17">
        <v>153.75</v>
      </c>
      <c r="O213" s="17">
        <f t="shared" si="24"/>
        <v>0.76875</v>
      </c>
      <c r="P213" s="17"/>
      <c r="Q213" s="17"/>
      <c r="R213" s="17">
        <f t="shared" si="2"/>
        <v>0.76875</v>
      </c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 t="s">
        <v>282</v>
      </c>
      <c r="B214" s="19" t="s">
        <v>26</v>
      </c>
      <c r="C214" s="19" t="s">
        <v>26</v>
      </c>
      <c r="D214" s="17" t="s">
        <v>283</v>
      </c>
      <c r="E214" s="17" t="s">
        <v>29</v>
      </c>
      <c r="F214" s="17" t="s">
        <v>5</v>
      </c>
      <c r="G214" s="17" t="s">
        <v>288</v>
      </c>
      <c r="H214" s="17" t="s">
        <v>31</v>
      </c>
      <c r="I214" s="18">
        <v>45313.0</v>
      </c>
      <c r="J214" s="17" t="s">
        <v>32</v>
      </c>
      <c r="K214" s="17">
        <v>15.0</v>
      </c>
      <c r="L214" s="17">
        <v>44.95</v>
      </c>
      <c r="M214" s="17" t="s">
        <v>33</v>
      </c>
      <c r="N214" s="17">
        <v>674.25</v>
      </c>
      <c r="O214" s="17">
        <f t="shared" si="24"/>
        <v>3.37125</v>
      </c>
      <c r="P214" s="17"/>
      <c r="Q214" s="17"/>
      <c r="R214" s="17">
        <f t="shared" si="2"/>
        <v>3.37125</v>
      </c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 t="s">
        <v>282</v>
      </c>
      <c r="B215" s="19" t="s">
        <v>26</v>
      </c>
      <c r="C215" s="19" t="s">
        <v>26</v>
      </c>
      <c r="D215" s="17" t="s">
        <v>283</v>
      </c>
      <c r="E215" s="17" t="s">
        <v>29</v>
      </c>
      <c r="F215" s="17" t="s">
        <v>5</v>
      </c>
      <c r="G215" s="17" t="s">
        <v>289</v>
      </c>
      <c r="H215" s="17" t="s">
        <v>31</v>
      </c>
      <c r="I215" s="18">
        <v>45313.0</v>
      </c>
      <c r="J215" s="17" t="s">
        <v>32</v>
      </c>
      <c r="K215" s="17">
        <v>15.0</v>
      </c>
      <c r="L215" s="17">
        <v>12.15</v>
      </c>
      <c r="M215" s="17" t="s">
        <v>33</v>
      </c>
      <c r="N215" s="17">
        <v>182.25</v>
      </c>
      <c r="O215" s="17">
        <f t="shared" si="24"/>
        <v>0.91125</v>
      </c>
      <c r="P215" s="17"/>
      <c r="Q215" s="17"/>
      <c r="R215" s="17">
        <f t="shared" si="2"/>
        <v>0.91125</v>
      </c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 t="s">
        <v>282</v>
      </c>
      <c r="B216" s="19" t="s">
        <v>26</v>
      </c>
      <c r="C216" s="19" t="s">
        <v>26</v>
      </c>
      <c r="D216" s="17" t="s">
        <v>283</v>
      </c>
      <c r="E216" s="17" t="s">
        <v>29</v>
      </c>
      <c r="F216" s="17" t="s">
        <v>5</v>
      </c>
      <c r="G216" s="17" t="s">
        <v>290</v>
      </c>
      <c r="H216" s="17" t="s">
        <v>52</v>
      </c>
      <c r="I216" s="18">
        <v>45313.0</v>
      </c>
      <c r="J216" s="17" t="s">
        <v>32</v>
      </c>
      <c r="K216" s="17">
        <v>6.0</v>
      </c>
      <c r="L216" s="17">
        <v>69.95</v>
      </c>
      <c r="M216" s="17" t="s">
        <v>33</v>
      </c>
      <c r="N216" s="17">
        <v>419.70000000000005</v>
      </c>
      <c r="O216" s="17">
        <f t="shared" si="24"/>
        <v>2.0985</v>
      </c>
      <c r="P216" s="17"/>
      <c r="Q216" s="17"/>
      <c r="R216" s="17">
        <f t="shared" si="2"/>
        <v>2.0985</v>
      </c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 t="s">
        <v>282</v>
      </c>
      <c r="B217" s="19" t="s">
        <v>26</v>
      </c>
      <c r="C217" s="19" t="s">
        <v>26</v>
      </c>
      <c r="D217" s="17" t="s">
        <v>283</v>
      </c>
      <c r="E217" s="17" t="s">
        <v>29</v>
      </c>
      <c r="F217" s="17" t="s">
        <v>5</v>
      </c>
      <c r="G217" s="17" t="s">
        <v>233</v>
      </c>
      <c r="H217" s="17" t="s">
        <v>40</v>
      </c>
      <c r="I217" s="18">
        <v>45313.0</v>
      </c>
      <c r="J217" s="17" t="s">
        <v>32</v>
      </c>
      <c r="K217" s="17">
        <v>2.0</v>
      </c>
      <c r="L217" s="17">
        <v>199.95</v>
      </c>
      <c r="M217" s="17" t="s">
        <v>33</v>
      </c>
      <c r="N217" s="17">
        <v>399.9</v>
      </c>
      <c r="O217" s="17">
        <f t="shared" si="24"/>
        <v>1.9995</v>
      </c>
      <c r="P217" s="17"/>
      <c r="Q217" s="17"/>
      <c r="R217" s="17">
        <f t="shared" si="2"/>
        <v>1.9995</v>
      </c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 t="s">
        <v>166</v>
      </c>
      <c r="B218" s="19" t="s">
        <v>155</v>
      </c>
      <c r="C218" s="19" t="s">
        <v>155</v>
      </c>
      <c r="D218" s="17" t="s">
        <v>291</v>
      </c>
      <c r="E218" s="17" t="s">
        <v>29</v>
      </c>
      <c r="F218" s="17" t="s">
        <v>5</v>
      </c>
      <c r="G218" s="17" t="s">
        <v>292</v>
      </c>
      <c r="H218" s="17" t="s">
        <v>56</v>
      </c>
      <c r="I218" s="18">
        <v>45313.0</v>
      </c>
      <c r="J218" s="17" t="s">
        <v>32</v>
      </c>
      <c r="K218" s="17">
        <v>1.0</v>
      </c>
      <c r="L218" s="17">
        <v>0.0</v>
      </c>
      <c r="M218" s="17" t="s">
        <v>33</v>
      </c>
      <c r="N218" s="17">
        <v>0.0</v>
      </c>
      <c r="O218" s="17">
        <f t="shared" ref="O218:O224" si="25">N218*0.02</f>
        <v>0</v>
      </c>
      <c r="P218" s="17"/>
      <c r="Q218" s="17"/>
      <c r="R218" s="17">
        <f t="shared" si="2"/>
        <v>0</v>
      </c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 t="s">
        <v>41</v>
      </c>
      <c r="B219" s="19" t="s">
        <v>42</v>
      </c>
      <c r="C219" s="19" t="s">
        <v>42</v>
      </c>
      <c r="D219" s="17" t="s">
        <v>293</v>
      </c>
      <c r="E219" s="17" t="s">
        <v>29</v>
      </c>
      <c r="F219" s="17" t="s">
        <v>5</v>
      </c>
      <c r="G219" s="17" t="s">
        <v>294</v>
      </c>
      <c r="H219" s="17" t="s">
        <v>49</v>
      </c>
      <c r="I219" s="18">
        <v>45313.0</v>
      </c>
      <c r="J219" s="17" t="s">
        <v>32</v>
      </c>
      <c r="K219" s="17">
        <v>4.0</v>
      </c>
      <c r="L219" s="17">
        <v>1.89</v>
      </c>
      <c r="M219" s="17" t="s">
        <v>33</v>
      </c>
      <c r="N219" s="17">
        <v>7.56</v>
      </c>
      <c r="O219" s="17">
        <f t="shared" si="25"/>
        <v>0.1512</v>
      </c>
      <c r="P219" s="17"/>
      <c r="Q219" s="17"/>
      <c r="R219" s="17">
        <f t="shared" si="2"/>
        <v>0.1512</v>
      </c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 t="s">
        <v>41</v>
      </c>
      <c r="B220" s="19" t="s">
        <v>42</v>
      </c>
      <c r="C220" s="19" t="s">
        <v>42</v>
      </c>
      <c r="D220" s="17" t="s">
        <v>293</v>
      </c>
      <c r="E220" s="17" t="s">
        <v>29</v>
      </c>
      <c r="F220" s="17" t="s">
        <v>5</v>
      </c>
      <c r="G220" s="17" t="s">
        <v>295</v>
      </c>
      <c r="H220" s="17" t="s">
        <v>31</v>
      </c>
      <c r="I220" s="18">
        <v>45313.0</v>
      </c>
      <c r="J220" s="17" t="s">
        <v>32</v>
      </c>
      <c r="K220" s="17">
        <v>1.0</v>
      </c>
      <c r="L220" s="17">
        <v>13.0</v>
      </c>
      <c r="M220" s="17" t="s">
        <v>33</v>
      </c>
      <c r="N220" s="17">
        <v>13.0</v>
      </c>
      <c r="O220" s="17">
        <f t="shared" si="25"/>
        <v>0.26</v>
      </c>
      <c r="P220" s="17"/>
      <c r="Q220" s="17"/>
      <c r="R220" s="17">
        <f t="shared" si="2"/>
        <v>0.26</v>
      </c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 t="s">
        <v>41</v>
      </c>
      <c r="B221" s="19" t="s">
        <v>42</v>
      </c>
      <c r="C221" s="19" t="s">
        <v>42</v>
      </c>
      <c r="D221" s="17" t="s">
        <v>293</v>
      </c>
      <c r="E221" s="17" t="s">
        <v>29</v>
      </c>
      <c r="F221" s="17" t="s">
        <v>5</v>
      </c>
      <c r="G221" s="17" t="s">
        <v>53</v>
      </c>
      <c r="H221" s="17" t="s">
        <v>40</v>
      </c>
      <c r="I221" s="18">
        <v>45313.0</v>
      </c>
      <c r="J221" s="17" t="s">
        <v>32</v>
      </c>
      <c r="K221" s="17">
        <v>2.0</v>
      </c>
      <c r="L221" s="17">
        <v>10.1</v>
      </c>
      <c r="M221" s="17" t="s">
        <v>33</v>
      </c>
      <c r="N221" s="17">
        <v>20.2</v>
      </c>
      <c r="O221" s="17">
        <f t="shared" si="25"/>
        <v>0.404</v>
      </c>
      <c r="P221" s="17"/>
      <c r="Q221" s="17"/>
      <c r="R221" s="17">
        <f t="shared" si="2"/>
        <v>0.404</v>
      </c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 t="s">
        <v>41</v>
      </c>
      <c r="B222" s="19" t="s">
        <v>42</v>
      </c>
      <c r="C222" s="19" t="s">
        <v>42</v>
      </c>
      <c r="D222" s="17" t="s">
        <v>293</v>
      </c>
      <c r="E222" s="17" t="s">
        <v>29</v>
      </c>
      <c r="F222" s="17" t="s">
        <v>5</v>
      </c>
      <c r="G222" s="17" t="s">
        <v>82</v>
      </c>
      <c r="H222" s="17" t="s">
        <v>46</v>
      </c>
      <c r="I222" s="18">
        <v>45313.0</v>
      </c>
      <c r="J222" s="17" t="s">
        <v>32</v>
      </c>
      <c r="K222" s="17">
        <v>2.0</v>
      </c>
      <c r="L222" s="17">
        <v>6.5</v>
      </c>
      <c r="M222" s="17" t="s">
        <v>33</v>
      </c>
      <c r="N222" s="17">
        <v>13.0</v>
      </c>
      <c r="O222" s="17">
        <f t="shared" si="25"/>
        <v>0.26</v>
      </c>
      <c r="P222" s="17"/>
      <c r="Q222" s="17"/>
      <c r="R222" s="17">
        <f t="shared" si="2"/>
        <v>0.26</v>
      </c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 t="s">
        <v>41</v>
      </c>
      <c r="B223" s="19" t="s">
        <v>42</v>
      </c>
      <c r="C223" s="19" t="s">
        <v>42</v>
      </c>
      <c r="D223" s="17" t="s">
        <v>293</v>
      </c>
      <c r="E223" s="17" t="s">
        <v>29</v>
      </c>
      <c r="F223" s="17" t="s">
        <v>5</v>
      </c>
      <c r="G223" s="17" t="s">
        <v>45</v>
      </c>
      <c r="H223" s="17" t="s">
        <v>46</v>
      </c>
      <c r="I223" s="18">
        <v>45313.0</v>
      </c>
      <c r="J223" s="17" t="s">
        <v>32</v>
      </c>
      <c r="K223" s="17">
        <v>1.0</v>
      </c>
      <c r="L223" s="17">
        <v>10.99</v>
      </c>
      <c r="M223" s="17" t="s">
        <v>33</v>
      </c>
      <c r="N223" s="17">
        <v>10.99</v>
      </c>
      <c r="O223" s="17">
        <f t="shared" si="25"/>
        <v>0.2198</v>
      </c>
      <c r="P223" s="17"/>
      <c r="Q223" s="17"/>
      <c r="R223" s="17">
        <f t="shared" si="2"/>
        <v>0.2198</v>
      </c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 t="s">
        <v>41</v>
      </c>
      <c r="B224" s="19" t="s">
        <v>42</v>
      </c>
      <c r="C224" s="19" t="s">
        <v>42</v>
      </c>
      <c r="D224" s="17" t="s">
        <v>293</v>
      </c>
      <c r="E224" s="17" t="s">
        <v>29</v>
      </c>
      <c r="F224" s="17" t="s">
        <v>5</v>
      </c>
      <c r="G224" s="17" t="s">
        <v>296</v>
      </c>
      <c r="H224" s="17" t="s">
        <v>49</v>
      </c>
      <c r="I224" s="18">
        <v>45313.0</v>
      </c>
      <c r="J224" s="17" t="s">
        <v>32</v>
      </c>
      <c r="K224" s="17">
        <v>3.0</v>
      </c>
      <c r="L224" s="17">
        <v>6.35</v>
      </c>
      <c r="M224" s="17" t="s">
        <v>33</v>
      </c>
      <c r="N224" s="17">
        <v>19.049999999999997</v>
      </c>
      <c r="O224" s="17">
        <f t="shared" si="25"/>
        <v>0.381</v>
      </c>
      <c r="P224" s="17"/>
      <c r="Q224" s="17"/>
      <c r="R224" s="17">
        <f t="shared" si="2"/>
        <v>0.381</v>
      </c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 t="s">
        <v>297</v>
      </c>
      <c r="B225" s="19" t="s">
        <v>79</v>
      </c>
      <c r="C225" s="19" t="s">
        <v>79</v>
      </c>
      <c r="D225" s="17" t="s">
        <v>298</v>
      </c>
      <c r="E225" s="17" t="s">
        <v>29</v>
      </c>
      <c r="F225" s="17" t="s">
        <v>5</v>
      </c>
      <c r="G225" s="17" t="s">
        <v>71</v>
      </c>
      <c r="H225" s="17" t="s">
        <v>40</v>
      </c>
      <c r="I225" s="18">
        <v>45314.0</v>
      </c>
      <c r="J225" s="17" t="s">
        <v>32</v>
      </c>
      <c r="K225" s="17">
        <v>16.0</v>
      </c>
      <c r="L225" s="17">
        <v>7.5</v>
      </c>
      <c r="M225" s="17" t="s">
        <v>33</v>
      </c>
      <c r="N225" s="17">
        <v>120.0</v>
      </c>
      <c r="O225" s="17">
        <f t="shared" ref="O225:O228" si="26">N225*0.01</f>
        <v>1.2</v>
      </c>
      <c r="P225" s="17"/>
      <c r="Q225" s="17"/>
      <c r="R225" s="17">
        <f t="shared" si="2"/>
        <v>1.2</v>
      </c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 t="s">
        <v>297</v>
      </c>
      <c r="B226" s="19" t="s">
        <v>79</v>
      </c>
      <c r="C226" s="19" t="s">
        <v>79</v>
      </c>
      <c r="D226" s="17" t="s">
        <v>298</v>
      </c>
      <c r="E226" s="17" t="s">
        <v>29</v>
      </c>
      <c r="F226" s="17" t="s">
        <v>5</v>
      </c>
      <c r="G226" s="17" t="s">
        <v>299</v>
      </c>
      <c r="H226" s="17" t="s">
        <v>40</v>
      </c>
      <c r="I226" s="18">
        <v>45314.0</v>
      </c>
      <c r="J226" s="17" t="s">
        <v>32</v>
      </c>
      <c r="K226" s="17">
        <v>10.0</v>
      </c>
      <c r="L226" s="17">
        <v>7.5</v>
      </c>
      <c r="M226" s="17" t="s">
        <v>33</v>
      </c>
      <c r="N226" s="17">
        <v>75.0</v>
      </c>
      <c r="O226" s="17">
        <f t="shared" si="26"/>
        <v>0.75</v>
      </c>
      <c r="P226" s="17"/>
      <c r="Q226" s="17"/>
      <c r="R226" s="17">
        <f t="shared" si="2"/>
        <v>0.75</v>
      </c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 t="s">
        <v>300</v>
      </c>
      <c r="B227" s="19" t="s">
        <v>79</v>
      </c>
      <c r="C227" s="19" t="s">
        <v>79</v>
      </c>
      <c r="D227" s="17" t="s">
        <v>301</v>
      </c>
      <c r="E227" s="17" t="s">
        <v>29</v>
      </c>
      <c r="F227" s="17" t="s">
        <v>5</v>
      </c>
      <c r="G227" s="17" t="s">
        <v>115</v>
      </c>
      <c r="H227" s="17" t="s">
        <v>37</v>
      </c>
      <c r="I227" s="18">
        <v>45314.0</v>
      </c>
      <c r="J227" s="17" t="s">
        <v>32</v>
      </c>
      <c r="K227" s="17">
        <v>200.0</v>
      </c>
      <c r="L227" s="17">
        <v>3.49</v>
      </c>
      <c r="M227" s="17" t="s">
        <v>33</v>
      </c>
      <c r="N227" s="17">
        <v>698.0</v>
      </c>
      <c r="O227" s="17">
        <f t="shared" si="26"/>
        <v>6.98</v>
      </c>
      <c r="P227" s="17"/>
      <c r="Q227" s="17"/>
      <c r="R227" s="17">
        <f t="shared" si="2"/>
        <v>6.98</v>
      </c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 t="s">
        <v>300</v>
      </c>
      <c r="B228" s="19" t="s">
        <v>79</v>
      </c>
      <c r="C228" s="19" t="s">
        <v>79</v>
      </c>
      <c r="D228" s="17" t="s">
        <v>301</v>
      </c>
      <c r="E228" s="17" t="s">
        <v>29</v>
      </c>
      <c r="F228" s="17" t="s">
        <v>5</v>
      </c>
      <c r="G228" s="17" t="s">
        <v>36</v>
      </c>
      <c r="H228" s="17" t="s">
        <v>37</v>
      </c>
      <c r="I228" s="18">
        <v>45314.0</v>
      </c>
      <c r="J228" s="17" t="s">
        <v>32</v>
      </c>
      <c r="K228" s="17">
        <v>500.0</v>
      </c>
      <c r="L228" s="17">
        <v>4.99</v>
      </c>
      <c r="M228" s="17" t="s">
        <v>33</v>
      </c>
      <c r="N228" s="17">
        <v>2495.0</v>
      </c>
      <c r="O228" s="17">
        <f t="shared" si="26"/>
        <v>24.95</v>
      </c>
      <c r="P228" s="17"/>
      <c r="Q228" s="17"/>
      <c r="R228" s="17">
        <f t="shared" si="2"/>
        <v>24.95</v>
      </c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 t="s">
        <v>257</v>
      </c>
      <c r="B229" s="19" t="s">
        <v>26</v>
      </c>
      <c r="C229" s="19" t="s">
        <v>26</v>
      </c>
      <c r="D229" s="17" t="s">
        <v>302</v>
      </c>
      <c r="E229" s="17" t="s">
        <v>29</v>
      </c>
      <c r="F229" s="17" t="s">
        <v>5</v>
      </c>
      <c r="G229" s="17" t="s">
        <v>303</v>
      </c>
      <c r="H229" s="17" t="s">
        <v>91</v>
      </c>
      <c r="I229" s="18">
        <v>45315.0</v>
      </c>
      <c r="J229" s="17" t="s">
        <v>32</v>
      </c>
      <c r="K229" s="17">
        <v>100.0</v>
      </c>
      <c r="L229" s="17">
        <v>0.87</v>
      </c>
      <c r="M229" s="17" t="s">
        <v>33</v>
      </c>
      <c r="N229" s="17">
        <v>87.0</v>
      </c>
      <c r="O229" s="17">
        <f t="shared" ref="O229:O239" si="27">N229*0.005</f>
        <v>0.435</v>
      </c>
      <c r="P229" s="17"/>
      <c r="Q229" s="17"/>
      <c r="R229" s="17">
        <f t="shared" si="2"/>
        <v>0.435</v>
      </c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 t="s">
        <v>304</v>
      </c>
      <c r="B230" s="19" t="s">
        <v>26</v>
      </c>
      <c r="C230" s="19" t="s">
        <v>26</v>
      </c>
      <c r="D230" s="17" t="s">
        <v>305</v>
      </c>
      <c r="E230" s="17" t="s">
        <v>29</v>
      </c>
      <c r="F230" s="17" t="s">
        <v>5</v>
      </c>
      <c r="G230" s="17" t="s">
        <v>187</v>
      </c>
      <c r="H230" s="17" t="s">
        <v>31</v>
      </c>
      <c r="I230" s="18">
        <v>45315.0</v>
      </c>
      <c r="J230" s="17" t="s">
        <v>32</v>
      </c>
      <c r="K230" s="17">
        <v>14.0</v>
      </c>
      <c r="L230" s="17">
        <v>15.0</v>
      </c>
      <c r="M230" s="17" t="s">
        <v>33</v>
      </c>
      <c r="N230" s="17">
        <v>210.0</v>
      </c>
      <c r="O230" s="17">
        <f t="shared" si="27"/>
        <v>1.05</v>
      </c>
      <c r="P230" s="17"/>
      <c r="Q230" s="17"/>
      <c r="R230" s="17">
        <f t="shared" si="2"/>
        <v>1.05</v>
      </c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 t="s">
        <v>304</v>
      </c>
      <c r="B231" s="19" t="s">
        <v>26</v>
      </c>
      <c r="C231" s="19" t="s">
        <v>26</v>
      </c>
      <c r="D231" s="17" t="s">
        <v>305</v>
      </c>
      <c r="E231" s="17" t="s">
        <v>29</v>
      </c>
      <c r="F231" s="17" t="s">
        <v>5</v>
      </c>
      <c r="G231" s="17" t="s">
        <v>306</v>
      </c>
      <c r="H231" s="17" t="s">
        <v>31</v>
      </c>
      <c r="I231" s="18">
        <v>45315.0</v>
      </c>
      <c r="J231" s="17" t="s">
        <v>32</v>
      </c>
      <c r="K231" s="17">
        <v>12.0</v>
      </c>
      <c r="L231" s="17">
        <v>33.0</v>
      </c>
      <c r="M231" s="17" t="s">
        <v>33</v>
      </c>
      <c r="N231" s="17">
        <v>396.0</v>
      </c>
      <c r="O231" s="17">
        <f t="shared" si="27"/>
        <v>1.98</v>
      </c>
      <c r="P231" s="17"/>
      <c r="Q231" s="17"/>
      <c r="R231" s="17">
        <f t="shared" si="2"/>
        <v>1.98</v>
      </c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 t="s">
        <v>304</v>
      </c>
      <c r="B232" s="19" t="s">
        <v>26</v>
      </c>
      <c r="C232" s="19" t="s">
        <v>26</v>
      </c>
      <c r="D232" s="17" t="s">
        <v>305</v>
      </c>
      <c r="E232" s="17" t="s">
        <v>29</v>
      </c>
      <c r="F232" s="17" t="s">
        <v>5</v>
      </c>
      <c r="G232" s="17" t="s">
        <v>307</v>
      </c>
      <c r="H232" s="17" t="s">
        <v>31</v>
      </c>
      <c r="I232" s="18">
        <v>45315.0</v>
      </c>
      <c r="J232" s="17" t="s">
        <v>32</v>
      </c>
      <c r="K232" s="17">
        <v>10.0</v>
      </c>
      <c r="L232" s="17">
        <v>41.95</v>
      </c>
      <c r="M232" s="17" t="s">
        <v>33</v>
      </c>
      <c r="N232" s="17">
        <v>419.5</v>
      </c>
      <c r="O232" s="17">
        <f t="shared" si="27"/>
        <v>2.0975</v>
      </c>
      <c r="P232" s="17"/>
      <c r="Q232" s="17"/>
      <c r="R232" s="17">
        <f t="shared" si="2"/>
        <v>2.0975</v>
      </c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 t="s">
        <v>304</v>
      </c>
      <c r="B233" s="19" t="s">
        <v>26</v>
      </c>
      <c r="C233" s="19" t="s">
        <v>26</v>
      </c>
      <c r="D233" s="17" t="s">
        <v>305</v>
      </c>
      <c r="E233" s="17" t="s">
        <v>29</v>
      </c>
      <c r="F233" s="17" t="s">
        <v>5</v>
      </c>
      <c r="G233" s="17" t="s">
        <v>308</v>
      </c>
      <c r="H233" s="17" t="s">
        <v>31</v>
      </c>
      <c r="I233" s="18">
        <v>45315.0</v>
      </c>
      <c r="J233" s="17" t="s">
        <v>32</v>
      </c>
      <c r="K233" s="17">
        <v>12.0</v>
      </c>
      <c r="L233" s="17">
        <v>20.0</v>
      </c>
      <c r="M233" s="17" t="s">
        <v>33</v>
      </c>
      <c r="N233" s="17">
        <v>240.0</v>
      </c>
      <c r="O233" s="17">
        <f t="shared" si="27"/>
        <v>1.2</v>
      </c>
      <c r="P233" s="17"/>
      <c r="Q233" s="17"/>
      <c r="R233" s="17">
        <f t="shared" si="2"/>
        <v>1.2</v>
      </c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 t="s">
        <v>304</v>
      </c>
      <c r="B234" s="19" t="s">
        <v>26</v>
      </c>
      <c r="C234" s="19" t="s">
        <v>26</v>
      </c>
      <c r="D234" s="17" t="s">
        <v>305</v>
      </c>
      <c r="E234" s="17" t="s">
        <v>29</v>
      </c>
      <c r="F234" s="17" t="s">
        <v>5</v>
      </c>
      <c r="G234" s="17" t="s">
        <v>309</v>
      </c>
      <c r="H234" s="17" t="s">
        <v>310</v>
      </c>
      <c r="I234" s="18">
        <v>45315.0</v>
      </c>
      <c r="J234" s="17" t="s">
        <v>32</v>
      </c>
      <c r="K234" s="17">
        <v>6.0</v>
      </c>
      <c r="L234" s="17">
        <v>9.45</v>
      </c>
      <c r="M234" s="17" t="s">
        <v>33</v>
      </c>
      <c r="N234" s="17">
        <v>56.699999999999996</v>
      </c>
      <c r="O234" s="17">
        <f t="shared" si="27"/>
        <v>0.2835</v>
      </c>
      <c r="P234" s="17"/>
      <c r="Q234" s="17"/>
      <c r="R234" s="17">
        <f t="shared" si="2"/>
        <v>0.2835</v>
      </c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 t="s">
        <v>304</v>
      </c>
      <c r="B235" s="19" t="s">
        <v>26</v>
      </c>
      <c r="C235" s="19" t="s">
        <v>26</v>
      </c>
      <c r="D235" s="17" t="s">
        <v>305</v>
      </c>
      <c r="E235" s="17" t="s">
        <v>29</v>
      </c>
      <c r="F235" s="17" t="s">
        <v>5</v>
      </c>
      <c r="G235" s="17" t="s">
        <v>100</v>
      </c>
      <c r="H235" s="17" t="s">
        <v>91</v>
      </c>
      <c r="I235" s="18">
        <v>45315.0</v>
      </c>
      <c r="J235" s="17" t="s">
        <v>32</v>
      </c>
      <c r="K235" s="17">
        <v>6.0</v>
      </c>
      <c r="L235" s="17">
        <v>31.99</v>
      </c>
      <c r="M235" s="17" t="s">
        <v>33</v>
      </c>
      <c r="N235" s="17">
        <v>191.94</v>
      </c>
      <c r="O235" s="17">
        <f t="shared" si="27"/>
        <v>0.9597</v>
      </c>
      <c r="P235" s="17"/>
      <c r="Q235" s="17"/>
      <c r="R235" s="17">
        <f t="shared" si="2"/>
        <v>0.9597</v>
      </c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 t="s">
        <v>304</v>
      </c>
      <c r="B236" s="19" t="s">
        <v>26</v>
      </c>
      <c r="C236" s="19" t="s">
        <v>26</v>
      </c>
      <c r="D236" s="17" t="s">
        <v>305</v>
      </c>
      <c r="E236" s="17" t="s">
        <v>29</v>
      </c>
      <c r="F236" s="17" t="s">
        <v>5</v>
      </c>
      <c r="G236" s="17" t="s">
        <v>255</v>
      </c>
      <c r="H236" s="17" t="s">
        <v>31</v>
      </c>
      <c r="I236" s="18">
        <v>45315.0</v>
      </c>
      <c r="J236" s="17" t="s">
        <v>32</v>
      </c>
      <c r="K236" s="17">
        <v>12.0</v>
      </c>
      <c r="L236" s="17">
        <v>12.99</v>
      </c>
      <c r="M236" s="17" t="s">
        <v>33</v>
      </c>
      <c r="N236" s="17">
        <v>155.88</v>
      </c>
      <c r="O236" s="17">
        <f t="shared" si="27"/>
        <v>0.7794</v>
      </c>
      <c r="P236" s="17"/>
      <c r="Q236" s="17"/>
      <c r="R236" s="17">
        <f t="shared" si="2"/>
        <v>0.7794</v>
      </c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 t="s">
        <v>304</v>
      </c>
      <c r="B237" s="19" t="s">
        <v>26</v>
      </c>
      <c r="C237" s="19" t="s">
        <v>26</v>
      </c>
      <c r="D237" s="17" t="s">
        <v>305</v>
      </c>
      <c r="E237" s="17" t="s">
        <v>29</v>
      </c>
      <c r="F237" s="17" t="s">
        <v>5</v>
      </c>
      <c r="G237" s="17" t="s">
        <v>311</v>
      </c>
      <c r="H237" s="17" t="s">
        <v>31</v>
      </c>
      <c r="I237" s="18">
        <v>45315.0</v>
      </c>
      <c r="J237" s="17" t="s">
        <v>32</v>
      </c>
      <c r="K237" s="17">
        <v>24.0</v>
      </c>
      <c r="L237" s="17">
        <v>5.25</v>
      </c>
      <c r="M237" s="17" t="s">
        <v>33</v>
      </c>
      <c r="N237" s="17">
        <v>126.0</v>
      </c>
      <c r="O237" s="17">
        <f t="shared" si="27"/>
        <v>0.63</v>
      </c>
      <c r="P237" s="17"/>
      <c r="Q237" s="17"/>
      <c r="R237" s="17">
        <f t="shared" si="2"/>
        <v>0.63</v>
      </c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 t="s">
        <v>304</v>
      </c>
      <c r="B238" s="19" t="s">
        <v>26</v>
      </c>
      <c r="C238" s="19" t="s">
        <v>26</v>
      </c>
      <c r="D238" s="17" t="s">
        <v>305</v>
      </c>
      <c r="E238" s="17" t="s">
        <v>29</v>
      </c>
      <c r="F238" s="17" t="s">
        <v>5</v>
      </c>
      <c r="G238" s="17" t="s">
        <v>312</v>
      </c>
      <c r="H238" s="17" t="s">
        <v>40</v>
      </c>
      <c r="I238" s="18">
        <v>45315.0</v>
      </c>
      <c r="J238" s="17" t="s">
        <v>32</v>
      </c>
      <c r="K238" s="17">
        <v>3.0</v>
      </c>
      <c r="L238" s="17">
        <v>255.0</v>
      </c>
      <c r="M238" s="17" t="s">
        <v>33</v>
      </c>
      <c r="N238" s="17">
        <v>765.0</v>
      </c>
      <c r="O238" s="17">
        <f t="shared" si="27"/>
        <v>3.825</v>
      </c>
      <c r="P238" s="17"/>
      <c r="Q238" s="17"/>
      <c r="R238" s="17">
        <f t="shared" si="2"/>
        <v>3.825</v>
      </c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 t="s">
        <v>304</v>
      </c>
      <c r="B239" s="19" t="s">
        <v>26</v>
      </c>
      <c r="C239" s="19" t="s">
        <v>26</v>
      </c>
      <c r="D239" s="17" t="s">
        <v>313</v>
      </c>
      <c r="E239" s="17" t="s">
        <v>29</v>
      </c>
      <c r="F239" s="17" t="s">
        <v>5</v>
      </c>
      <c r="G239" s="17" t="s">
        <v>314</v>
      </c>
      <c r="H239" s="17" t="s">
        <v>49</v>
      </c>
      <c r="I239" s="18">
        <v>45315.0</v>
      </c>
      <c r="J239" s="17" t="s">
        <v>32</v>
      </c>
      <c r="K239" s="17">
        <v>3.0</v>
      </c>
      <c r="L239" s="17">
        <v>160.0</v>
      </c>
      <c r="M239" s="17" t="s">
        <v>33</v>
      </c>
      <c r="N239" s="17">
        <v>480.0</v>
      </c>
      <c r="O239" s="17">
        <f t="shared" si="27"/>
        <v>2.4</v>
      </c>
      <c r="P239" s="17"/>
      <c r="Q239" s="17"/>
      <c r="R239" s="17">
        <f t="shared" si="2"/>
        <v>2.4</v>
      </c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 t="s">
        <v>166</v>
      </c>
      <c r="B240" s="19" t="s">
        <v>155</v>
      </c>
      <c r="C240" s="19" t="s">
        <v>155</v>
      </c>
      <c r="D240" s="17" t="s">
        <v>315</v>
      </c>
      <c r="E240" s="17" t="s">
        <v>29</v>
      </c>
      <c r="F240" s="17" t="s">
        <v>5</v>
      </c>
      <c r="G240" s="17" t="s">
        <v>316</v>
      </c>
      <c r="H240" s="17" t="s">
        <v>31</v>
      </c>
      <c r="I240" s="18">
        <v>45315.0</v>
      </c>
      <c r="J240" s="17" t="s">
        <v>32</v>
      </c>
      <c r="K240" s="17">
        <v>1.0</v>
      </c>
      <c r="L240" s="17">
        <v>1224.3</v>
      </c>
      <c r="M240" s="17" t="s">
        <v>33</v>
      </c>
      <c r="N240" s="17">
        <v>1224.3</v>
      </c>
      <c r="O240" s="17">
        <f>N240*0.02</f>
        <v>24.486</v>
      </c>
      <c r="P240" s="17"/>
      <c r="Q240" s="17"/>
      <c r="R240" s="17">
        <f t="shared" si="2"/>
        <v>24.486</v>
      </c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 t="s">
        <v>78</v>
      </c>
      <c r="B241" s="19" t="s">
        <v>79</v>
      </c>
      <c r="C241" s="19" t="s">
        <v>79</v>
      </c>
      <c r="D241" s="17" t="s">
        <v>317</v>
      </c>
      <c r="E241" s="17" t="s">
        <v>29</v>
      </c>
      <c r="F241" s="17" t="s">
        <v>5</v>
      </c>
      <c r="G241" s="17" t="s">
        <v>81</v>
      </c>
      <c r="H241" s="17" t="s">
        <v>56</v>
      </c>
      <c r="I241" s="18">
        <v>45315.0</v>
      </c>
      <c r="J241" s="17" t="s">
        <v>32</v>
      </c>
      <c r="K241" s="17">
        <v>2.0</v>
      </c>
      <c r="L241" s="17">
        <v>13.78</v>
      </c>
      <c r="M241" s="17" t="s">
        <v>33</v>
      </c>
      <c r="N241" s="17">
        <v>27.56</v>
      </c>
      <c r="O241" s="17">
        <f t="shared" ref="O241:O245" si="28">N241*0.01</f>
        <v>0.2756</v>
      </c>
      <c r="P241" s="17"/>
      <c r="Q241" s="17"/>
      <c r="R241" s="17">
        <f t="shared" si="2"/>
        <v>0.2756</v>
      </c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 t="s">
        <v>78</v>
      </c>
      <c r="B242" s="19" t="s">
        <v>79</v>
      </c>
      <c r="C242" s="19" t="s">
        <v>79</v>
      </c>
      <c r="D242" s="17" t="s">
        <v>317</v>
      </c>
      <c r="E242" s="17" t="s">
        <v>29</v>
      </c>
      <c r="F242" s="17" t="s">
        <v>5</v>
      </c>
      <c r="G242" s="17" t="s">
        <v>84</v>
      </c>
      <c r="H242" s="17" t="s">
        <v>31</v>
      </c>
      <c r="I242" s="18">
        <v>45315.0</v>
      </c>
      <c r="J242" s="17" t="s">
        <v>32</v>
      </c>
      <c r="K242" s="17">
        <v>12.0</v>
      </c>
      <c r="L242" s="17">
        <v>3.75</v>
      </c>
      <c r="M242" s="17" t="s">
        <v>33</v>
      </c>
      <c r="N242" s="17">
        <v>45.0</v>
      </c>
      <c r="O242" s="17">
        <f t="shared" si="28"/>
        <v>0.45</v>
      </c>
      <c r="P242" s="17"/>
      <c r="Q242" s="17"/>
      <c r="R242" s="17">
        <f t="shared" si="2"/>
        <v>0.45</v>
      </c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 t="s">
        <v>127</v>
      </c>
      <c r="B243" s="19" t="s">
        <v>79</v>
      </c>
      <c r="C243" s="19" t="s">
        <v>79</v>
      </c>
      <c r="D243" s="17" t="s">
        <v>318</v>
      </c>
      <c r="E243" s="17" t="s">
        <v>29</v>
      </c>
      <c r="F243" s="17" t="s">
        <v>5</v>
      </c>
      <c r="G243" s="17" t="s">
        <v>135</v>
      </c>
      <c r="H243" s="17" t="s">
        <v>31</v>
      </c>
      <c r="I243" s="18">
        <v>45316.0</v>
      </c>
      <c r="J243" s="17" t="s">
        <v>32</v>
      </c>
      <c r="K243" s="17">
        <v>40.0</v>
      </c>
      <c r="L243" s="17">
        <v>13.82</v>
      </c>
      <c r="M243" s="17" t="s">
        <v>33</v>
      </c>
      <c r="N243" s="17">
        <v>552.8</v>
      </c>
      <c r="O243" s="17">
        <f t="shared" si="28"/>
        <v>5.528</v>
      </c>
      <c r="P243" s="17"/>
      <c r="Q243" s="17"/>
      <c r="R243" s="17">
        <f t="shared" si="2"/>
        <v>5.528</v>
      </c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 t="s">
        <v>127</v>
      </c>
      <c r="B244" s="19" t="s">
        <v>79</v>
      </c>
      <c r="C244" s="19" t="s">
        <v>79</v>
      </c>
      <c r="D244" s="17" t="s">
        <v>318</v>
      </c>
      <c r="E244" s="17" t="s">
        <v>29</v>
      </c>
      <c r="F244" s="17" t="s">
        <v>5</v>
      </c>
      <c r="G244" s="17" t="s">
        <v>319</v>
      </c>
      <c r="H244" s="17" t="s">
        <v>56</v>
      </c>
      <c r="I244" s="18">
        <v>45316.0</v>
      </c>
      <c r="J244" s="17" t="s">
        <v>32</v>
      </c>
      <c r="K244" s="17">
        <v>8.0</v>
      </c>
      <c r="L244" s="17">
        <v>137.5</v>
      </c>
      <c r="M244" s="17" t="s">
        <v>33</v>
      </c>
      <c r="N244" s="17">
        <v>1100.0</v>
      </c>
      <c r="O244" s="17">
        <f t="shared" si="28"/>
        <v>11</v>
      </c>
      <c r="P244" s="17"/>
      <c r="Q244" s="17"/>
      <c r="R244" s="17">
        <f t="shared" si="2"/>
        <v>11</v>
      </c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 t="s">
        <v>127</v>
      </c>
      <c r="B245" s="19" t="s">
        <v>79</v>
      </c>
      <c r="C245" s="19" t="s">
        <v>79</v>
      </c>
      <c r="D245" s="17" t="s">
        <v>318</v>
      </c>
      <c r="E245" s="17" t="s">
        <v>29</v>
      </c>
      <c r="F245" s="17" t="s">
        <v>5</v>
      </c>
      <c r="G245" s="17" t="s">
        <v>133</v>
      </c>
      <c r="H245" s="17" t="s">
        <v>46</v>
      </c>
      <c r="I245" s="18">
        <v>45316.0</v>
      </c>
      <c r="J245" s="17" t="s">
        <v>32</v>
      </c>
      <c r="K245" s="17">
        <v>48.0</v>
      </c>
      <c r="L245" s="17">
        <v>49.95</v>
      </c>
      <c r="M245" s="17" t="s">
        <v>33</v>
      </c>
      <c r="N245" s="17">
        <v>2397.6000000000004</v>
      </c>
      <c r="O245" s="17">
        <f t="shared" si="28"/>
        <v>23.976</v>
      </c>
      <c r="P245" s="17"/>
      <c r="Q245" s="17"/>
      <c r="R245" s="17">
        <f t="shared" si="2"/>
        <v>23.976</v>
      </c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 t="s">
        <v>59</v>
      </c>
      <c r="B246" s="19" t="s">
        <v>26</v>
      </c>
      <c r="C246" s="19" t="s">
        <v>26</v>
      </c>
      <c r="D246" s="17" t="s">
        <v>320</v>
      </c>
      <c r="E246" s="17" t="s">
        <v>29</v>
      </c>
      <c r="F246" s="17" t="s">
        <v>5</v>
      </c>
      <c r="G246" s="17" t="s">
        <v>321</v>
      </c>
      <c r="H246" s="17" t="s">
        <v>49</v>
      </c>
      <c r="I246" s="18">
        <v>45317.0</v>
      </c>
      <c r="J246" s="17" t="s">
        <v>32</v>
      </c>
      <c r="K246" s="17">
        <v>300.0</v>
      </c>
      <c r="L246" s="17">
        <v>2.79</v>
      </c>
      <c r="M246" s="17" t="s">
        <v>33</v>
      </c>
      <c r="N246" s="17">
        <v>837.0</v>
      </c>
      <c r="O246" s="17">
        <f t="shared" ref="O246:O250" si="29">N246*0.005</f>
        <v>4.185</v>
      </c>
      <c r="P246" s="17"/>
      <c r="Q246" s="17"/>
      <c r="R246" s="17">
        <f t="shared" si="2"/>
        <v>4.185</v>
      </c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 t="s">
        <v>59</v>
      </c>
      <c r="B247" s="19" t="s">
        <v>26</v>
      </c>
      <c r="C247" s="19" t="s">
        <v>26</v>
      </c>
      <c r="D247" s="17" t="s">
        <v>320</v>
      </c>
      <c r="E247" s="17" t="s">
        <v>29</v>
      </c>
      <c r="F247" s="17" t="s">
        <v>5</v>
      </c>
      <c r="G247" s="17" t="s">
        <v>38</v>
      </c>
      <c r="H247" s="17" t="s">
        <v>31</v>
      </c>
      <c r="I247" s="18">
        <v>45317.0</v>
      </c>
      <c r="J247" s="17" t="s">
        <v>32</v>
      </c>
      <c r="K247" s="17">
        <v>20.0</v>
      </c>
      <c r="L247" s="17">
        <v>7.9</v>
      </c>
      <c r="M247" s="17" t="s">
        <v>33</v>
      </c>
      <c r="N247" s="17">
        <v>158.0</v>
      </c>
      <c r="O247" s="17">
        <f t="shared" si="29"/>
        <v>0.79</v>
      </c>
      <c r="P247" s="17"/>
      <c r="Q247" s="17"/>
      <c r="R247" s="17">
        <f t="shared" si="2"/>
        <v>0.79</v>
      </c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 t="s">
        <v>59</v>
      </c>
      <c r="B248" s="19" t="s">
        <v>26</v>
      </c>
      <c r="C248" s="19" t="s">
        <v>26</v>
      </c>
      <c r="D248" s="17" t="s">
        <v>320</v>
      </c>
      <c r="E248" s="17" t="s">
        <v>29</v>
      </c>
      <c r="F248" s="17" t="s">
        <v>5</v>
      </c>
      <c r="G248" s="17" t="s">
        <v>322</v>
      </c>
      <c r="H248" s="17" t="s">
        <v>49</v>
      </c>
      <c r="I248" s="18">
        <v>45317.0</v>
      </c>
      <c r="J248" s="17" t="s">
        <v>32</v>
      </c>
      <c r="K248" s="17">
        <v>3.0</v>
      </c>
      <c r="L248" s="17">
        <v>89.95</v>
      </c>
      <c r="M248" s="17" t="s">
        <v>33</v>
      </c>
      <c r="N248" s="17">
        <v>269.85</v>
      </c>
      <c r="O248" s="17">
        <f t="shared" si="29"/>
        <v>1.34925</v>
      </c>
      <c r="P248" s="17"/>
      <c r="Q248" s="17"/>
      <c r="R248" s="17">
        <f t="shared" si="2"/>
        <v>1.34925</v>
      </c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 t="s">
        <v>59</v>
      </c>
      <c r="B249" s="19" t="s">
        <v>26</v>
      </c>
      <c r="C249" s="19" t="s">
        <v>26</v>
      </c>
      <c r="D249" s="17" t="s">
        <v>320</v>
      </c>
      <c r="E249" s="17" t="s">
        <v>29</v>
      </c>
      <c r="F249" s="17" t="s">
        <v>5</v>
      </c>
      <c r="G249" s="17" t="s">
        <v>70</v>
      </c>
      <c r="H249" s="17" t="s">
        <v>56</v>
      </c>
      <c r="I249" s="18">
        <v>45317.0</v>
      </c>
      <c r="J249" s="17" t="s">
        <v>32</v>
      </c>
      <c r="K249" s="17">
        <v>6.0</v>
      </c>
      <c r="L249" s="17">
        <v>33.22</v>
      </c>
      <c r="M249" s="17" t="s">
        <v>33</v>
      </c>
      <c r="N249" s="17">
        <v>199.32</v>
      </c>
      <c r="O249" s="17">
        <f t="shared" si="29"/>
        <v>0.9966</v>
      </c>
      <c r="P249" s="17"/>
      <c r="Q249" s="17"/>
      <c r="R249" s="17">
        <f t="shared" si="2"/>
        <v>0.9966</v>
      </c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 t="s">
        <v>59</v>
      </c>
      <c r="B250" s="19" t="s">
        <v>26</v>
      </c>
      <c r="C250" s="19" t="s">
        <v>26</v>
      </c>
      <c r="D250" s="17" t="s">
        <v>320</v>
      </c>
      <c r="E250" s="17" t="s">
        <v>29</v>
      </c>
      <c r="F250" s="17" t="s">
        <v>5</v>
      </c>
      <c r="G250" s="17" t="s">
        <v>323</v>
      </c>
      <c r="H250" s="17" t="s">
        <v>49</v>
      </c>
      <c r="I250" s="18">
        <v>45317.0</v>
      </c>
      <c r="J250" s="17" t="s">
        <v>32</v>
      </c>
      <c r="K250" s="17">
        <v>2.0</v>
      </c>
      <c r="L250" s="17">
        <v>100.0</v>
      </c>
      <c r="M250" s="17" t="s">
        <v>33</v>
      </c>
      <c r="N250" s="17">
        <v>200.0</v>
      </c>
      <c r="O250" s="17">
        <f t="shared" si="29"/>
        <v>1</v>
      </c>
      <c r="P250" s="17"/>
      <c r="Q250" s="17"/>
      <c r="R250" s="17">
        <f t="shared" si="2"/>
        <v>1</v>
      </c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 t="s">
        <v>204</v>
      </c>
      <c r="B251" s="19" t="s">
        <v>79</v>
      </c>
      <c r="C251" s="19" t="s">
        <v>79</v>
      </c>
      <c r="D251" s="17" t="s">
        <v>324</v>
      </c>
      <c r="E251" s="17" t="s">
        <v>29</v>
      </c>
      <c r="F251" s="17" t="s">
        <v>5</v>
      </c>
      <c r="G251" s="17" t="s">
        <v>38</v>
      </c>
      <c r="H251" s="17" t="s">
        <v>31</v>
      </c>
      <c r="I251" s="18">
        <v>45320.0</v>
      </c>
      <c r="J251" s="17" t="s">
        <v>32</v>
      </c>
      <c r="K251" s="17">
        <v>3.0</v>
      </c>
      <c r="L251" s="17">
        <v>7.9</v>
      </c>
      <c r="M251" s="17" t="s">
        <v>33</v>
      </c>
      <c r="N251" s="17">
        <v>23.700000000000003</v>
      </c>
      <c r="O251" s="17">
        <f>N251*0.01</f>
        <v>0.237</v>
      </c>
      <c r="P251" s="17"/>
      <c r="Q251" s="17"/>
      <c r="R251" s="17">
        <f t="shared" si="2"/>
        <v>0.237</v>
      </c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 t="s">
        <v>66</v>
      </c>
      <c r="B252" s="19" t="s">
        <v>26</v>
      </c>
      <c r="C252" s="19" t="s">
        <v>26</v>
      </c>
      <c r="D252" s="17" t="s">
        <v>325</v>
      </c>
      <c r="E252" s="17" t="s">
        <v>29</v>
      </c>
      <c r="F252" s="17" t="s">
        <v>5</v>
      </c>
      <c r="G252" s="17" t="s">
        <v>38</v>
      </c>
      <c r="H252" s="17" t="s">
        <v>31</v>
      </c>
      <c r="I252" s="18">
        <v>45320.0</v>
      </c>
      <c r="J252" s="17" t="s">
        <v>32</v>
      </c>
      <c r="K252" s="17">
        <v>9.0</v>
      </c>
      <c r="L252" s="17">
        <v>7.9</v>
      </c>
      <c r="M252" s="17" t="s">
        <v>33</v>
      </c>
      <c r="N252" s="17">
        <v>71.10000000000001</v>
      </c>
      <c r="O252" s="17">
        <f t="shared" ref="O252:O272" si="30">N252*0.005</f>
        <v>0.3555</v>
      </c>
      <c r="P252" s="17"/>
      <c r="Q252" s="17"/>
      <c r="R252" s="17">
        <f t="shared" si="2"/>
        <v>0.3555</v>
      </c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 t="s">
        <v>66</v>
      </c>
      <c r="B253" s="19" t="s">
        <v>26</v>
      </c>
      <c r="C253" s="19" t="s">
        <v>26</v>
      </c>
      <c r="D253" s="17" t="s">
        <v>325</v>
      </c>
      <c r="E253" s="17" t="s">
        <v>29</v>
      </c>
      <c r="F253" s="17" t="s">
        <v>5</v>
      </c>
      <c r="G253" s="17" t="s">
        <v>255</v>
      </c>
      <c r="H253" s="17" t="s">
        <v>31</v>
      </c>
      <c r="I253" s="18">
        <v>45320.0</v>
      </c>
      <c r="J253" s="17" t="s">
        <v>32</v>
      </c>
      <c r="K253" s="17">
        <v>4.0</v>
      </c>
      <c r="L253" s="17">
        <v>13.99</v>
      </c>
      <c r="M253" s="17" t="s">
        <v>33</v>
      </c>
      <c r="N253" s="17">
        <v>55.96</v>
      </c>
      <c r="O253" s="17">
        <f t="shared" si="30"/>
        <v>0.2798</v>
      </c>
      <c r="P253" s="17"/>
      <c r="Q253" s="17"/>
      <c r="R253" s="17">
        <f t="shared" si="2"/>
        <v>0.2798</v>
      </c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 t="s">
        <v>66</v>
      </c>
      <c r="B254" s="19" t="s">
        <v>26</v>
      </c>
      <c r="C254" s="19" t="s">
        <v>26</v>
      </c>
      <c r="D254" s="17" t="s">
        <v>326</v>
      </c>
      <c r="E254" s="17" t="s">
        <v>29</v>
      </c>
      <c r="F254" s="17" t="s">
        <v>5</v>
      </c>
      <c r="G254" s="17" t="s">
        <v>61</v>
      </c>
      <c r="H254" s="17" t="s">
        <v>31</v>
      </c>
      <c r="I254" s="18">
        <v>45320.0</v>
      </c>
      <c r="J254" s="17" t="s">
        <v>165</v>
      </c>
      <c r="K254" s="17">
        <v>1.0</v>
      </c>
      <c r="L254" s="17">
        <v>0.0</v>
      </c>
      <c r="M254" s="17" t="s">
        <v>33</v>
      </c>
      <c r="N254" s="17">
        <v>0.0</v>
      </c>
      <c r="O254" s="17">
        <f t="shared" si="30"/>
        <v>0</v>
      </c>
      <c r="P254" s="17"/>
      <c r="Q254" s="17"/>
      <c r="R254" s="17">
        <f t="shared" si="2"/>
        <v>0</v>
      </c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 t="s">
        <v>66</v>
      </c>
      <c r="B255" s="19" t="s">
        <v>26</v>
      </c>
      <c r="C255" s="19" t="s">
        <v>26</v>
      </c>
      <c r="D255" s="17" t="s">
        <v>326</v>
      </c>
      <c r="E255" s="17" t="s">
        <v>29</v>
      </c>
      <c r="F255" s="17" t="s">
        <v>5</v>
      </c>
      <c r="G255" s="17" t="s">
        <v>61</v>
      </c>
      <c r="H255" s="17" t="s">
        <v>31</v>
      </c>
      <c r="I255" s="18">
        <v>45320.0</v>
      </c>
      <c r="J255" s="17" t="s">
        <v>32</v>
      </c>
      <c r="K255" s="17">
        <v>1.0</v>
      </c>
      <c r="L255" s="17">
        <v>0.0</v>
      </c>
      <c r="M255" s="17" t="s">
        <v>33</v>
      </c>
      <c r="N255" s="17">
        <v>0.0</v>
      </c>
      <c r="O255" s="17">
        <f t="shared" si="30"/>
        <v>0</v>
      </c>
      <c r="P255" s="17"/>
      <c r="Q255" s="17"/>
      <c r="R255" s="17">
        <f t="shared" si="2"/>
        <v>0</v>
      </c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 t="s">
        <v>141</v>
      </c>
      <c r="B256" s="19" t="s">
        <v>26</v>
      </c>
      <c r="C256" s="19" t="s">
        <v>26</v>
      </c>
      <c r="D256" s="17" t="s">
        <v>327</v>
      </c>
      <c r="E256" s="17" t="s">
        <v>29</v>
      </c>
      <c r="F256" s="17" t="s">
        <v>5</v>
      </c>
      <c r="G256" s="17" t="s">
        <v>144</v>
      </c>
      <c r="H256" s="17" t="s">
        <v>49</v>
      </c>
      <c r="I256" s="18">
        <v>45320.0</v>
      </c>
      <c r="J256" s="17" t="s">
        <v>32</v>
      </c>
      <c r="K256" s="17">
        <v>5850.0</v>
      </c>
      <c r="L256" s="17">
        <v>0.19</v>
      </c>
      <c r="M256" s="17" t="s">
        <v>33</v>
      </c>
      <c r="N256" s="17">
        <v>1111.5</v>
      </c>
      <c r="O256" s="17">
        <f t="shared" si="30"/>
        <v>5.5575</v>
      </c>
      <c r="P256" s="17"/>
      <c r="Q256" s="17"/>
      <c r="R256" s="17">
        <f t="shared" si="2"/>
        <v>5.5575</v>
      </c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 t="s">
        <v>141</v>
      </c>
      <c r="B257" s="19" t="s">
        <v>26</v>
      </c>
      <c r="C257" s="19" t="s">
        <v>26</v>
      </c>
      <c r="D257" s="17" t="s">
        <v>327</v>
      </c>
      <c r="E257" s="17" t="s">
        <v>29</v>
      </c>
      <c r="F257" s="17" t="s">
        <v>5</v>
      </c>
      <c r="G257" s="17" t="s">
        <v>143</v>
      </c>
      <c r="H257" s="17" t="s">
        <v>49</v>
      </c>
      <c r="I257" s="18">
        <v>45320.0</v>
      </c>
      <c r="J257" s="17" t="s">
        <v>32</v>
      </c>
      <c r="K257" s="17">
        <v>200.0</v>
      </c>
      <c r="L257" s="17">
        <v>0.28</v>
      </c>
      <c r="M257" s="17" t="s">
        <v>33</v>
      </c>
      <c r="N257" s="17">
        <v>56.00000000000001</v>
      </c>
      <c r="O257" s="17">
        <f t="shared" si="30"/>
        <v>0.28</v>
      </c>
      <c r="P257" s="17"/>
      <c r="Q257" s="17"/>
      <c r="R257" s="17">
        <f t="shared" si="2"/>
        <v>0.28</v>
      </c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 t="s">
        <v>141</v>
      </c>
      <c r="B258" s="19" t="s">
        <v>26</v>
      </c>
      <c r="C258" s="19" t="s">
        <v>26</v>
      </c>
      <c r="D258" s="17" t="s">
        <v>327</v>
      </c>
      <c r="E258" s="17" t="s">
        <v>29</v>
      </c>
      <c r="F258" s="17" t="s">
        <v>5</v>
      </c>
      <c r="G258" s="17" t="s">
        <v>148</v>
      </c>
      <c r="H258" s="17" t="s">
        <v>49</v>
      </c>
      <c r="I258" s="18">
        <v>45320.0</v>
      </c>
      <c r="J258" s="17" t="s">
        <v>32</v>
      </c>
      <c r="K258" s="17">
        <v>150.0</v>
      </c>
      <c r="L258" s="17">
        <v>5.5</v>
      </c>
      <c r="M258" s="17" t="s">
        <v>33</v>
      </c>
      <c r="N258" s="17">
        <v>825.0</v>
      </c>
      <c r="O258" s="17">
        <f t="shared" si="30"/>
        <v>4.125</v>
      </c>
      <c r="P258" s="17"/>
      <c r="Q258" s="17"/>
      <c r="R258" s="17">
        <f t="shared" si="2"/>
        <v>4.125</v>
      </c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 t="s">
        <v>141</v>
      </c>
      <c r="B259" s="19" t="s">
        <v>26</v>
      </c>
      <c r="C259" s="19" t="s">
        <v>26</v>
      </c>
      <c r="D259" s="17" t="s">
        <v>327</v>
      </c>
      <c r="E259" s="17" t="s">
        <v>29</v>
      </c>
      <c r="F259" s="17" t="s">
        <v>5</v>
      </c>
      <c r="G259" s="17" t="s">
        <v>328</v>
      </c>
      <c r="H259" s="17" t="s">
        <v>40</v>
      </c>
      <c r="I259" s="18">
        <v>45320.0</v>
      </c>
      <c r="J259" s="17" t="s">
        <v>32</v>
      </c>
      <c r="K259" s="17">
        <v>12.0</v>
      </c>
      <c r="L259" s="17">
        <v>35.0</v>
      </c>
      <c r="M259" s="17" t="s">
        <v>33</v>
      </c>
      <c r="N259" s="17">
        <v>420.0</v>
      </c>
      <c r="O259" s="17">
        <f t="shared" si="30"/>
        <v>2.1</v>
      </c>
      <c r="P259" s="17"/>
      <c r="Q259" s="17"/>
      <c r="R259" s="17">
        <f t="shared" si="2"/>
        <v>2.1</v>
      </c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 t="s">
        <v>175</v>
      </c>
      <c r="B260" s="19" t="s">
        <v>176</v>
      </c>
      <c r="C260" s="19" t="s">
        <v>26</v>
      </c>
      <c r="D260" s="17" t="s">
        <v>329</v>
      </c>
      <c r="E260" s="17" t="s">
        <v>29</v>
      </c>
      <c r="F260" s="17" t="s">
        <v>5</v>
      </c>
      <c r="G260" s="17" t="s">
        <v>330</v>
      </c>
      <c r="H260" s="17" t="s">
        <v>31</v>
      </c>
      <c r="I260" s="18">
        <v>45321.0</v>
      </c>
      <c r="J260" s="17" t="s">
        <v>32</v>
      </c>
      <c r="K260" s="17">
        <v>1.0</v>
      </c>
      <c r="L260" s="17">
        <v>3200.0</v>
      </c>
      <c r="M260" s="17" t="s">
        <v>33</v>
      </c>
      <c r="N260" s="17">
        <v>3200.0</v>
      </c>
      <c r="O260" s="17">
        <f t="shared" si="30"/>
        <v>16</v>
      </c>
      <c r="P260" s="17"/>
      <c r="Q260" s="17"/>
      <c r="R260" s="17">
        <f t="shared" si="2"/>
        <v>16</v>
      </c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 t="s">
        <v>175</v>
      </c>
      <c r="B261" s="19" t="s">
        <v>176</v>
      </c>
      <c r="C261" s="19" t="s">
        <v>26</v>
      </c>
      <c r="D261" s="17" t="s">
        <v>329</v>
      </c>
      <c r="E261" s="17" t="s">
        <v>29</v>
      </c>
      <c r="F261" s="17" t="s">
        <v>5</v>
      </c>
      <c r="G261" s="17" t="s">
        <v>75</v>
      </c>
      <c r="H261" s="17" t="s">
        <v>40</v>
      </c>
      <c r="I261" s="18">
        <v>45321.0</v>
      </c>
      <c r="J261" s="17" t="s">
        <v>32</v>
      </c>
      <c r="K261" s="17">
        <v>2.0</v>
      </c>
      <c r="L261" s="17">
        <v>58.46</v>
      </c>
      <c r="M261" s="17" t="s">
        <v>33</v>
      </c>
      <c r="N261" s="17">
        <v>116.92</v>
      </c>
      <c r="O261" s="17">
        <f t="shared" si="30"/>
        <v>0.5846</v>
      </c>
      <c r="P261" s="17"/>
      <c r="Q261" s="17"/>
      <c r="R261" s="17">
        <f t="shared" si="2"/>
        <v>0.5846</v>
      </c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 t="s">
        <v>175</v>
      </c>
      <c r="B262" s="19" t="s">
        <v>176</v>
      </c>
      <c r="C262" s="19" t="s">
        <v>26</v>
      </c>
      <c r="D262" s="17" t="s">
        <v>329</v>
      </c>
      <c r="E262" s="17" t="s">
        <v>29</v>
      </c>
      <c r="F262" s="17" t="s">
        <v>5</v>
      </c>
      <c r="G262" s="17" t="s">
        <v>331</v>
      </c>
      <c r="H262" s="17" t="s">
        <v>37</v>
      </c>
      <c r="I262" s="18">
        <v>45321.0</v>
      </c>
      <c r="J262" s="17" t="s">
        <v>32</v>
      </c>
      <c r="K262" s="17">
        <v>2.0</v>
      </c>
      <c r="L262" s="17">
        <v>110.0</v>
      </c>
      <c r="M262" s="17" t="s">
        <v>33</v>
      </c>
      <c r="N262" s="17">
        <v>220.0</v>
      </c>
      <c r="O262" s="17">
        <f t="shared" si="30"/>
        <v>1.1</v>
      </c>
      <c r="P262" s="17"/>
      <c r="Q262" s="17"/>
      <c r="R262" s="17">
        <f t="shared" si="2"/>
        <v>1.1</v>
      </c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 t="s">
        <v>88</v>
      </c>
      <c r="B263" s="19" t="s">
        <v>26</v>
      </c>
      <c r="C263" s="19" t="s">
        <v>26</v>
      </c>
      <c r="D263" s="17" t="s">
        <v>332</v>
      </c>
      <c r="E263" s="17" t="s">
        <v>29</v>
      </c>
      <c r="F263" s="17" t="s">
        <v>5</v>
      </c>
      <c r="G263" s="17" t="s">
        <v>333</v>
      </c>
      <c r="H263" s="17" t="s">
        <v>37</v>
      </c>
      <c r="I263" s="18">
        <v>45321.0</v>
      </c>
      <c r="J263" s="17" t="s">
        <v>32</v>
      </c>
      <c r="K263" s="17">
        <v>4.0</v>
      </c>
      <c r="L263" s="17">
        <v>300.0</v>
      </c>
      <c r="M263" s="17" t="s">
        <v>33</v>
      </c>
      <c r="N263" s="17">
        <v>1200.0</v>
      </c>
      <c r="O263" s="17">
        <f t="shared" si="30"/>
        <v>6</v>
      </c>
      <c r="P263" s="17"/>
      <c r="Q263" s="17"/>
      <c r="R263" s="17">
        <f t="shared" si="2"/>
        <v>6</v>
      </c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 t="s">
        <v>88</v>
      </c>
      <c r="B264" s="19" t="s">
        <v>26</v>
      </c>
      <c r="C264" s="19" t="s">
        <v>26</v>
      </c>
      <c r="D264" s="17" t="s">
        <v>332</v>
      </c>
      <c r="E264" s="17" t="s">
        <v>29</v>
      </c>
      <c r="F264" s="17" t="s">
        <v>5</v>
      </c>
      <c r="G264" s="17" t="s">
        <v>334</v>
      </c>
      <c r="H264" s="17" t="s">
        <v>37</v>
      </c>
      <c r="I264" s="18">
        <v>45321.0</v>
      </c>
      <c r="J264" s="17" t="s">
        <v>32</v>
      </c>
      <c r="K264" s="17">
        <v>12.0</v>
      </c>
      <c r="L264" s="17">
        <v>8.99</v>
      </c>
      <c r="M264" s="17" t="s">
        <v>33</v>
      </c>
      <c r="N264" s="17">
        <v>107.88</v>
      </c>
      <c r="O264" s="17">
        <f t="shared" si="30"/>
        <v>0.5394</v>
      </c>
      <c r="P264" s="17"/>
      <c r="Q264" s="17"/>
      <c r="R264" s="17">
        <f t="shared" si="2"/>
        <v>0.5394</v>
      </c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 t="s">
        <v>88</v>
      </c>
      <c r="B265" s="19" t="s">
        <v>26</v>
      </c>
      <c r="C265" s="19" t="s">
        <v>26</v>
      </c>
      <c r="D265" s="17" t="s">
        <v>332</v>
      </c>
      <c r="E265" s="17" t="s">
        <v>29</v>
      </c>
      <c r="F265" s="17" t="s">
        <v>5</v>
      </c>
      <c r="G265" s="17" t="s">
        <v>335</v>
      </c>
      <c r="H265" s="17" t="s">
        <v>37</v>
      </c>
      <c r="I265" s="18">
        <v>45321.0</v>
      </c>
      <c r="J265" s="17" t="s">
        <v>32</v>
      </c>
      <c r="K265" s="17">
        <v>1.0</v>
      </c>
      <c r="L265" s="17">
        <v>80.0</v>
      </c>
      <c r="M265" s="17" t="s">
        <v>33</v>
      </c>
      <c r="N265" s="17">
        <v>80.0</v>
      </c>
      <c r="O265" s="17">
        <f t="shared" si="30"/>
        <v>0.4</v>
      </c>
      <c r="P265" s="17"/>
      <c r="Q265" s="17"/>
      <c r="R265" s="17">
        <f t="shared" si="2"/>
        <v>0.4</v>
      </c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 t="s">
        <v>88</v>
      </c>
      <c r="B266" s="19" t="s">
        <v>26</v>
      </c>
      <c r="C266" s="19" t="s">
        <v>26</v>
      </c>
      <c r="D266" s="17" t="s">
        <v>332</v>
      </c>
      <c r="E266" s="17" t="s">
        <v>29</v>
      </c>
      <c r="F266" s="17" t="s">
        <v>5</v>
      </c>
      <c r="G266" s="17" t="s">
        <v>336</v>
      </c>
      <c r="H266" s="17" t="s">
        <v>49</v>
      </c>
      <c r="I266" s="18">
        <v>45321.0</v>
      </c>
      <c r="J266" s="17" t="s">
        <v>32</v>
      </c>
      <c r="K266" s="17">
        <v>36.0</v>
      </c>
      <c r="L266" s="17">
        <v>9.9</v>
      </c>
      <c r="M266" s="17" t="s">
        <v>33</v>
      </c>
      <c r="N266" s="17">
        <v>356.40000000000003</v>
      </c>
      <c r="O266" s="17">
        <f t="shared" si="30"/>
        <v>1.782</v>
      </c>
      <c r="P266" s="17"/>
      <c r="Q266" s="17"/>
      <c r="R266" s="17">
        <f t="shared" si="2"/>
        <v>1.782</v>
      </c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 t="s">
        <v>88</v>
      </c>
      <c r="B267" s="19" t="s">
        <v>26</v>
      </c>
      <c r="C267" s="19" t="s">
        <v>26</v>
      </c>
      <c r="D267" s="17" t="s">
        <v>332</v>
      </c>
      <c r="E267" s="17" t="s">
        <v>29</v>
      </c>
      <c r="F267" s="17" t="s">
        <v>5</v>
      </c>
      <c r="G267" s="17" t="s">
        <v>296</v>
      </c>
      <c r="H267" s="17" t="s">
        <v>49</v>
      </c>
      <c r="I267" s="18">
        <v>45321.0</v>
      </c>
      <c r="J267" s="17" t="s">
        <v>32</v>
      </c>
      <c r="K267" s="17">
        <v>20.0</v>
      </c>
      <c r="L267" s="17">
        <v>6.35</v>
      </c>
      <c r="M267" s="17" t="s">
        <v>33</v>
      </c>
      <c r="N267" s="17">
        <v>127.0</v>
      </c>
      <c r="O267" s="17">
        <f t="shared" si="30"/>
        <v>0.635</v>
      </c>
      <c r="P267" s="17"/>
      <c r="Q267" s="17"/>
      <c r="R267" s="17">
        <f t="shared" si="2"/>
        <v>0.635</v>
      </c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 t="s">
        <v>282</v>
      </c>
      <c r="B268" s="19" t="s">
        <v>26</v>
      </c>
      <c r="C268" s="19" t="s">
        <v>26</v>
      </c>
      <c r="D268" s="17" t="s">
        <v>337</v>
      </c>
      <c r="E268" s="17" t="s">
        <v>29</v>
      </c>
      <c r="F268" s="17" t="s">
        <v>5</v>
      </c>
      <c r="G268" s="17" t="s">
        <v>196</v>
      </c>
      <c r="H268" s="17" t="s">
        <v>49</v>
      </c>
      <c r="I268" s="18">
        <v>45321.0</v>
      </c>
      <c r="J268" s="17" t="s">
        <v>32</v>
      </c>
      <c r="K268" s="17">
        <v>500.0</v>
      </c>
      <c r="L268" s="17">
        <v>2.45</v>
      </c>
      <c r="M268" s="17" t="s">
        <v>33</v>
      </c>
      <c r="N268" s="17">
        <v>1225.0</v>
      </c>
      <c r="O268" s="17">
        <f t="shared" si="30"/>
        <v>6.125</v>
      </c>
      <c r="P268" s="17"/>
      <c r="Q268" s="17"/>
      <c r="R268" s="17">
        <f t="shared" si="2"/>
        <v>6.125</v>
      </c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 t="s">
        <v>282</v>
      </c>
      <c r="B269" s="19" t="s">
        <v>26</v>
      </c>
      <c r="C269" s="19" t="s">
        <v>26</v>
      </c>
      <c r="D269" s="17" t="s">
        <v>337</v>
      </c>
      <c r="E269" s="17" t="s">
        <v>29</v>
      </c>
      <c r="F269" s="17" t="s">
        <v>5</v>
      </c>
      <c r="G269" s="17" t="s">
        <v>150</v>
      </c>
      <c r="H269" s="17" t="s">
        <v>40</v>
      </c>
      <c r="I269" s="18">
        <v>45321.0</v>
      </c>
      <c r="J269" s="17" t="s">
        <v>32</v>
      </c>
      <c r="K269" s="17">
        <v>10.0</v>
      </c>
      <c r="L269" s="17">
        <v>10.0</v>
      </c>
      <c r="M269" s="17" t="s">
        <v>33</v>
      </c>
      <c r="N269" s="17">
        <v>100.0</v>
      </c>
      <c r="O269" s="17">
        <f t="shared" si="30"/>
        <v>0.5</v>
      </c>
      <c r="P269" s="17"/>
      <c r="Q269" s="17"/>
      <c r="R269" s="17">
        <f t="shared" si="2"/>
        <v>0.5</v>
      </c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 t="s">
        <v>282</v>
      </c>
      <c r="B270" s="19" t="s">
        <v>26</v>
      </c>
      <c r="C270" s="19" t="s">
        <v>26</v>
      </c>
      <c r="D270" s="17" t="s">
        <v>337</v>
      </c>
      <c r="E270" s="17" t="s">
        <v>29</v>
      </c>
      <c r="F270" s="17" t="s">
        <v>5</v>
      </c>
      <c r="G270" s="17" t="s">
        <v>338</v>
      </c>
      <c r="H270" s="17" t="s">
        <v>40</v>
      </c>
      <c r="I270" s="18">
        <v>45321.0</v>
      </c>
      <c r="J270" s="17" t="s">
        <v>32</v>
      </c>
      <c r="K270" s="17">
        <v>10.0</v>
      </c>
      <c r="L270" s="17">
        <v>12.0</v>
      </c>
      <c r="M270" s="17" t="s">
        <v>33</v>
      </c>
      <c r="N270" s="17">
        <v>120.0</v>
      </c>
      <c r="O270" s="17">
        <f t="shared" si="30"/>
        <v>0.6</v>
      </c>
      <c r="P270" s="17"/>
      <c r="Q270" s="17"/>
      <c r="R270" s="17">
        <f t="shared" si="2"/>
        <v>0.6</v>
      </c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 t="s">
        <v>282</v>
      </c>
      <c r="B271" s="19" t="s">
        <v>26</v>
      </c>
      <c r="C271" s="19" t="s">
        <v>26</v>
      </c>
      <c r="D271" s="17" t="s">
        <v>337</v>
      </c>
      <c r="E271" s="17" t="s">
        <v>29</v>
      </c>
      <c r="F271" s="17" t="s">
        <v>5</v>
      </c>
      <c r="G271" s="17" t="s">
        <v>339</v>
      </c>
      <c r="H271" s="17" t="s">
        <v>40</v>
      </c>
      <c r="I271" s="18">
        <v>45321.0</v>
      </c>
      <c r="J271" s="17" t="s">
        <v>32</v>
      </c>
      <c r="K271" s="17">
        <v>4.0</v>
      </c>
      <c r="L271" s="17">
        <v>50.0</v>
      </c>
      <c r="M271" s="17" t="s">
        <v>33</v>
      </c>
      <c r="N271" s="17">
        <v>200.0</v>
      </c>
      <c r="O271" s="17">
        <f t="shared" si="30"/>
        <v>1</v>
      </c>
      <c r="P271" s="17"/>
      <c r="Q271" s="17"/>
      <c r="R271" s="17">
        <f t="shared" si="2"/>
        <v>1</v>
      </c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 t="s">
        <v>282</v>
      </c>
      <c r="B272" s="19" t="s">
        <v>26</v>
      </c>
      <c r="C272" s="19" t="s">
        <v>26</v>
      </c>
      <c r="D272" s="17" t="s">
        <v>337</v>
      </c>
      <c r="E272" s="17" t="s">
        <v>29</v>
      </c>
      <c r="F272" s="17" t="s">
        <v>5</v>
      </c>
      <c r="G272" s="17" t="s">
        <v>340</v>
      </c>
      <c r="H272" s="17" t="s">
        <v>52</v>
      </c>
      <c r="I272" s="18">
        <v>45321.0</v>
      </c>
      <c r="J272" s="17" t="s">
        <v>32</v>
      </c>
      <c r="K272" s="17">
        <v>200.0</v>
      </c>
      <c r="L272" s="17">
        <v>1.55</v>
      </c>
      <c r="M272" s="17" t="s">
        <v>33</v>
      </c>
      <c r="N272" s="17">
        <v>310.0</v>
      </c>
      <c r="O272" s="17">
        <f t="shared" si="30"/>
        <v>1.55</v>
      </c>
      <c r="P272" s="17"/>
      <c r="Q272" s="17"/>
      <c r="R272" s="17">
        <f t="shared" si="2"/>
        <v>1.55</v>
      </c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 t="s">
        <v>341</v>
      </c>
      <c r="B273" s="19" t="s">
        <v>179</v>
      </c>
      <c r="C273" s="19" t="s">
        <v>179</v>
      </c>
      <c r="D273" s="17" t="s">
        <v>342</v>
      </c>
      <c r="E273" s="17" t="s">
        <v>29</v>
      </c>
      <c r="F273" s="17" t="s">
        <v>5</v>
      </c>
      <c r="G273" s="17" t="s">
        <v>343</v>
      </c>
      <c r="H273" s="17" t="s">
        <v>91</v>
      </c>
      <c r="I273" s="18">
        <v>45321.0</v>
      </c>
      <c r="J273" s="17" t="s">
        <v>165</v>
      </c>
      <c r="K273" s="17">
        <v>-1.0</v>
      </c>
      <c r="L273" s="17">
        <v>0.0</v>
      </c>
      <c r="M273" s="17" t="s">
        <v>33</v>
      </c>
      <c r="N273" s="17">
        <v>0.0</v>
      </c>
      <c r="O273" s="17">
        <f t="shared" ref="O273:O274" si="31">N273*0.02</f>
        <v>0</v>
      </c>
      <c r="P273" s="17"/>
      <c r="Q273" s="17"/>
      <c r="R273" s="17">
        <f t="shared" si="2"/>
        <v>0</v>
      </c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 t="s">
        <v>341</v>
      </c>
      <c r="B274" s="19" t="s">
        <v>179</v>
      </c>
      <c r="C274" s="19" t="s">
        <v>179</v>
      </c>
      <c r="D274" s="17" t="s">
        <v>344</v>
      </c>
      <c r="E274" s="17" t="s">
        <v>29</v>
      </c>
      <c r="F274" s="17" t="s">
        <v>5</v>
      </c>
      <c r="G274" s="17" t="s">
        <v>343</v>
      </c>
      <c r="H274" s="17" t="s">
        <v>91</v>
      </c>
      <c r="I274" s="18">
        <v>45321.0</v>
      </c>
      <c r="J274" s="17" t="s">
        <v>165</v>
      </c>
      <c r="K274" s="17">
        <v>1.0</v>
      </c>
      <c r="L274" s="17">
        <v>0.0</v>
      </c>
      <c r="M274" s="17" t="s">
        <v>33</v>
      </c>
      <c r="N274" s="17">
        <v>0.0</v>
      </c>
      <c r="O274" s="17">
        <f t="shared" si="31"/>
        <v>0</v>
      </c>
      <c r="P274" s="17"/>
      <c r="Q274" s="17"/>
      <c r="R274" s="17">
        <f t="shared" si="2"/>
        <v>0</v>
      </c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 t="s">
        <v>345</v>
      </c>
      <c r="B275" s="19" t="s">
        <v>79</v>
      </c>
      <c r="C275" s="19" t="s">
        <v>79</v>
      </c>
      <c r="D275" s="17" t="s">
        <v>346</v>
      </c>
      <c r="E275" s="17" t="s">
        <v>29</v>
      </c>
      <c r="F275" s="17" t="s">
        <v>5</v>
      </c>
      <c r="G275" s="17" t="s">
        <v>347</v>
      </c>
      <c r="H275" s="17" t="s">
        <v>31</v>
      </c>
      <c r="I275" s="18">
        <v>45322.0</v>
      </c>
      <c r="J275" s="17" t="s">
        <v>32</v>
      </c>
      <c r="K275" s="17">
        <v>2.0</v>
      </c>
      <c r="L275" s="17">
        <v>35.52</v>
      </c>
      <c r="M275" s="17" t="s">
        <v>33</v>
      </c>
      <c r="N275" s="17">
        <v>71.04</v>
      </c>
      <c r="O275" s="17">
        <f t="shared" ref="O275:O281" si="32">N275*0.01</f>
        <v>0.7104</v>
      </c>
      <c r="P275" s="17"/>
      <c r="Q275" s="17"/>
      <c r="R275" s="17">
        <f t="shared" si="2"/>
        <v>0.7104</v>
      </c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 t="s">
        <v>345</v>
      </c>
      <c r="B276" s="19" t="s">
        <v>79</v>
      </c>
      <c r="C276" s="19" t="s">
        <v>79</v>
      </c>
      <c r="D276" s="17" t="s">
        <v>346</v>
      </c>
      <c r="E276" s="17" t="s">
        <v>29</v>
      </c>
      <c r="F276" s="17" t="s">
        <v>5</v>
      </c>
      <c r="G276" s="17" t="s">
        <v>348</v>
      </c>
      <c r="H276" s="17" t="s">
        <v>31</v>
      </c>
      <c r="I276" s="18">
        <v>45322.0</v>
      </c>
      <c r="J276" s="17" t="s">
        <v>32</v>
      </c>
      <c r="K276" s="17">
        <v>2.0</v>
      </c>
      <c r="L276" s="17">
        <v>21.95</v>
      </c>
      <c r="M276" s="17" t="s">
        <v>33</v>
      </c>
      <c r="N276" s="17">
        <v>43.9</v>
      </c>
      <c r="O276" s="17">
        <f t="shared" si="32"/>
        <v>0.439</v>
      </c>
      <c r="P276" s="17"/>
      <c r="Q276" s="17"/>
      <c r="R276" s="17">
        <f t="shared" si="2"/>
        <v>0.439</v>
      </c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 t="s">
        <v>345</v>
      </c>
      <c r="B277" s="19" t="s">
        <v>79</v>
      </c>
      <c r="C277" s="19" t="s">
        <v>79</v>
      </c>
      <c r="D277" s="17" t="s">
        <v>346</v>
      </c>
      <c r="E277" s="17" t="s">
        <v>29</v>
      </c>
      <c r="F277" s="17" t="s">
        <v>5</v>
      </c>
      <c r="G277" s="17" t="s">
        <v>349</v>
      </c>
      <c r="H277" s="17" t="s">
        <v>31</v>
      </c>
      <c r="I277" s="18">
        <v>45322.0</v>
      </c>
      <c r="J277" s="17" t="s">
        <v>32</v>
      </c>
      <c r="K277" s="17">
        <v>5.0</v>
      </c>
      <c r="L277" s="17">
        <v>25.95</v>
      </c>
      <c r="M277" s="17" t="s">
        <v>33</v>
      </c>
      <c r="N277" s="17">
        <v>129.75</v>
      </c>
      <c r="O277" s="17">
        <f t="shared" si="32"/>
        <v>1.2975</v>
      </c>
      <c r="P277" s="17"/>
      <c r="Q277" s="17"/>
      <c r="R277" s="17">
        <f t="shared" si="2"/>
        <v>1.2975</v>
      </c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 t="s">
        <v>345</v>
      </c>
      <c r="B278" s="19" t="s">
        <v>79</v>
      </c>
      <c r="C278" s="19" t="s">
        <v>79</v>
      </c>
      <c r="D278" s="17" t="s">
        <v>346</v>
      </c>
      <c r="E278" s="17" t="s">
        <v>29</v>
      </c>
      <c r="F278" s="17" t="s">
        <v>5</v>
      </c>
      <c r="G278" s="17" t="s">
        <v>207</v>
      </c>
      <c r="H278" s="17" t="s">
        <v>31</v>
      </c>
      <c r="I278" s="18">
        <v>45322.0</v>
      </c>
      <c r="J278" s="17" t="s">
        <v>32</v>
      </c>
      <c r="K278" s="17">
        <v>5.0</v>
      </c>
      <c r="L278" s="17">
        <v>25.95</v>
      </c>
      <c r="M278" s="17" t="s">
        <v>33</v>
      </c>
      <c r="N278" s="17">
        <v>129.75</v>
      </c>
      <c r="O278" s="17">
        <f t="shared" si="32"/>
        <v>1.2975</v>
      </c>
      <c r="P278" s="17"/>
      <c r="Q278" s="17"/>
      <c r="R278" s="17">
        <f t="shared" si="2"/>
        <v>1.2975</v>
      </c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 t="s">
        <v>345</v>
      </c>
      <c r="B279" s="19" t="s">
        <v>79</v>
      </c>
      <c r="C279" s="19" t="s">
        <v>79</v>
      </c>
      <c r="D279" s="17" t="s">
        <v>346</v>
      </c>
      <c r="E279" s="17" t="s">
        <v>29</v>
      </c>
      <c r="F279" s="17" t="s">
        <v>5</v>
      </c>
      <c r="G279" s="17" t="s">
        <v>114</v>
      </c>
      <c r="H279" s="17" t="s">
        <v>37</v>
      </c>
      <c r="I279" s="18">
        <v>45322.0</v>
      </c>
      <c r="J279" s="17" t="s">
        <v>32</v>
      </c>
      <c r="K279" s="17">
        <v>10.0</v>
      </c>
      <c r="L279" s="17">
        <v>13.5</v>
      </c>
      <c r="M279" s="17" t="s">
        <v>33</v>
      </c>
      <c r="N279" s="17">
        <v>135.0</v>
      </c>
      <c r="O279" s="17">
        <f t="shared" si="32"/>
        <v>1.35</v>
      </c>
      <c r="P279" s="17"/>
      <c r="Q279" s="17"/>
      <c r="R279" s="17">
        <f t="shared" si="2"/>
        <v>1.35</v>
      </c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 t="s">
        <v>345</v>
      </c>
      <c r="B280" s="19" t="s">
        <v>79</v>
      </c>
      <c r="C280" s="19" t="s">
        <v>79</v>
      </c>
      <c r="D280" s="17" t="s">
        <v>346</v>
      </c>
      <c r="E280" s="17" t="s">
        <v>29</v>
      </c>
      <c r="F280" s="17" t="s">
        <v>5</v>
      </c>
      <c r="G280" s="17" t="s">
        <v>215</v>
      </c>
      <c r="H280" s="17" t="s">
        <v>37</v>
      </c>
      <c r="I280" s="18">
        <v>45322.0</v>
      </c>
      <c r="J280" s="17" t="s">
        <v>32</v>
      </c>
      <c r="K280" s="17">
        <v>8.0</v>
      </c>
      <c r="L280" s="17">
        <v>20.0</v>
      </c>
      <c r="M280" s="17" t="s">
        <v>33</v>
      </c>
      <c r="N280" s="17">
        <v>160.0</v>
      </c>
      <c r="O280" s="17">
        <f t="shared" si="32"/>
        <v>1.6</v>
      </c>
      <c r="P280" s="17"/>
      <c r="Q280" s="17"/>
      <c r="R280" s="17">
        <f t="shared" si="2"/>
        <v>1.6</v>
      </c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 t="s">
        <v>345</v>
      </c>
      <c r="B281" s="19" t="s">
        <v>79</v>
      </c>
      <c r="C281" s="19" t="s">
        <v>79</v>
      </c>
      <c r="D281" s="17" t="s">
        <v>346</v>
      </c>
      <c r="E281" s="17" t="s">
        <v>29</v>
      </c>
      <c r="F281" s="17" t="s">
        <v>5</v>
      </c>
      <c r="G281" s="17" t="s">
        <v>163</v>
      </c>
      <c r="H281" s="17" t="s">
        <v>37</v>
      </c>
      <c r="I281" s="18">
        <v>45322.0</v>
      </c>
      <c r="J281" s="17" t="s">
        <v>32</v>
      </c>
      <c r="K281" s="17">
        <v>10.0</v>
      </c>
      <c r="L281" s="17">
        <v>19.0</v>
      </c>
      <c r="M281" s="17" t="s">
        <v>33</v>
      </c>
      <c r="N281" s="17">
        <v>190.0</v>
      </c>
      <c r="O281" s="17">
        <f t="shared" si="32"/>
        <v>1.9</v>
      </c>
      <c r="P281" s="17"/>
      <c r="Q281" s="17"/>
      <c r="R281" s="17">
        <f t="shared" si="2"/>
        <v>1.9</v>
      </c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 t="s">
        <v>350</v>
      </c>
      <c r="B282" s="19" t="s">
        <v>26</v>
      </c>
      <c r="C282" s="19" t="s">
        <v>26</v>
      </c>
      <c r="D282" s="17" t="s">
        <v>351</v>
      </c>
      <c r="E282" s="17" t="s">
        <v>29</v>
      </c>
      <c r="F282" s="17" t="s">
        <v>5</v>
      </c>
      <c r="G282" s="17" t="s">
        <v>352</v>
      </c>
      <c r="H282" s="17" t="s">
        <v>31</v>
      </c>
      <c r="I282" s="18">
        <v>45308.0</v>
      </c>
      <c r="J282" s="17" t="s">
        <v>140</v>
      </c>
      <c r="K282" s="17">
        <v>-1.0</v>
      </c>
      <c r="L282" s="17">
        <v>0.0</v>
      </c>
      <c r="M282" s="17" t="s">
        <v>33</v>
      </c>
      <c r="N282" s="17">
        <v>0.0</v>
      </c>
      <c r="O282" s="17">
        <f>N282*0.005</f>
        <v>0</v>
      </c>
      <c r="P282" s="17"/>
      <c r="Q282" s="17"/>
      <c r="R282" s="17">
        <f t="shared" si="2"/>
        <v>0</v>
      </c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 t="s">
        <v>34</v>
      </c>
      <c r="B283" s="19" t="s">
        <v>26</v>
      </c>
      <c r="C283" s="19" t="s">
        <v>26</v>
      </c>
      <c r="D283" s="17" t="s">
        <v>35</v>
      </c>
      <c r="E283" s="17" t="s">
        <v>29</v>
      </c>
      <c r="F283" s="17" t="s">
        <v>5</v>
      </c>
      <c r="G283" s="17" t="s">
        <v>353</v>
      </c>
      <c r="H283" s="17" t="s">
        <v>40</v>
      </c>
      <c r="I283" s="18">
        <v>45293.0</v>
      </c>
      <c r="J283" s="17" t="s">
        <v>32</v>
      </c>
      <c r="K283" s="17">
        <v>6.0</v>
      </c>
      <c r="L283" s="17">
        <v>13.0</v>
      </c>
      <c r="M283" s="17" t="s">
        <v>354</v>
      </c>
      <c r="N283" s="17">
        <v>78.0</v>
      </c>
      <c r="O283" s="17"/>
      <c r="P283" s="17">
        <f>N283*0.015</f>
        <v>1.17</v>
      </c>
      <c r="Q283" s="17"/>
      <c r="R283" s="17">
        <f t="shared" si="2"/>
        <v>1.17</v>
      </c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 t="s">
        <v>271</v>
      </c>
      <c r="B284" s="19" t="s">
        <v>79</v>
      </c>
      <c r="C284" s="19" t="s">
        <v>79</v>
      </c>
      <c r="D284" s="17" t="s">
        <v>355</v>
      </c>
      <c r="E284" s="17" t="s">
        <v>29</v>
      </c>
      <c r="F284" s="17" t="s">
        <v>5</v>
      </c>
      <c r="G284" s="17" t="s">
        <v>356</v>
      </c>
      <c r="H284" s="17" t="s">
        <v>37</v>
      </c>
      <c r="I284" s="18">
        <v>45293.0</v>
      </c>
      <c r="J284" s="17" t="s">
        <v>32</v>
      </c>
      <c r="K284" s="17">
        <v>50.0</v>
      </c>
      <c r="L284" s="17">
        <v>26.95</v>
      </c>
      <c r="M284" s="17" t="s">
        <v>354</v>
      </c>
      <c r="N284" s="17">
        <v>1347.5</v>
      </c>
      <c r="O284" s="17"/>
      <c r="P284" s="17">
        <f>N284*0.02</f>
        <v>26.95</v>
      </c>
      <c r="Q284" s="17"/>
      <c r="R284" s="17">
        <f t="shared" si="2"/>
        <v>26.95</v>
      </c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 t="s">
        <v>41</v>
      </c>
      <c r="B285" s="19" t="s">
        <v>42</v>
      </c>
      <c r="C285" s="19" t="s">
        <v>42</v>
      </c>
      <c r="D285" s="17" t="s">
        <v>43</v>
      </c>
      <c r="E285" s="17" t="s">
        <v>29</v>
      </c>
      <c r="F285" s="17" t="s">
        <v>5</v>
      </c>
      <c r="G285" s="17" t="s">
        <v>357</v>
      </c>
      <c r="H285" s="17" t="s">
        <v>56</v>
      </c>
      <c r="I285" s="18">
        <v>45294.0</v>
      </c>
      <c r="J285" s="17" t="s">
        <v>32</v>
      </c>
      <c r="K285" s="17">
        <v>2.0</v>
      </c>
      <c r="L285" s="17">
        <v>6.48</v>
      </c>
      <c r="M285" s="17" t="s">
        <v>354</v>
      </c>
      <c r="N285" s="17">
        <v>12.96</v>
      </c>
      <c r="O285" s="17"/>
      <c r="P285" s="17">
        <f t="shared" ref="P285:P286" si="33">N285*0.03</f>
        <v>0.3888</v>
      </c>
      <c r="Q285" s="17"/>
      <c r="R285" s="17">
        <f t="shared" si="2"/>
        <v>0.3888</v>
      </c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 t="s">
        <v>41</v>
      </c>
      <c r="B286" s="19" t="s">
        <v>42</v>
      </c>
      <c r="C286" s="19" t="s">
        <v>42</v>
      </c>
      <c r="D286" s="17" t="s">
        <v>43</v>
      </c>
      <c r="E286" s="17" t="s">
        <v>29</v>
      </c>
      <c r="F286" s="17" t="s">
        <v>5</v>
      </c>
      <c r="G286" s="17" t="s">
        <v>358</v>
      </c>
      <c r="H286" s="17" t="s">
        <v>52</v>
      </c>
      <c r="I286" s="18">
        <v>45294.0</v>
      </c>
      <c r="J286" s="17" t="s">
        <v>32</v>
      </c>
      <c r="K286" s="17">
        <v>1.0</v>
      </c>
      <c r="L286" s="17">
        <v>5.45</v>
      </c>
      <c r="M286" s="17" t="s">
        <v>354</v>
      </c>
      <c r="N286" s="17">
        <v>5.45</v>
      </c>
      <c r="O286" s="17"/>
      <c r="P286" s="17">
        <f t="shared" si="33"/>
        <v>0.1635</v>
      </c>
      <c r="Q286" s="17"/>
      <c r="R286" s="17">
        <f t="shared" si="2"/>
        <v>0.1635</v>
      </c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 t="s">
        <v>68</v>
      </c>
      <c r="B287" s="19" t="s">
        <v>27</v>
      </c>
      <c r="C287" s="19" t="s">
        <v>27</v>
      </c>
      <c r="D287" s="17" t="s">
        <v>69</v>
      </c>
      <c r="E287" s="17" t="s">
        <v>29</v>
      </c>
      <c r="F287" s="17" t="s">
        <v>5</v>
      </c>
      <c r="G287" s="17" t="s">
        <v>359</v>
      </c>
      <c r="H287" s="17" t="s">
        <v>49</v>
      </c>
      <c r="I287" s="18">
        <v>45294.0</v>
      </c>
      <c r="J287" s="17" t="s">
        <v>32</v>
      </c>
      <c r="K287" s="17">
        <v>4.0</v>
      </c>
      <c r="L287" s="17">
        <v>6.95</v>
      </c>
      <c r="M287" s="17" t="s">
        <v>354</v>
      </c>
      <c r="N287" s="17">
        <v>27.8</v>
      </c>
      <c r="O287" s="17"/>
      <c r="P287" s="17">
        <f t="shared" ref="P287:P292" si="34">N287*0.02</f>
        <v>0.556</v>
      </c>
      <c r="Q287" s="17"/>
      <c r="R287" s="17">
        <f t="shared" si="2"/>
        <v>0.556</v>
      </c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 t="s">
        <v>68</v>
      </c>
      <c r="B288" s="19" t="s">
        <v>27</v>
      </c>
      <c r="C288" s="19" t="s">
        <v>27</v>
      </c>
      <c r="D288" s="17" t="s">
        <v>69</v>
      </c>
      <c r="E288" s="17" t="s">
        <v>29</v>
      </c>
      <c r="F288" s="17" t="s">
        <v>5</v>
      </c>
      <c r="G288" s="17" t="s">
        <v>57</v>
      </c>
      <c r="H288" s="17" t="s">
        <v>56</v>
      </c>
      <c r="I288" s="18">
        <v>45294.0</v>
      </c>
      <c r="J288" s="17" t="s">
        <v>32</v>
      </c>
      <c r="K288" s="17">
        <v>6.0</v>
      </c>
      <c r="L288" s="17">
        <v>13.91</v>
      </c>
      <c r="M288" s="17" t="s">
        <v>354</v>
      </c>
      <c r="N288" s="17">
        <v>83.46000000000001</v>
      </c>
      <c r="O288" s="17"/>
      <c r="P288" s="17">
        <f t="shared" si="34"/>
        <v>1.6692</v>
      </c>
      <c r="Q288" s="17"/>
      <c r="R288" s="17">
        <f t="shared" si="2"/>
        <v>1.6692</v>
      </c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 t="s">
        <v>68</v>
      </c>
      <c r="B289" s="19" t="s">
        <v>27</v>
      </c>
      <c r="C289" s="19" t="s">
        <v>27</v>
      </c>
      <c r="D289" s="17" t="s">
        <v>69</v>
      </c>
      <c r="E289" s="17" t="s">
        <v>29</v>
      </c>
      <c r="F289" s="17" t="s">
        <v>5</v>
      </c>
      <c r="G289" s="17" t="s">
        <v>360</v>
      </c>
      <c r="H289" s="17" t="s">
        <v>64</v>
      </c>
      <c r="I289" s="18">
        <v>45294.0</v>
      </c>
      <c r="J289" s="17" t="s">
        <v>32</v>
      </c>
      <c r="K289" s="17">
        <v>2.0</v>
      </c>
      <c r="L289" s="17">
        <v>17.0</v>
      </c>
      <c r="M289" s="17" t="s">
        <v>354</v>
      </c>
      <c r="N289" s="17">
        <v>34.0</v>
      </c>
      <c r="O289" s="17"/>
      <c r="P289" s="17">
        <f t="shared" si="34"/>
        <v>0.68</v>
      </c>
      <c r="Q289" s="17"/>
      <c r="R289" s="17">
        <f t="shared" si="2"/>
        <v>0.68</v>
      </c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 t="s">
        <v>68</v>
      </c>
      <c r="B290" s="19" t="s">
        <v>27</v>
      </c>
      <c r="C290" s="19" t="s">
        <v>27</v>
      </c>
      <c r="D290" s="17" t="s">
        <v>69</v>
      </c>
      <c r="E290" s="17" t="s">
        <v>29</v>
      </c>
      <c r="F290" s="17" t="s">
        <v>5</v>
      </c>
      <c r="G290" s="17" t="s">
        <v>361</v>
      </c>
      <c r="H290" s="17" t="s">
        <v>91</v>
      </c>
      <c r="I290" s="18">
        <v>45294.0</v>
      </c>
      <c r="J290" s="17" t="s">
        <v>32</v>
      </c>
      <c r="K290" s="17">
        <v>6.0</v>
      </c>
      <c r="L290" s="17">
        <v>10.45</v>
      </c>
      <c r="M290" s="17" t="s">
        <v>354</v>
      </c>
      <c r="N290" s="17">
        <v>62.699999999999996</v>
      </c>
      <c r="O290" s="17"/>
      <c r="P290" s="17">
        <f t="shared" si="34"/>
        <v>1.254</v>
      </c>
      <c r="Q290" s="17"/>
      <c r="R290" s="17">
        <f t="shared" si="2"/>
        <v>1.254</v>
      </c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 t="s">
        <v>78</v>
      </c>
      <c r="B291" s="19" t="s">
        <v>79</v>
      </c>
      <c r="C291" s="19" t="s">
        <v>79</v>
      </c>
      <c r="D291" s="17" t="s">
        <v>80</v>
      </c>
      <c r="E291" s="17" t="s">
        <v>29</v>
      </c>
      <c r="F291" s="17" t="s">
        <v>5</v>
      </c>
      <c r="G291" s="17" t="s">
        <v>362</v>
      </c>
      <c r="H291" s="17" t="s">
        <v>56</v>
      </c>
      <c r="I291" s="18">
        <v>45295.0</v>
      </c>
      <c r="J291" s="17" t="s">
        <v>32</v>
      </c>
      <c r="K291" s="17">
        <v>1.0</v>
      </c>
      <c r="L291" s="17">
        <v>1199.0</v>
      </c>
      <c r="M291" s="17" t="s">
        <v>354</v>
      </c>
      <c r="N291" s="17">
        <v>1199.0</v>
      </c>
      <c r="O291" s="17"/>
      <c r="P291" s="17">
        <f t="shared" si="34"/>
        <v>23.98</v>
      </c>
      <c r="Q291" s="17"/>
      <c r="R291" s="17">
        <f t="shared" si="2"/>
        <v>23.98</v>
      </c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 t="s">
        <v>241</v>
      </c>
      <c r="B292" s="19" t="s">
        <v>79</v>
      </c>
      <c r="C292" s="19" t="s">
        <v>79</v>
      </c>
      <c r="D292" s="17" t="s">
        <v>363</v>
      </c>
      <c r="E292" s="17" t="s">
        <v>29</v>
      </c>
      <c r="F292" s="17" t="s">
        <v>5</v>
      </c>
      <c r="G292" s="17" t="s">
        <v>364</v>
      </c>
      <c r="H292" s="17" t="s">
        <v>49</v>
      </c>
      <c r="I292" s="18">
        <v>45295.0</v>
      </c>
      <c r="J292" s="17" t="s">
        <v>32</v>
      </c>
      <c r="K292" s="17">
        <v>7.0</v>
      </c>
      <c r="L292" s="17">
        <v>10.95</v>
      </c>
      <c r="M292" s="17" t="s">
        <v>354</v>
      </c>
      <c r="N292" s="17">
        <v>76.64999999999999</v>
      </c>
      <c r="O292" s="17"/>
      <c r="P292" s="17">
        <f t="shared" si="34"/>
        <v>1.533</v>
      </c>
      <c r="Q292" s="17"/>
      <c r="R292" s="17">
        <f t="shared" si="2"/>
        <v>1.533</v>
      </c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 t="s">
        <v>88</v>
      </c>
      <c r="B293" s="19" t="s">
        <v>26</v>
      </c>
      <c r="C293" s="19" t="s">
        <v>26</v>
      </c>
      <c r="D293" s="17" t="s">
        <v>89</v>
      </c>
      <c r="E293" s="17" t="s">
        <v>29</v>
      </c>
      <c r="F293" s="17" t="s">
        <v>5</v>
      </c>
      <c r="G293" s="17" t="s">
        <v>365</v>
      </c>
      <c r="H293" s="17" t="s">
        <v>91</v>
      </c>
      <c r="I293" s="18">
        <v>45296.0</v>
      </c>
      <c r="J293" s="17" t="s">
        <v>32</v>
      </c>
      <c r="K293" s="17">
        <v>5.0</v>
      </c>
      <c r="L293" s="17">
        <v>10.45</v>
      </c>
      <c r="M293" s="17" t="s">
        <v>354</v>
      </c>
      <c r="N293" s="17">
        <v>52.25</v>
      </c>
      <c r="O293" s="17"/>
      <c r="P293" s="17">
        <f t="shared" ref="P293:P298" si="35">N293*0.015</f>
        <v>0.78375</v>
      </c>
      <c r="Q293" s="17"/>
      <c r="R293" s="17">
        <f t="shared" si="2"/>
        <v>0.78375</v>
      </c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 t="s">
        <v>88</v>
      </c>
      <c r="B294" s="19" t="s">
        <v>26</v>
      </c>
      <c r="C294" s="19" t="s">
        <v>26</v>
      </c>
      <c r="D294" s="17" t="s">
        <v>89</v>
      </c>
      <c r="E294" s="17" t="s">
        <v>29</v>
      </c>
      <c r="F294" s="17" t="s">
        <v>5</v>
      </c>
      <c r="G294" s="17" t="s">
        <v>366</v>
      </c>
      <c r="H294" s="17" t="s">
        <v>91</v>
      </c>
      <c r="I294" s="18">
        <v>45296.0</v>
      </c>
      <c r="J294" s="17" t="s">
        <v>32</v>
      </c>
      <c r="K294" s="17">
        <v>2.0</v>
      </c>
      <c r="L294" s="17">
        <v>44.99</v>
      </c>
      <c r="M294" s="17" t="s">
        <v>354</v>
      </c>
      <c r="N294" s="17">
        <v>89.98</v>
      </c>
      <c r="O294" s="17"/>
      <c r="P294" s="17">
        <f t="shared" si="35"/>
        <v>1.3497</v>
      </c>
      <c r="Q294" s="17"/>
      <c r="R294" s="17">
        <f t="shared" si="2"/>
        <v>1.3497</v>
      </c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 t="s">
        <v>88</v>
      </c>
      <c r="B295" s="19" t="s">
        <v>26</v>
      </c>
      <c r="C295" s="19" t="s">
        <v>26</v>
      </c>
      <c r="D295" s="17" t="s">
        <v>89</v>
      </c>
      <c r="E295" s="17" t="s">
        <v>29</v>
      </c>
      <c r="F295" s="17" t="s">
        <v>5</v>
      </c>
      <c r="G295" s="17" t="s">
        <v>115</v>
      </c>
      <c r="H295" s="17" t="s">
        <v>37</v>
      </c>
      <c r="I295" s="18">
        <v>45296.0</v>
      </c>
      <c r="J295" s="17" t="s">
        <v>32</v>
      </c>
      <c r="K295" s="17">
        <v>50.0</v>
      </c>
      <c r="L295" s="17">
        <v>3.49</v>
      </c>
      <c r="M295" s="17" t="s">
        <v>354</v>
      </c>
      <c r="N295" s="17">
        <v>174.5</v>
      </c>
      <c r="O295" s="17"/>
      <c r="P295" s="17">
        <f t="shared" si="35"/>
        <v>2.6175</v>
      </c>
      <c r="Q295" s="17"/>
      <c r="R295" s="17">
        <f t="shared" si="2"/>
        <v>2.6175</v>
      </c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 t="s">
        <v>88</v>
      </c>
      <c r="B296" s="19" t="s">
        <v>26</v>
      </c>
      <c r="C296" s="19" t="s">
        <v>26</v>
      </c>
      <c r="D296" s="17" t="s">
        <v>89</v>
      </c>
      <c r="E296" s="17" t="s">
        <v>29</v>
      </c>
      <c r="F296" s="17" t="s">
        <v>5</v>
      </c>
      <c r="G296" s="17" t="s">
        <v>367</v>
      </c>
      <c r="H296" s="17" t="s">
        <v>56</v>
      </c>
      <c r="I296" s="18">
        <v>45296.0</v>
      </c>
      <c r="J296" s="17" t="s">
        <v>32</v>
      </c>
      <c r="K296" s="17">
        <v>12.0</v>
      </c>
      <c r="L296" s="17">
        <v>13.23</v>
      </c>
      <c r="M296" s="17" t="s">
        <v>354</v>
      </c>
      <c r="N296" s="17">
        <v>158.76</v>
      </c>
      <c r="O296" s="17"/>
      <c r="P296" s="17">
        <f t="shared" si="35"/>
        <v>2.3814</v>
      </c>
      <c r="Q296" s="17"/>
      <c r="R296" s="17">
        <f t="shared" si="2"/>
        <v>2.3814</v>
      </c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 t="s">
        <v>88</v>
      </c>
      <c r="B297" s="19" t="s">
        <v>26</v>
      </c>
      <c r="C297" s="19" t="s">
        <v>26</v>
      </c>
      <c r="D297" s="17" t="s">
        <v>89</v>
      </c>
      <c r="E297" s="17" t="s">
        <v>29</v>
      </c>
      <c r="F297" s="17" t="s">
        <v>5</v>
      </c>
      <c r="G297" s="17" t="s">
        <v>368</v>
      </c>
      <c r="H297" s="17" t="s">
        <v>56</v>
      </c>
      <c r="I297" s="18">
        <v>45296.0</v>
      </c>
      <c r="J297" s="17" t="s">
        <v>32</v>
      </c>
      <c r="K297" s="17">
        <v>4.0</v>
      </c>
      <c r="L297" s="17">
        <v>32.18</v>
      </c>
      <c r="M297" s="17" t="s">
        <v>354</v>
      </c>
      <c r="N297" s="17">
        <v>128.72</v>
      </c>
      <c r="O297" s="17"/>
      <c r="P297" s="17">
        <f t="shared" si="35"/>
        <v>1.9308</v>
      </c>
      <c r="Q297" s="17"/>
      <c r="R297" s="17">
        <f t="shared" si="2"/>
        <v>1.9308</v>
      </c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 t="s">
        <v>88</v>
      </c>
      <c r="B298" s="19" t="s">
        <v>26</v>
      </c>
      <c r="C298" s="19" t="s">
        <v>26</v>
      </c>
      <c r="D298" s="17" t="s">
        <v>89</v>
      </c>
      <c r="E298" s="17" t="s">
        <v>29</v>
      </c>
      <c r="F298" s="17" t="s">
        <v>5</v>
      </c>
      <c r="G298" s="17" t="s">
        <v>369</v>
      </c>
      <c r="H298" s="17" t="s">
        <v>56</v>
      </c>
      <c r="I298" s="18">
        <v>45296.0</v>
      </c>
      <c r="J298" s="17" t="s">
        <v>32</v>
      </c>
      <c r="K298" s="17">
        <v>1.0</v>
      </c>
      <c r="L298" s="17">
        <v>155.19</v>
      </c>
      <c r="M298" s="17" t="s">
        <v>354</v>
      </c>
      <c r="N298" s="17">
        <v>155.19</v>
      </c>
      <c r="O298" s="17"/>
      <c r="P298" s="17">
        <f t="shared" si="35"/>
        <v>2.32785</v>
      </c>
      <c r="Q298" s="17"/>
      <c r="R298" s="17">
        <f t="shared" si="2"/>
        <v>2.32785</v>
      </c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 t="s">
        <v>106</v>
      </c>
      <c r="B299" s="19" t="s">
        <v>79</v>
      </c>
      <c r="C299" s="19" t="s">
        <v>79</v>
      </c>
      <c r="D299" s="17" t="s">
        <v>107</v>
      </c>
      <c r="E299" s="17" t="s">
        <v>29</v>
      </c>
      <c r="F299" s="17" t="s">
        <v>5</v>
      </c>
      <c r="G299" s="17" t="s">
        <v>370</v>
      </c>
      <c r="H299" s="17" t="s">
        <v>52</v>
      </c>
      <c r="I299" s="18">
        <v>45296.0</v>
      </c>
      <c r="J299" s="17" t="s">
        <v>32</v>
      </c>
      <c r="K299" s="17">
        <v>20.0</v>
      </c>
      <c r="L299" s="17">
        <v>2.55</v>
      </c>
      <c r="M299" s="17" t="s">
        <v>354</v>
      </c>
      <c r="N299" s="17">
        <v>51.0</v>
      </c>
      <c r="O299" s="17"/>
      <c r="P299" s="17">
        <f t="shared" ref="P299:P300" si="36">N299*0.02</f>
        <v>1.02</v>
      </c>
      <c r="Q299" s="17"/>
      <c r="R299" s="17">
        <f t="shared" si="2"/>
        <v>1.02</v>
      </c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 t="s">
        <v>106</v>
      </c>
      <c r="B300" s="19" t="s">
        <v>79</v>
      </c>
      <c r="C300" s="19" t="s">
        <v>79</v>
      </c>
      <c r="D300" s="17" t="s">
        <v>107</v>
      </c>
      <c r="E300" s="17" t="s">
        <v>29</v>
      </c>
      <c r="F300" s="17" t="s">
        <v>5</v>
      </c>
      <c r="G300" s="17" t="s">
        <v>371</v>
      </c>
      <c r="H300" s="17" t="s">
        <v>37</v>
      </c>
      <c r="I300" s="18">
        <v>45296.0</v>
      </c>
      <c r="J300" s="17" t="s">
        <v>32</v>
      </c>
      <c r="K300" s="17">
        <v>5.0</v>
      </c>
      <c r="L300" s="17">
        <v>77.99</v>
      </c>
      <c r="M300" s="17" t="s">
        <v>354</v>
      </c>
      <c r="N300" s="17">
        <v>389.95</v>
      </c>
      <c r="O300" s="17"/>
      <c r="P300" s="17">
        <f t="shared" si="36"/>
        <v>7.799</v>
      </c>
      <c r="Q300" s="17"/>
      <c r="R300" s="17">
        <f t="shared" si="2"/>
        <v>7.799</v>
      </c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 t="s">
        <v>372</v>
      </c>
      <c r="B301" s="19" t="s">
        <v>26</v>
      </c>
      <c r="C301" s="19" t="s">
        <v>26</v>
      </c>
      <c r="D301" s="17" t="s">
        <v>373</v>
      </c>
      <c r="E301" s="17" t="s">
        <v>29</v>
      </c>
      <c r="F301" s="17" t="s">
        <v>5</v>
      </c>
      <c r="G301" s="17" t="s">
        <v>374</v>
      </c>
      <c r="H301" s="17" t="s">
        <v>91</v>
      </c>
      <c r="I301" s="18">
        <v>45299.0</v>
      </c>
      <c r="J301" s="17" t="s">
        <v>32</v>
      </c>
      <c r="K301" s="17">
        <v>1.0</v>
      </c>
      <c r="L301" s="17">
        <v>1740.0</v>
      </c>
      <c r="M301" s="17" t="s">
        <v>354</v>
      </c>
      <c r="N301" s="17">
        <v>1740.0</v>
      </c>
      <c r="O301" s="17"/>
      <c r="P301" s="17">
        <f t="shared" ref="P301:P303" si="37">N301*0.015</f>
        <v>26.1</v>
      </c>
      <c r="Q301" s="17"/>
      <c r="R301" s="17">
        <f t="shared" si="2"/>
        <v>26.1</v>
      </c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 t="s">
        <v>141</v>
      </c>
      <c r="B302" s="19" t="s">
        <v>26</v>
      </c>
      <c r="C302" s="19" t="s">
        <v>26</v>
      </c>
      <c r="D302" s="17" t="s">
        <v>142</v>
      </c>
      <c r="E302" s="17" t="s">
        <v>29</v>
      </c>
      <c r="F302" s="17" t="s">
        <v>5</v>
      </c>
      <c r="G302" s="17" t="s">
        <v>375</v>
      </c>
      <c r="H302" s="17" t="s">
        <v>40</v>
      </c>
      <c r="I302" s="18">
        <v>45299.0</v>
      </c>
      <c r="J302" s="17" t="s">
        <v>32</v>
      </c>
      <c r="K302" s="17">
        <v>10.0</v>
      </c>
      <c r="L302" s="17">
        <v>1.5</v>
      </c>
      <c r="M302" s="17" t="s">
        <v>354</v>
      </c>
      <c r="N302" s="17">
        <v>15.0</v>
      </c>
      <c r="O302" s="17"/>
      <c r="P302" s="17">
        <f t="shared" si="37"/>
        <v>0.225</v>
      </c>
      <c r="Q302" s="17"/>
      <c r="R302" s="17">
        <f t="shared" si="2"/>
        <v>0.225</v>
      </c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 t="s">
        <v>141</v>
      </c>
      <c r="B303" s="19" t="s">
        <v>26</v>
      </c>
      <c r="C303" s="19" t="s">
        <v>26</v>
      </c>
      <c r="D303" s="17" t="s">
        <v>149</v>
      </c>
      <c r="E303" s="17" t="s">
        <v>29</v>
      </c>
      <c r="F303" s="17" t="s">
        <v>5</v>
      </c>
      <c r="G303" s="17" t="s">
        <v>338</v>
      </c>
      <c r="H303" s="17" t="s">
        <v>40</v>
      </c>
      <c r="I303" s="18">
        <v>45299.0</v>
      </c>
      <c r="J303" s="17" t="s">
        <v>32</v>
      </c>
      <c r="K303" s="17">
        <v>60.0</v>
      </c>
      <c r="L303" s="17">
        <v>12.0</v>
      </c>
      <c r="M303" s="17" t="s">
        <v>354</v>
      </c>
      <c r="N303" s="17">
        <v>720.0</v>
      </c>
      <c r="O303" s="17"/>
      <c r="P303" s="17">
        <f t="shared" si="37"/>
        <v>10.8</v>
      </c>
      <c r="Q303" s="17"/>
      <c r="R303" s="17">
        <f t="shared" si="2"/>
        <v>10.8</v>
      </c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 t="s">
        <v>154</v>
      </c>
      <c r="B304" s="19" t="s">
        <v>155</v>
      </c>
      <c r="C304" s="19" t="s">
        <v>155</v>
      </c>
      <c r="D304" s="17" t="s">
        <v>159</v>
      </c>
      <c r="E304" s="17" t="s">
        <v>29</v>
      </c>
      <c r="F304" s="17" t="s">
        <v>5</v>
      </c>
      <c r="G304" s="17" t="s">
        <v>376</v>
      </c>
      <c r="H304" s="17" t="s">
        <v>52</v>
      </c>
      <c r="I304" s="18">
        <v>45299.0</v>
      </c>
      <c r="J304" s="17" t="s">
        <v>32</v>
      </c>
      <c r="K304" s="17">
        <v>1.0</v>
      </c>
      <c r="L304" s="17">
        <v>213.85</v>
      </c>
      <c r="M304" s="17" t="s">
        <v>354</v>
      </c>
      <c r="N304" s="17">
        <v>213.85</v>
      </c>
      <c r="O304" s="17"/>
      <c r="P304" s="17">
        <f t="shared" ref="P304:P305" si="38">N304*0.03</f>
        <v>6.4155</v>
      </c>
      <c r="Q304" s="17"/>
      <c r="R304" s="17">
        <f t="shared" si="2"/>
        <v>6.4155</v>
      </c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 t="s">
        <v>160</v>
      </c>
      <c r="B305" s="19" t="s">
        <v>161</v>
      </c>
      <c r="C305" s="19" t="s">
        <v>161</v>
      </c>
      <c r="D305" s="17" t="s">
        <v>162</v>
      </c>
      <c r="E305" s="17" t="s">
        <v>29</v>
      </c>
      <c r="F305" s="17" t="s">
        <v>5</v>
      </c>
      <c r="G305" s="17" t="s">
        <v>85</v>
      </c>
      <c r="H305" s="17" t="s">
        <v>37</v>
      </c>
      <c r="I305" s="18">
        <v>45299.0</v>
      </c>
      <c r="J305" s="17" t="s">
        <v>32</v>
      </c>
      <c r="K305" s="17">
        <v>8.0</v>
      </c>
      <c r="L305" s="17">
        <v>14.0</v>
      </c>
      <c r="M305" s="17" t="s">
        <v>354</v>
      </c>
      <c r="N305" s="17">
        <v>112.0</v>
      </c>
      <c r="O305" s="17"/>
      <c r="P305" s="17">
        <f t="shared" si="38"/>
        <v>3.36</v>
      </c>
      <c r="Q305" s="17"/>
      <c r="R305" s="17">
        <f t="shared" si="2"/>
        <v>3.36</v>
      </c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 t="s">
        <v>377</v>
      </c>
      <c r="B306" s="19" t="s">
        <v>26</v>
      </c>
      <c r="C306" s="19" t="s">
        <v>26</v>
      </c>
      <c r="D306" s="17" t="s">
        <v>378</v>
      </c>
      <c r="E306" s="17" t="s">
        <v>29</v>
      </c>
      <c r="F306" s="17" t="s">
        <v>5</v>
      </c>
      <c r="G306" s="17" t="s">
        <v>379</v>
      </c>
      <c r="H306" s="17" t="s">
        <v>104</v>
      </c>
      <c r="I306" s="18">
        <v>45300.0</v>
      </c>
      <c r="J306" s="17" t="s">
        <v>32</v>
      </c>
      <c r="K306" s="17">
        <v>1.0</v>
      </c>
      <c r="L306" s="17">
        <v>265.0</v>
      </c>
      <c r="M306" s="17" t="s">
        <v>354</v>
      </c>
      <c r="N306" s="17">
        <v>265.0</v>
      </c>
      <c r="O306" s="17"/>
      <c r="P306" s="17">
        <f>N306*0.015</f>
        <v>3.975</v>
      </c>
      <c r="Q306" s="17"/>
      <c r="R306" s="17">
        <f t="shared" si="2"/>
        <v>3.975</v>
      </c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 t="s">
        <v>178</v>
      </c>
      <c r="B307" s="19" t="s">
        <v>179</v>
      </c>
      <c r="C307" s="19" t="s">
        <v>179</v>
      </c>
      <c r="D307" s="17" t="s">
        <v>180</v>
      </c>
      <c r="E307" s="17" t="s">
        <v>29</v>
      </c>
      <c r="F307" s="17" t="s">
        <v>5</v>
      </c>
      <c r="G307" s="17" t="s">
        <v>380</v>
      </c>
      <c r="H307" s="17" t="s">
        <v>381</v>
      </c>
      <c r="I307" s="18">
        <v>45301.0</v>
      </c>
      <c r="J307" s="17" t="s">
        <v>32</v>
      </c>
      <c r="K307" s="17">
        <v>30.0</v>
      </c>
      <c r="L307" s="17">
        <v>1.18</v>
      </c>
      <c r="M307" s="17" t="s">
        <v>354</v>
      </c>
      <c r="N307" s="17">
        <v>35.4</v>
      </c>
      <c r="O307" s="17"/>
      <c r="P307" s="17">
        <f>N307*0.03</f>
        <v>1.062</v>
      </c>
      <c r="Q307" s="17"/>
      <c r="R307" s="17">
        <f t="shared" si="2"/>
        <v>1.062</v>
      </c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 t="s">
        <v>382</v>
      </c>
      <c r="B308" s="19" t="s">
        <v>27</v>
      </c>
      <c r="C308" s="19" t="s">
        <v>27</v>
      </c>
      <c r="D308" s="17" t="s">
        <v>383</v>
      </c>
      <c r="E308" s="17" t="s">
        <v>29</v>
      </c>
      <c r="F308" s="17" t="s">
        <v>5</v>
      </c>
      <c r="G308" s="17" t="s">
        <v>384</v>
      </c>
      <c r="H308" s="17" t="s">
        <v>52</v>
      </c>
      <c r="I308" s="18">
        <v>45301.0</v>
      </c>
      <c r="J308" s="17" t="s">
        <v>32</v>
      </c>
      <c r="K308" s="17">
        <v>3.0</v>
      </c>
      <c r="L308" s="17">
        <v>115.0</v>
      </c>
      <c r="M308" s="17" t="s">
        <v>354</v>
      </c>
      <c r="N308" s="17">
        <v>345.0</v>
      </c>
      <c r="O308" s="17"/>
      <c r="P308" s="17">
        <f t="shared" ref="P308:P354" si="39">N308*0.02</f>
        <v>6.9</v>
      </c>
      <c r="Q308" s="17"/>
      <c r="R308" s="17">
        <f t="shared" si="2"/>
        <v>6.9</v>
      </c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 t="s">
        <v>382</v>
      </c>
      <c r="B309" s="19" t="s">
        <v>27</v>
      </c>
      <c r="C309" s="19" t="s">
        <v>27</v>
      </c>
      <c r="D309" s="17" t="s">
        <v>383</v>
      </c>
      <c r="E309" s="17" t="s">
        <v>29</v>
      </c>
      <c r="F309" s="17" t="s">
        <v>5</v>
      </c>
      <c r="G309" s="17" t="s">
        <v>385</v>
      </c>
      <c r="H309" s="17" t="s">
        <v>31</v>
      </c>
      <c r="I309" s="18">
        <v>45301.0</v>
      </c>
      <c r="J309" s="17" t="s">
        <v>32</v>
      </c>
      <c r="K309" s="17">
        <v>1.0</v>
      </c>
      <c r="L309" s="17">
        <v>75.0</v>
      </c>
      <c r="M309" s="17" t="s">
        <v>354</v>
      </c>
      <c r="N309" s="17">
        <v>75.0</v>
      </c>
      <c r="O309" s="17"/>
      <c r="P309" s="17">
        <f t="shared" si="39"/>
        <v>1.5</v>
      </c>
      <c r="Q309" s="17"/>
      <c r="R309" s="17">
        <f t="shared" si="2"/>
        <v>1.5</v>
      </c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 t="s">
        <v>382</v>
      </c>
      <c r="B310" s="19" t="s">
        <v>27</v>
      </c>
      <c r="C310" s="19" t="s">
        <v>27</v>
      </c>
      <c r="D310" s="17" t="s">
        <v>383</v>
      </c>
      <c r="E310" s="17" t="s">
        <v>29</v>
      </c>
      <c r="F310" s="17" t="s">
        <v>5</v>
      </c>
      <c r="G310" s="17" t="s">
        <v>386</v>
      </c>
      <c r="H310" s="17" t="s">
        <v>31</v>
      </c>
      <c r="I310" s="18">
        <v>45301.0</v>
      </c>
      <c r="J310" s="17" t="s">
        <v>32</v>
      </c>
      <c r="K310" s="17">
        <v>1.0</v>
      </c>
      <c r="L310" s="17">
        <v>75.0</v>
      </c>
      <c r="M310" s="17" t="s">
        <v>354</v>
      </c>
      <c r="N310" s="17">
        <v>75.0</v>
      </c>
      <c r="O310" s="17"/>
      <c r="P310" s="17">
        <f t="shared" si="39"/>
        <v>1.5</v>
      </c>
      <c r="Q310" s="17"/>
      <c r="R310" s="17">
        <f t="shared" si="2"/>
        <v>1.5</v>
      </c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 t="s">
        <v>382</v>
      </c>
      <c r="B311" s="19" t="s">
        <v>27</v>
      </c>
      <c r="C311" s="19" t="s">
        <v>27</v>
      </c>
      <c r="D311" s="17" t="s">
        <v>383</v>
      </c>
      <c r="E311" s="17" t="s">
        <v>29</v>
      </c>
      <c r="F311" s="17" t="s">
        <v>5</v>
      </c>
      <c r="G311" s="17" t="s">
        <v>387</v>
      </c>
      <c r="H311" s="17" t="s">
        <v>49</v>
      </c>
      <c r="I311" s="18">
        <v>45301.0</v>
      </c>
      <c r="J311" s="17" t="s">
        <v>32</v>
      </c>
      <c r="K311" s="17">
        <v>2.0</v>
      </c>
      <c r="L311" s="17">
        <v>29.99</v>
      </c>
      <c r="M311" s="17" t="s">
        <v>354</v>
      </c>
      <c r="N311" s="17">
        <v>59.98</v>
      </c>
      <c r="O311" s="17"/>
      <c r="P311" s="17">
        <f t="shared" si="39"/>
        <v>1.1996</v>
      </c>
      <c r="Q311" s="17"/>
      <c r="R311" s="17">
        <f t="shared" si="2"/>
        <v>1.1996</v>
      </c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 t="s">
        <v>382</v>
      </c>
      <c r="B312" s="19" t="s">
        <v>27</v>
      </c>
      <c r="C312" s="19" t="s">
        <v>27</v>
      </c>
      <c r="D312" s="17" t="s">
        <v>383</v>
      </c>
      <c r="E312" s="17" t="s">
        <v>29</v>
      </c>
      <c r="F312" s="17" t="s">
        <v>5</v>
      </c>
      <c r="G312" s="17" t="s">
        <v>388</v>
      </c>
      <c r="H312" s="17" t="s">
        <v>49</v>
      </c>
      <c r="I312" s="18">
        <v>45301.0</v>
      </c>
      <c r="J312" s="17" t="s">
        <v>32</v>
      </c>
      <c r="K312" s="17">
        <v>2.0</v>
      </c>
      <c r="L312" s="17">
        <v>11.0</v>
      </c>
      <c r="M312" s="17" t="s">
        <v>354</v>
      </c>
      <c r="N312" s="17">
        <v>22.0</v>
      </c>
      <c r="O312" s="17"/>
      <c r="P312" s="17">
        <f t="shared" si="39"/>
        <v>0.44</v>
      </c>
      <c r="Q312" s="17"/>
      <c r="R312" s="17">
        <f t="shared" si="2"/>
        <v>0.44</v>
      </c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 t="s">
        <v>382</v>
      </c>
      <c r="B313" s="19" t="s">
        <v>27</v>
      </c>
      <c r="C313" s="19" t="s">
        <v>27</v>
      </c>
      <c r="D313" s="17" t="s">
        <v>383</v>
      </c>
      <c r="E313" s="17" t="s">
        <v>29</v>
      </c>
      <c r="F313" s="17" t="s">
        <v>5</v>
      </c>
      <c r="G313" s="17" t="s">
        <v>389</v>
      </c>
      <c r="H313" s="17" t="s">
        <v>31</v>
      </c>
      <c r="I313" s="18">
        <v>45301.0</v>
      </c>
      <c r="J313" s="17" t="s">
        <v>32</v>
      </c>
      <c r="K313" s="17">
        <v>2.0</v>
      </c>
      <c r="L313" s="17">
        <v>10.0</v>
      </c>
      <c r="M313" s="17" t="s">
        <v>354</v>
      </c>
      <c r="N313" s="17">
        <v>20.0</v>
      </c>
      <c r="O313" s="17"/>
      <c r="P313" s="17">
        <f t="shared" si="39"/>
        <v>0.4</v>
      </c>
      <c r="Q313" s="17"/>
      <c r="R313" s="17">
        <f t="shared" si="2"/>
        <v>0.4</v>
      </c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 t="s">
        <v>382</v>
      </c>
      <c r="B314" s="19" t="s">
        <v>27</v>
      </c>
      <c r="C314" s="19" t="s">
        <v>27</v>
      </c>
      <c r="D314" s="17" t="s">
        <v>383</v>
      </c>
      <c r="E314" s="17" t="s">
        <v>29</v>
      </c>
      <c r="F314" s="17" t="s">
        <v>5</v>
      </c>
      <c r="G314" s="17" t="s">
        <v>390</v>
      </c>
      <c r="H314" s="17" t="s">
        <v>31</v>
      </c>
      <c r="I314" s="18">
        <v>45301.0</v>
      </c>
      <c r="J314" s="17" t="s">
        <v>32</v>
      </c>
      <c r="K314" s="17">
        <v>2.0</v>
      </c>
      <c r="L314" s="17">
        <v>12.0</v>
      </c>
      <c r="M314" s="17" t="s">
        <v>354</v>
      </c>
      <c r="N314" s="17">
        <v>24.0</v>
      </c>
      <c r="O314" s="17"/>
      <c r="P314" s="17">
        <f t="shared" si="39"/>
        <v>0.48</v>
      </c>
      <c r="Q314" s="17"/>
      <c r="R314" s="17">
        <f t="shared" si="2"/>
        <v>0.48</v>
      </c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 t="s">
        <v>382</v>
      </c>
      <c r="B315" s="19" t="s">
        <v>27</v>
      </c>
      <c r="C315" s="19" t="s">
        <v>27</v>
      </c>
      <c r="D315" s="17" t="s">
        <v>383</v>
      </c>
      <c r="E315" s="17" t="s">
        <v>29</v>
      </c>
      <c r="F315" s="17" t="s">
        <v>5</v>
      </c>
      <c r="G315" s="17" t="s">
        <v>391</v>
      </c>
      <c r="H315" s="17" t="s">
        <v>31</v>
      </c>
      <c r="I315" s="18">
        <v>45301.0</v>
      </c>
      <c r="J315" s="17" t="s">
        <v>32</v>
      </c>
      <c r="K315" s="17">
        <v>2.0</v>
      </c>
      <c r="L315" s="17">
        <v>15.0</v>
      </c>
      <c r="M315" s="17" t="s">
        <v>354</v>
      </c>
      <c r="N315" s="17">
        <v>30.0</v>
      </c>
      <c r="O315" s="17"/>
      <c r="P315" s="17">
        <f t="shared" si="39"/>
        <v>0.6</v>
      </c>
      <c r="Q315" s="17"/>
      <c r="R315" s="17">
        <f t="shared" si="2"/>
        <v>0.6</v>
      </c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 t="s">
        <v>382</v>
      </c>
      <c r="B316" s="19" t="s">
        <v>27</v>
      </c>
      <c r="C316" s="19" t="s">
        <v>27</v>
      </c>
      <c r="D316" s="17" t="s">
        <v>383</v>
      </c>
      <c r="E316" s="17" t="s">
        <v>29</v>
      </c>
      <c r="F316" s="17" t="s">
        <v>5</v>
      </c>
      <c r="G316" s="17" t="s">
        <v>392</v>
      </c>
      <c r="H316" s="17" t="s">
        <v>31</v>
      </c>
      <c r="I316" s="18">
        <v>45301.0</v>
      </c>
      <c r="J316" s="17" t="s">
        <v>32</v>
      </c>
      <c r="K316" s="17">
        <v>1.0</v>
      </c>
      <c r="L316" s="17">
        <v>60.0</v>
      </c>
      <c r="M316" s="17" t="s">
        <v>354</v>
      </c>
      <c r="N316" s="17">
        <v>60.0</v>
      </c>
      <c r="O316" s="17"/>
      <c r="P316" s="17">
        <f t="shared" si="39"/>
        <v>1.2</v>
      </c>
      <c r="Q316" s="17"/>
      <c r="R316" s="17">
        <f t="shared" si="2"/>
        <v>1.2</v>
      </c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 t="s">
        <v>382</v>
      </c>
      <c r="B317" s="19" t="s">
        <v>27</v>
      </c>
      <c r="C317" s="19" t="s">
        <v>27</v>
      </c>
      <c r="D317" s="17" t="s">
        <v>383</v>
      </c>
      <c r="E317" s="17" t="s">
        <v>29</v>
      </c>
      <c r="F317" s="17" t="s">
        <v>5</v>
      </c>
      <c r="G317" s="17" t="s">
        <v>393</v>
      </c>
      <c r="H317" s="17" t="s">
        <v>31</v>
      </c>
      <c r="I317" s="18">
        <v>45301.0</v>
      </c>
      <c r="J317" s="17" t="s">
        <v>32</v>
      </c>
      <c r="K317" s="17">
        <v>2.0</v>
      </c>
      <c r="L317" s="17">
        <v>15.0</v>
      </c>
      <c r="M317" s="17" t="s">
        <v>354</v>
      </c>
      <c r="N317" s="17">
        <v>30.0</v>
      </c>
      <c r="O317" s="17"/>
      <c r="P317" s="17">
        <f t="shared" si="39"/>
        <v>0.6</v>
      </c>
      <c r="Q317" s="17"/>
      <c r="R317" s="17">
        <f t="shared" si="2"/>
        <v>0.6</v>
      </c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 t="s">
        <v>382</v>
      </c>
      <c r="B318" s="19" t="s">
        <v>27</v>
      </c>
      <c r="C318" s="19" t="s">
        <v>27</v>
      </c>
      <c r="D318" s="17" t="s">
        <v>383</v>
      </c>
      <c r="E318" s="17" t="s">
        <v>29</v>
      </c>
      <c r="F318" s="17" t="s">
        <v>5</v>
      </c>
      <c r="G318" s="17" t="s">
        <v>394</v>
      </c>
      <c r="H318" s="17" t="s">
        <v>31</v>
      </c>
      <c r="I318" s="18">
        <v>45301.0</v>
      </c>
      <c r="J318" s="17" t="s">
        <v>32</v>
      </c>
      <c r="K318" s="17">
        <v>2.0</v>
      </c>
      <c r="L318" s="17">
        <v>20.0</v>
      </c>
      <c r="M318" s="17" t="s">
        <v>354</v>
      </c>
      <c r="N318" s="17">
        <v>40.0</v>
      </c>
      <c r="O318" s="17"/>
      <c r="P318" s="17">
        <f t="shared" si="39"/>
        <v>0.8</v>
      </c>
      <c r="Q318" s="17"/>
      <c r="R318" s="17">
        <f t="shared" si="2"/>
        <v>0.8</v>
      </c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 t="s">
        <v>382</v>
      </c>
      <c r="B319" s="19" t="s">
        <v>27</v>
      </c>
      <c r="C319" s="19" t="s">
        <v>27</v>
      </c>
      <c r="D319" s="17" t="s">
        <v>383</v>
      </c>
      <c r="E319" s="17" t="s">
        <v>29</v>
      </c>
      <c r="F319" s="17" t="s">
        <v>5</v>
      </c>
      <c r="G319" s="17" t="s">
        <v>395</v>
      </c>
      <c r="H319" s="17" t="s">
        <v>31</v>
      </c>
      <c r="I319" s="18">
        <v>45301.0</v>
      </c>
      <c r="J319" s="17" t="s">
        <v>32</v>
      </c>
      <c r="K319" s="17">
        <v>2.0</v>
      </c>
      <c r="L319" s="17">
        <v>5.0</v>
      </c>
      <c r="M319" s="17" t="s">
        <v>354</v>
      </c>
      <c r="N319" s="17">
        <v>10.0</v>
      </c>
      <c r="O319" s="17"/>
      <c r="P319" s="17">
        <f t="shared" si="39"/>
        <v>0.2</v>
      </c>
      <c r="Q319" s="17"/>
      <c r="R319" s="17">
        <f t="shared" si="2"/>
        <v>0.2</v>
      </c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 t="s">
        <v>382</v>
      </c>
      <c r="B320" s="19" t="s">
        <v>27</v>
      </c>
      <c r="C320" s="19" t="s">
        <v>27</v>
      </c>
      <c r="D320" s="17" t="s">
        <v>383</v>
      </c>
      <c r="E320" s="17" t="s">
        <v>29</v>
      </c>
      <c r="F320" s="17" t="s">
        <v>5</v>
      </c>
      <c r="G320" s="17" t="s">
        <v>396</v>
      </c>
      <c r="H320" s="17" t="s">
        <v>31</v>
      </c>
      <c r="I320" s="18">
        <v>45301.0</v>
      </c>
      <c r="J320" s="17" t="s">
        <v>32</v>
      </c>
      <c r="K320" s="17">
        <v>2.0</v>
      </c>
      <c r="L320" s="17">
        <v>8.0</v>
      </c>
      <c r="M320" s="17" t="s">
        <v>354</v>
      </c>
      <c r="N320" s="17">
        <v>16.0</v>
      </c>
      <c r="O320" s="17"/>
      <c r="P320" s="17">
        <f t="shared" si="39"/>
        <v>0.32</v>
      </c>
      <c r="Q320" s="17"/>
      <c r="R320" s="17">
        <f t="shared" si="2"/>
        <v>0.32</v>
      </c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 t="s">
        <v>382</v>
      </c>
      <c r="B321" s="19" t="s">
        <v>27</v>
      </c>
      <c r="C321" s="19" t="s">
        <v>27</v>
      </c>
      <c r="D321" s="17" t="s">
        <v>383</v>
      </c>
      <c r="E321" s="17" t="s">
        <v>29</v>
      </c>
      <c r="F321" s="17" t="s">
        <v>5</v>
      </c>
      <c r="G321" s="17" t="s">
        <v>397</v>
      </c>
      <c r="H321" s="17" t="s">
        <v>31</v>
      </c>
      <c r="I321" s="18">
        <v>45301.0</v>
      </c>
      <c r="J321" s="17" t="s">
        <v>32</v>
      </c>
      <c r="K321" s="17">
        <v>2.0</v>
      </c>
      <c r="L321" s="17">
        <v>39.0</v>
      </c>
      <c r="M321" s="17" t="s">
        <v>354</v>
      </c>
      <c r="N321" s="17">
        <v>78.0</v>
      </c>
      <c r="O321" s="17"/>
      <c r="P321" s="17">
        <f t="shared" si="39"/>
        <v>1.56</v>
      </c>
      <c r="Q321" s="17"/>
      <c r="R321" s="17">
        <f t="shared" si="2"/>
        <v>1.56</v>
      </c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 t="s">
        <v>382</v>
      </c>
      <c r="B322" s="19" t="s">
        <v>27</v>
      </c>
      <c r="C322" s="19" t="s">
        <v>27</v>
      </c>
      <c r="D322" s="17" t="s">
        <v>383</v>
      </c>
      <c r="E322" s="17" t="s">
        <v>29</v>
      </c>
      <c r="F322" s="17" t="s">
        <v>5</v>
      </c>
      <c r="G322" s="17" t="s">
        <v>398</v>
      </c>
      <c r="H322" s="17" t="s">
        <v>31</v>
      </c>
      <c r="I322" s="18">
        <v>45301.0</v>
      </c>
      <c r="J322" s="17" t="s">
        <v>32</v>
      </c>
      <c r="K322" s="17">
        <v>9.0</v>
      </c>
      <c r="L322" s="17">
        <v>0.82</v>
      </c>
      <c r="M322" s="17" t="s">
        <v>354</v>
      </c>
      <c r="N322" s="17">
        <v>7.38</v>
      </c>
      <c r="O322" s="17"/>
      <c r="P322" s="17">
        <f t="shared" si="39"/>
        <v>0.1476</v>
      </c>
      <c r="Q322" s="17"/>
      <c r="R322" s="17">
        <f t="shared" si="2"/>
        <v>0.1476</v>
      </c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 t="s">
        <v>382</v>
      </c>
      <c r="B323" s="19" t="s">
        <v>27</v>
      </c>
      <c r="C323" s="19" t="s">
        <v>27</v>
      </c>
      <c r="D323" s="17" t="s">
        <v>383</v>
      </c>
      <c r="E323" s="17" t="s">
        <v>29</v>
      </c>
      <c r="F323" s="17" t="s">
        <v>5</v>
      </c>
      <c r="G323" s="17" t="s">
        <v>399</v>
      </c>
      <c r="H323" s="17" t="s">
        <v>31</v>
      </c>
      <c r="I323" s="18">
        <v>45301.0</v>
      </c>
      <c r="J323" s="17" t="s">
        <v>32</v>
      </c>
      <c r="K323" s="17">
        <v>4.0</v>
      </c>
      <c r="L323" s="17">
        <v>5.91</v>
      </c>
      <c r="M323" s="17" t="s">
        <v>354</v>
      </c>
      <c r="N323" s="17">
        <v>23.64</v>
      </c>
      <c r="O323" s="17"/>
      <c r="P323" s="17">
        <f t="shared" si="39"/>
        <v>0.4728</v>
      </c>
      <c r="Q323" s="17"/>
      <c r="R323" s="17">
        <f t="shared" si="2"/>
        <v>0.4728</v>
      </c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 t="s">
        <v>382</v>
      </c>
      <c r="B324" s="19" t="s">
        <v>27</v>
      </c>
      <c r="C324" s="19" t="s">
        <v>27</v>
      </c>
      <c r="D324" s="17" t="s">
        <v>383</v>
      </c>
      <c r="E324" s="17" t="s">
        <v>29</v>
      </c>
      <c r="F324" s="17" t="s">
        <v>5</v>
      </c>
      <c r="G324" s="17" t="s">
        <v>400</v>
      </c>
      <c r="H324" s="17" t="s">
        <v>31</v>
      </c>
      <c r="I324" s="18">
        <v>45301.0</v>
      </c>
      <c r="J324" s="17" t="s">
        <v>32</v>
      </c>
      <c r="K324" s="17">
        <v>4.0</v>
      </c>
      <c r="L324" s="17">
        <v>10.99</v>
      </c>
      <c r="M324" s="17" t="s">
        <v>354</v>
      </c>
      <c r="N324" s="17">
        <v>43.96</v>
      </c>
      <c r="O324" s="17"/>
      <c r="P324" s="17">
        <f t="shared" si="39"/>
        <v>0.8792</v>
      </c>
      <c r="Q324" s="17"/>
      <c r="R324" s="17">
        <f t="shared" si="2"/>
        <v>0.8792</v>
      </c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 t="s">
        <v>382</v>
      </c>
      <c r="B325" s="19" t="s">
        <v>27</v>
      </c>
      <c r="C325" s="19" t="s">
        <v>27</v>
      </c>
      <c r="D325" s="17" t="s">
        <v>383</v>
      </c>
      <c r="E325" s="17" t="s">
        <v>29</v>
      </c>
      <c r="F325" s="17" t="s">
        <v>5</v>
      </c>
      <c r="G325" s="17" t="s">
        <v>401</v>
      </c>
      <c r="H325" s="17" t="s">
        <v>52</v>
      </c>
      <c r="I325" s="18">
        <v>45301.0</v>
      </c>
      <c r="J325" s="17" t="s">
        <v>32</v>
      </c>
      <c r="K325" s="17">
        <v>15.0</v>
      </c>
      <c r="L325" s="17">
        <v>0.25</v>
      </c>
      <c r="M325" s="17" t="s">
        <v>354</v>
      </c>
      <c r="N325" s="17">
        <v>3.75</v>
      </c>
      <c r="O325" s="17"/>
      <c r="P325" s="17">
        <f t="shared" si="39"/>
        <v>0.075</v>
      </c>
      <c r="Q325" s="17"/>
      <c r="R325" s="17">
        <f t="shared" si="2"/>
        <v>0.075</v>
      </c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 t="s">
        <v>382</v>
      </c>
      <c r="B326" s="19" t="s">
        <v>27</v>
      </c>
      <c r="C326" s="19" t="s">
        <v>27</v>
      </c>
      <c r="D326" s="17" t="s">
        <v>383</v>
      </c>
      <c r="E326" s="17" t="s">
        <v>29</v>
      </c>
      <c r="F326" s="17" t="s">
        <v>5</v>
      </c>
      <c r="G326" s="17" t="s">
        <v>402</v>
      </c>
      <c r="H326" s="17" t="s">
        <v>52</v>
      </c>
      <c r="I326" s="18">
        <v>45301.0</v>
      </c>
      <c r="J326" s="17" t="s">
        <v>32</v>
      </c>
      <c r="K326" s="17">
        <v>10.0</v>
      </c>
      <c r="L326" s="17">
        <v>1.79</v>
      </c>
      <c r="M326" s="17" t="s">
        <v>354</v>
      </c>
      <c r="N326" s="17">
        <v>17.9</v>
      </c>
      <c r="O326" s="17"/>
      <c r="P326" s="17">
        <f t="shared" si="39"/>
        <v>0.358</v>
      </c>
      <c r="Q326" s="17"/>
      <c r="R326" s="17">
        <f t="shared" si="2"/>
        <v>0.358</v>
      </c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 t="s">
        <v>382</v>
      </c>
      <c r="B327" s="19" t="s">
        <v>27</v>
      </c>
      <c r="C327" s="19" t="s">
        <v>27</v>
      </c>
      <c r="D327" s="17" t="s">
        <v>383</v>
      </c>
      <c r="E327" s="17" t="s">
        <v>29</v>
      </c>
      <c r="F327" s="17" t="s">
        <v>5</v>
      </c>
      <c r="G327" s="17" t="s">
        <v>403</v>
      </c>
      <c r="H327" s="17" t="s">
        <v>52</v>
      </c>
      <c r="I327" s="18">
        <v>45301.0</v>
      </c>
      <c r="J327" s="17" t="s">
        <v>32</v>
      </c>
      <c r="K327" s="17">
        <v>6.0</v>
      </c>
      <c r="L327" s="17">
        <v>3.5</v>
      </c>
      <c r="M327" s="17" t="s">
        <v>354</v>
      </c>
      <c r="N327" s="17">
        <v>21.0</v>
      </c>
      <c r="O327" s="17"/>
      <c r="P327" s="17">
        <f t="shared" si="39"/>
        <v>0.42</v>
      </c>
      <c r="Q327" s="17"/>
      <c r="R327" s="17">
        <f t="shared" si="2"/>
        <v>0.42</v>
      </c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 t="s">
        <v>382</v>
      </c>
      <c r="B328" s="19" t="s">
        <v>27</v>
      </c>
      <c r="C328" s="19" t="s">
        <v>27</v>
      </c>
      <c r="D328" s="17" t="s">
        <v>383</v>
      </c>
      <c r="E328" s="17" t="s">
        <v>29</v>
      </c>
      <c r="F328" s="17" t="s">
        <v>5</v>
      </c>
      <c r="G328" s="17" t="s">
        <v>404</v>
      </c>
      <c r="H328" s="17" t="s">
        <v>40</v>
      </c>
      <c r="I328" s="18">
        <v>45301.0</v>
      </c>
      <c r="J328" s="17" t="s">
        <v>32</v>
      </c>
      <c r="K328" s="17">
        <v>2.0</v>
      </c>
      <c r="L328" s="17">
        <v>65.0</v>
      </c>
      <c r="M328" s="17" t="s">
        <v>354</v>
      </c>
      <c r="N328" s="17">
        <v>130.0</v>
      </c>
      <c r="O328" s="17"/>
      <c r="P328" s="17">
        <f t="shared" si="39"/>
        <v>2.6</v>
      </c>
      <c r="Q328" s="17"/>
      <c r="R328" s="17">
        <f t="shared" si="2"/>
        <v>2.6</v>
      </c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 t="s">
        <v>382</v>
      </c>
      <c r="B329" s="19" t="s">
        <v>27</v>
      </c>
      <c r="C329" s="19" t="s">
        <v>27</v>
      </c>
      <c r="D329" s="17" t="s">
        <v>383</v>
      </c>
      <c r="E329" s="17" t="s">
        <v>29</v>
      </c>
      <c r="F329" s="17" t="s">
        <v>5</v>
      </c>
      <c r="G329" s="17" t="s">
        <v>274</v>
      </c>
      <c r="H329" s="17" t="s">
        <v>91</v>
      </c>
      <c r="I329" s="18">
        <v>45301.0</v>
      </c>
      <c r="J329" s="17" t="s">
        <v>32</v>
      </c>
      <c r="K329" s="17">
        <v>30.0</v>
      </c>
      <c r="L329" s="17">
        <v>5.99</v>
      </c>
      <c r="M329" s="17" t="s">
        <v>354</v>
      </c>
      <c r="N329" s="17">
        <v>179.70000000000002</v>
      </c>
      <c r="O329" s="17"/>
      <c r="P329" s="17">
        <f t="shared" si="39"/>
        <v>3.594</v>
      </c>
      <c r="Q329" s="17"/>
      <c r="R329" s="17">
        <f t="shared" si="2"/>
        <v>3.594</v>
      </c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 t="s">
        <v>382</v>
      </c>
      <c r="B330" s="19" t="s">
        <v>27</v>
      </c>
      <c r="C330" s="19" t="s">
        <v>27</v>
      </c>
      <c r="D330" s="17" t="s">
        <v>383</v>
      </c>
      <c r="E330" s="17" t="s">
        <v>29</v>
      </c>
      <c r="F330" s="17" t="s">
        <v>5</v>
      </c>
      <c r="G330" s="17" t="s">
        <v>62</v>
      </c>
      <c r="H330" s="17" t="s">
        <v>31</v>
      </c>
      <c r="I330" s="18">
        <v>45301.0</v>
      </c>
      <c r="J330" s="17" t="s">
        <v>32</v>
      </c>
      <c r="K330" s="17">
        <v>2.0</v>
      </c>
      <c r="L330" s="17">
        <v>40.0</v>
      </c>
      <c r="M330" s="17" t="s">
        <v>354</v>
      </c>
      <c r="N330" s="17">
        <v>80.0</v>
      </c>
      <c r="O330" s="17"/>
      <c r="P330" s="17">
        <f t="shared" si="39"/>
        <v>1.6</v>
      </c>
      <c r="Q330" s="17"/>
      <c r="R330" s="17">
        <f t="shared" si="2"/>
        <v>1.6</v>
      </c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 t="s">
        <v>382</v>
      </c>
      <c r="B331" s="19" t="s">
        <v>27</v>
      </c>
      <c r="C331" s="19" t="s">
        <v>27</v>
      </c>
      <c r="D331" s="17" t="s">
        <v>383</v>
      </c>
      <c r="E331" s="17" t="s">
        <v>29</v>
      </c>
      <c r="F331" s="17" t="s">
        <v>5</v>
      </c>
      <c r="G331" s="17" t="s">
        <v>122</v>
      </c>
      <c r="H331" s="17" t="s">
        <v>31</v>
      </c>
      <c r="I331" s="18">
        <v>45301.0</v>
      </c>
      <c r="J331" s="17" t="s">
        <v>32</v>
      </c>
      <c r="K331" s="17">
        <v>2.0</v>
      </c>
      <c r="L331" s="17">
        <v>20.0</v>
      </c>
      <c r="M331" s="17" t="s">
        <v>354</v>
      </c>
      <c r="N331" s="17">
        <v>40.0</v>
      </c>
      <c r="O331" s="17"/>
      <c r="P331" s="17">
        <f t="shared" si="39"/>
        <v>0.8</v>
      </c>
      <c r="Q331" s="17"/>
      <c r="R331" s="17">
        <f t="shared" si="2"/>
        <v>0.8</v>
      </c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 t="s">
        <v>382</v>
      </c>
      <c r="B332" s="19" t="s">
        <v>27</v>
      </c>
      <c r="C332" s="19" t="s">
        <v>27</v>
      </c>
      <c r="D332" s="17" t="s">
        <v>383</v>
      </c>
      <c r="E332" s="17" t="s">
        <v>29</v>
      </c>
      <c r="F332" s="17" t="s">
        <v>5</v>
      </c>
      <c r="G332" s="17" t="s">
        <v>405</v>
      </c>
      <c r="H332" s="17" t="s">
        <v>40</v>
      </c>
      <c r="I332" s="18">
        <v>45301.0</v>
      </c>
      <c r="J332" s="17" t="s">
        <v>32</v>
      </c>
      <c r="K332" s="17">
        <v>1.0</v>
      </c>
      <c r="L332" s="17">
        <v>115.0</v>
      </c>
      <c r="M332" s="17" t="s">
        <v>354</v>
      </c>
      <c r="N332" s="17">
        <v>115.0</v>
      </c>
      <c r="O332" s="17"/>
      <c r="P332" s="17">
        <f t="shared" si="39"/>
        <v>2.3</v>
      </c>
      <c r="Q332" s="17"/>
      <c r="R332" s="17">
        <f t="shared" si="2"/>
        <v>2.3</v>
      </c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 t="s">
        <v>382</v>
      </c>
      <c r="B333" s="19" t="s">
        <v>27</v>
      </c>
      <c r="C333" s="19" t="s">
        <v>27</v>
      </c>
      <c r="D333" s="17" t="s">
        <v>383</v>
      </c>
      <c r="E333" s="17" t="s">
        <v>29</v>
      </c>
      <c r="F333" s="17" t="s">
        <v>5</v>
      </c>
      <c r="G333" s="17" t="s">
        <v>61</v>
      </c>
      <c r="H333" s="17" t="s">
        <v>31</v>
      </c>
      <c r="I333" s="18">
        <v>45301.0</v>
      </c>
      <c r="J333" s="17" t="s">
        <v>32</v>
      </c>
      <c r="K333" s="17">
        <v>1.0</v>
      </c>
      <c r="L333" s="17">
        <v>230.0</v>
      </c>
      <c r="M333" s="17" t="s">
        <v>354</v>
      </c>
      <c r="N333" s="17">
        <v>230.0</v>
      </c>
      <c r="O333" s="17"/>
      <c r="P333" s="17">
        <f t="shared" si="39"/>
        <v>4.6</v>
      </c>
      <c r="Q333" s="17"/>
      <c r="R333" s="17">
        <f t="shared" si="2"/>
        <v>4.6</v>
      </c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 t="s">
        <v>382</v>
      </c>
      <c r="B334" s="19" t="s">
        <v>27</v>
      </c>
      <c r="C334" s="19" t="s">
        <v>27</v>
      </c>
      <c r="D334" s="17" t="s">
        <v>383</v>
      </c>
      <c r="E334" s="17" t="s">
        <v>29</v>
      </c>
      <c r="F334" s="17" t="s">
        <v>5</v>
      </c>
      <c r="G334" s="17" t="s">
        <v>75</v>
      </c>
      <c r="H334" s="17" t="s">
        <v>40</v>
      </c>
      <c r="I334" s="18">
        <v>45301.0</v>
      </c>
      <c r="J334" s="17" t="s">
        <v>32</v>
      </c>
      <c r="K334" s="17">
        <v>4.0</v>
      </c>
      <c r="L334" s="17">
        <v>64.95</v>
      </c>
      <c r="M334" s="17" t="s">
        <v>354</v>
      </c>
      <c r="N334" s="17">
        <v>259.8</v>
      </c>
      <c r="O334" s="17"/>
      <c r="P334" s="17">
        <f t="shared" si="39"/>
        <v>5.196</v>
      </c>
      <c r="Q334" s="17"/>
      <c r="R334" s="17">
        <f t="shared" si="2"/>
        <v>5.196</v>
      </c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 t="s">
        <v>382</v>
      </c>
      <c r="B335" s="19" t="s">
        <v>27</v>
      </c>
      <c r="C335" s="19" t="s">
        <v>27</v>
      </c>
      <c r="D335" s="17" t="s">
        <v>383</v>
      </c>
      <c r="E335" s="17" t="s">
        <v>29</v>
      </c>
      <c r="F335" s="17" t="s">
        <v>5</v>
      </c>
      <c r="G335" s="17" t="s">
        <v>406</v>
      </c>
      <c r="H335" s="17" t="s">
        <v>31</v>
      </c>
      <c r="I335" s="18">
        <v>45301.0</v>
      </c>
      <c r="J335" s="17" t="s">
        <v>32</v>
      </c>
      <c r="K335" s="17">
        <v>3.0</v>
      </c>
      <c r="L335" s="17">
        <v>97.95</v>
      </c>
      <c r="M335" s="17" t="s">
        <v>354</v>
      </c>
      <c r="N335" s="17">
        <v>293.85</v>
      </c>
      <c r="O335" s="17"/>
      <c r="P335" s="17">
        <f t="shared" si="39"/>
        <v>5.877</v>
      </c>
      <c r="Q335" s="17"/>
      <c r="R335" s="17">
        <f t="shared" si="2"/>
        <v>5.877</v>
      </c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 t="s">
        <v>382</v>
      </c>
      <c r="B336" s="19" t="s">
        <v>27</v>
      </c>
      <c r="C336" s="19" t="s">
        <v>27</v>
      </c>
      <c r="D336" s="17" t="s">
        <v>383</v>
      </c>
      <c r="E336" s="17" t="s">
        <v>29</v>
      </c>
      <c r="F336" s="17" t="s">
        <v>5</v>
      </c>
      <c r="G336" s="17" t="s">
        <v>407</v>
      </c>
      <c r="H336" s="17" t="s">
        <v>31</v>
      </c>
      <c r="I336" s="18">
        <v>45301.0</v>
      </c>
      <c r="J336" s="17" t="s">
        <v>32</v>
      </c>
      <c r="K336" s="17">
        <v>17.0</v>
      </c>
      <c r="L336" s="17">
        <v>30.91</v>
      </c>
      <c r="M336" s="17" t="s">
        <v>354</v>
      </c>
      <c r="N336" s="17">
        <v>525.47</v>
      </c>
      <c r="O336" s="17"/>
      <c r="P336" s="17">
        <f t="shared" si="39"/>
        <v>10.5094</v>
      </c>
      <c r="Q336" s="17"/>
      <c r="R336" s="17">
        <f t="shared" si="2"/>
        <v>10.5094</v>
      </c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 t="s">
        <v>382</v>
      </c>
      <c r="B337" s="19" t="s">
        <v>27</v>
      </c>
      <c r="C337" s="19" t="s">
        <v>27</v>
      </c>
      <c r="D337" s="17" t="s">
        <v>383</v>
      </c>
      <c r="E337" s="17" t="s">
        <v>29</v>
      </c>
      <c r="F337" s="17" t="s">
        <v>5</v>
      </c>
      <c r="G337" s="17" t="s">
        <v>408</v>
      </c>
      <c r="H337" s="17" t="s">
        <v>31</v>
      </c>
      <c r="I337" s="18">
        <v>45301.0</v>
      </c>
      <c r="J337" s="17" t="s">
        <v>32</v>
      </c>
      <c r="K337" s="17">
        <v>2.0</v>
      </c>
      <c r="L337" s="17">
        <v>14.4</v>
      </c>
      <c r="M337" s="17" t="s">
        <v>354</v>
      </c>
      <c r="N337" s="17">
        <v>28.8</v>
      </c>
      <c r="O337" s="17"/>
      <c r="P337" s="17">
        <f t="shared" si="39"/>
        <v>0.576</v>
      </c>
      <c r="Q337" s="17"/>
      <c r="R337" s="17">
        <f t="shared" si="2"/>
        <v>0.576</v>
      </c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 t="s">
        <v>382</v>
      </c>
      <c r="B338" s="19" t="s">
        <v>27</v>
      </c>
      <c r="C338" s="19" t="s">
        <v>27</v>
      </c>
      <c r="D338" s="17" t="s">
        <v>383</v>
      </c>
      <c r="E338" s="17" t="s">
        <v>29</v>
      </c>
      <c r="F338" s="17" t="s">
        <v>5</v>
      </c>
      <c r="G338" s="17" t="s">
        <v>409</v>
      </c>
      <c r="H338" s="17" t="s">
        <v>31</v>
      </c>
      <c r="I338" s="18">
        <v>45301.0</v>
      </c>
      <c r="J338" s="17" t="s">
        <v>32</v>
      </c>
      <c r="K338" s="17">
        <v>2.0</v>
      </c>
      <c r="L338" s="17">
        <v>2.85</v>
      </c>
      <c r="M338" s="17" t="s">
        <v>354</v>
      </c>
      <c r="N338" s="17">
        <v>5.7</v>
      </c>
      <c r="O338" s="17"/>
      <c r="P338" s="17">
        <f t="shared" si="39"/>
        <v>0.114</v>
      </c>
      <c r="Q338" s="17"/>
      <c r="R338" s="17">
        <f t="shared" si="2"/>
        <v>0.114</v>
      </c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 t="s">
        <v>382</v>
      </c>
      <c r="B339" s="19" t="s">
        <v>27</v>
      </c>
      <c r="C339" s="19" t="s">
        <v>27</v>
      </c>
      <c r="D339" s="17" t="s">
        <v>383</v>
      </c>
      <c r="E339" s="17" t="s">
        <v>29</v>
      </c>
      <c r="F339" s="17" t="s">
        <v>5</v>
      </c>
      <c r="G339" s="17" t="s">
        <v>410</v>
      </c>
      <c r="H339" s="17" t="s">
        <v>31</v>
      </c>
      <c r="I339" s="18">
        <v>45301.0</v>
      </c>
      <c r="J339" s="17" t="s">
        <v>32</v>
      </c>
      <c r="K339" s="17">
        <v>1.0</v>
      </c>
      <c r="L339" s="17">
        <v>23.93</v>
      </c>
      <c r="M339" s="17" t="s">
        <v>354</v>
      </c>
      <c r="N339" s="17">
        <v>23.93</v>
      </c>
      <c r="O339" s="17"/>
      <c r="P339" s="17">
        <f t="shared" si="39"/>
        <v>0.4786</v>
      </c>
      <c r="Q339" s="17"/>
      <c r="R339" s="17">
        <f t="shared" si="2"/>
        <v>0.4786</v>
      </c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 t="s">
        <v>382</v>
      </c>
      <c r="B340" s="19" t="s">
        <v>27</v>
      </c>
      <c r="C340" s="19" t="s">
        <v>27</v>
      </c>
      <c r="D340" s="17" t="s">
        <v>383</v>
      </c>
      <c r="E340" s="17" t="s">
        <v>29</v>
      </c>
      <c r="F340" s="17" t="s">
        <v>5</v>
      </c>
      <c r="G340" s="17" t="s">
        <v>411</v>
      </c>
      <c r="H340" s="17" t="s">
        <v>31</v>
      </c>
      <c r="I340" s="18">
        <v>45301.0</v>
      </c>
      <c r="J340" s="17" t="s">
        <v>32</v>
      </c>
      <c r="K340" s="17">
        <v>1.0</v>
      </c>
      <c r="L340" s="17">
        <v>38.72</v>
      </c>
      <c r="M340" s="17" t="s">
        <v>354</v>
      </c>
      <c r="N340" s="17">
        <v>38.72</v>
      </c>
      <c r="O340" s="17"/>
      <c r="P340" s="17">
        <f t="shared" si="39"/>
        <v>0.7744</v>
      </c>
      <c r="Q340" s="17"/>
      <c r="R340" s="17">
        <f t="shared" si="2"/>
        <v>0.7744</v>
      </c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 t="s">
        <v>382</v>
      </c>
      <c r="B341" s="19" t="s">
        <v>27</v>
      </c>
      <c r="C341" s="19" t="s">
        <v>27</v>
      </c>
      <c r="D341" s="17" t="s">
        <v>383</v>
      </c>
      <c r="E341" s="17" t="s">
        <v>29</v>
      </c>
      <c r="F341" s="17" t="s">
        <v>5</v>
      </c>
      <c r="G341" s="17" t="s">
        <v>412</v>
      </c>
      <c r="H341" s="17" t="s">
        <v>31</v>
      </c>
      <c r="I341" s="18">
        <v>45301.0</v>
      </c>
      <c r="J341" s="17" t="s">
        <v>32</v>
      </c>
      <c r="K341" s="17">
        <v>1.0</v>
      </c>
      <c r="L341" s="17">
        <v>48.72</v>
      </c>
      <c r="M341" s="17" t="s">
        <v>354</v>
      </c>
      <c r="N341" s="17">
        <v>48.72</v>
      </c>
      <c r="O341" s="17"/>
      <c r="P341" s="17">
        <f t="shared" si="39"/>
        <v>0.9744</v>
      </c>
      <c r="Q341" s="17"/>
      <c r="R341" s="17">
        <f t="shared" si="2"/>
        <v>0.9744</v>
      </c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 t="s">
        <v>382</v>
      </c>
      <c r="B342" s="19" t="s">
        <v>27</v>
      </c>
      <c r="C342" s="19" t="s">
        <v>27</v>
      </c>
      <c r="D342" s="17" t="s">
        <v>383</v>
      </c>
      <c r="E342" s="17" t="s">
        <v>29</v>
      </c>
      <c r="F342" s="17" t="s">
        <v>5</v>
      </c>
      <c r="G342" s="17" t="s">
        <v>413</v>
      </c>
      <c r="H342" s="17" t="s">
        <v>31</v>
      </c>
      <c r="I342" s="18">
        <v>45301.0</v>
      </c>
      <c r="J342" s="17" t="s">
        <v>32</v>
      </c>
      <c r="K342" s="17">
        <v>1.0</v>
      </c>
      <c r="L342" s="17">
        <v>27.55</v>
      </c>
      <c r="M342" s="17" t="s">
        <v>354</v>
      </c>
      <c r="N342" s="17">
        <v>27.55</v>
      </c>
      <c r="O342" s="17"/>
      <c r="P342" s="17">
        <f t="shared" si="39"/>
        <v>0.551</v>
      </c>
      <c r="Q342" s="17"/>
      <c r="R342" s="17">
        <f t="shared" si="2"/>
        <v>0.551</v>
      </c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 t="s">
        <v>382</v>
      </c>
      <c r="B343" s="19" t="s">
        <v>27</v>
      </c>
      <c r="C343" s="19" t="s">
        <v>27</v>
      </c>
      <c r="D343" s="17" t="s">
        <v>383</v>
      </c>
      <c r="E343" s="17" t="s">
        <v>29</v>
      </c>
      <c r="F343" s="17" t="s">
        <v>5</v>
      </c>
      <c r="G343" s="17" t="s">
        <v>243</v>
      </c>
      <c r="H343" s="17" t="s">
        <v>52</v>
      </c>
      <c r="I343" s="18">
        <v>45301.0</v>
      </c>
      <c r="J343" s="17" t="s">
        <v>32</v>
      </c>
      <c r="K343" s="17">
        <v>2.0</v>
      </c>
      <c r="L343" s="17">
        <v>219.95</v>
      </c>
      <c r="M343" s="17" t="s">
        <v>354</v>
      </c>
      <c r="N343" s="17">
        <v>439.9</v>
      </c>
      <c r="O343" s="17"/>
      <c r="P343" s="17">
        <f t="shared" si="39"/>
        <v>8.798</v>
      </c>
      <c r="Q343" s="17"/>
      <c r="R343" s="17">
        <f t="shared" si="2"/>
        <v>8.798</v>
      </c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 t="s">
        <v>382</v>
      </c>
      <c r="B344" s="19" t="s">
        <v>27</v>
      </c>
      <c r="C344" s="19" t="s">
        <v>27</v>
      </c>
      <c r="D344" s="17" t="s">
        <v>383</v>
      </c>
      <c r="E344" s="17" t="s">
        <v>29</v>
      </c>
      <c r="F344" s="17" t="s">
        <v>5</v>
      </c>
      <c r="G344" s="17" t="s">
        <v>38</v>
      </c>
      <c r="H344" s="17" t="s">
        <v>31</v>
      </c>
      <c r="I344" s="18">
        <v>45301.0</v>
      </c>
      <c r="J344" s="17" t="s">
        <v>32</v>
      </c>
      <c r="K344" s="17">
        <v>4.0</v>
      </c>
      <c r="L344" s="17">
        <v>7.9</v>
      </c>
      <c r="M344" s="17" t="s">
        <v>354</v>
      </c>
      <c r="N344" s="17">
        <v>31.6</v>
      </c>
      <c r="O344" s="17"/>
      <c r="P344" s="17">
        <f t="shared" si="39"/>
        <v>0.632</v>
      </c>
      <c r="Q344" s="17"/>
      <c r="R344" s="17">
        <f t="shared" si="2"/>
        <v>0.632</v>
      </c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 t="s">
        <v>382</v>
      </c>
      <c r="B345" s="19" t="s">
        <v>27</v>
      </c>
      <c r="C345" s="19" t="s">
        <v>27</v>
      </c>
      <c r="D345" s="17" t="s">
        <v>383</v>
      </c>
      <c r="E345" s="17" t="s">
        <v>29</v>
      </c>
      <c r="F345" s="17" t="s">
        <v>5</v>
      </c>
      <c r="G345" s="17" t="s">
        <v>414</v>
      </c>
      <c r="H345" s="17" t="s">
        <v>64</v>
      </c>
      <c r="I345" s="18">
        <v>45301.0</v>
      </c>
      <c r="J345" s="17" t="s">
        <v>32</v>
      </c>
      <c r="K345" s="17">
        <v>4.0</v>
      </c>
      <c r="L345" s="17">
        <v>30.0</v>
      </c>
      <c r="M345" s="17" t="s">
        <v>354</v>
      </c>
      <c r="N345" s="17">
        <v>120.0</v>
      </c>
      <c r="O345" s="17"/>
      <c r="P345" s="17">
        <f t="shared" si="39"/>
        <v>2.4</v>
      </c>
      <c r="Q345" s="17"/>
      <c r="R345" s="17">
        <f t="shared" si="2"/>
        <v>2.4</v>
      </c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 t="s">
        <v>382</v>
      </c>
      <c r="B346" s="19" t="s">
        <v>27</v>
      </c>
      <c r="C346" s="19" t="s">
        <v>27</v>
      </c>
      <c r="D346" s="17" t="s">
        <v>383</v>
      </c>
      <c r="E346" s="17" t="s">
        <v>29</v>
      </c>
      <c r="F346" s="17" t="s">
        <v>5</v>
      </c>
      <c r="G346" s="17" t="s">
        <v>415</v>
      </c>
      <c r="H346" s="17" t="s">
        <v>64</v>
      </c>
      <c r="I346" s="18">
        <v>45301.0</v>
      </c>
      <c r="J346" s="17" t="s">
        <v>32</v>
      </c>
      <c r="K346" s="17">
        <v>4.0</v>
      </c>
      <c r="L346" s="17">
        <v>38.0</v>
      </c>
      <c r="M346" s="17" t="s">
        <v>354</v>
      </c>
      <c r="N346" s="17">
        <v>152.0</v>
      </c>
      <c r="O346" s="17"/>
      <c r="P346" s="17">
        <f t="shared" si="39"/>
        <v>3.04</v>
      </c>
      <c r="Q346" s="17"/>
      <c r="R346" s="17">
        <f t="shared" si="2"/>
        <v>3.04</v>
      </c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 t="s">
        <v>382</v>
      </c>
      <c r="B347" s="19" t="s">
        <v>27</v>
      </c>
      <c r="C347" s="19" t="s">
        <v>27</v>
      </c>
      <c r="D347" s="17" t="s">
        <v>383</v>
      </c>
      <c r="E347" s="17" t="s">
        <v>29</v>
      </c>
      <c r="F347" s="17" t="s">
        <v>5</v>
      </c>
      <c r="G347" s="17" t="s">
        <v>416</v>
      </c>
      <c r="H347" s="17" t="s">
        <v>31</v>
      </c>
      <c r="I347" s="18">
        <v>45301.0</v>
      </c>
      <c r="J347" s="17" t="s">
        <v>32</v>
      </c>
      <c r="K347" s="17">
        <v>5.0</v>
      </c>
      <c r="L347" s="17">
        <v>25.2</v>
      </c>
      <c r="M347" s="17" t="s">
        <v>354</v>
      </c>
      <c r="N347" s="17">
        <v>126.0</v>
      </c>
      <c r="O347" s="17"/>
      <c r="P347" s="17">
        <f t="shared" si="39"/>
        <v>2.52</v>
      </c>
      <c r="Q347" s="17"/>
      <c r="R347" s="17">
        <f t="shared" si="2"/>
        <v>2.52</v>
      </c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 t="s">
        <v>382</v>
      </c>
      <c r="B348" s="19" t="s">
        <v>27</v>
      </c>
      <c r="C348" s="19" t="s">
        <v>27</v>
      </c>
      <c r="D348" s="17" t="s">
        <v>383</v>
      </c>
      <c r="E348" s="17" t="s">
        <v>29</v>
      </c>
      <c r="F348" s="17" t="s">
        <v>5</v>
      </c>
      <c r="G348" s="17" t="s">
        <v>256</v>
      </c>
      <c r="H348" s="17" t="s">
        <v>31</v>
      </c>
      <c r="I348" s="18">
        <v>45301.0</v>
      </c>
      <c r="J348" s="17" t="s">
        <v>32</v>
      </c>
      <c r="K348" s="17">
        <v>2.0</v>
      </c>
      <c r="L348" s="17">
        <v>63.75</v>
      </c>
      <c r="M348" s="17" t="s">
        <v>354</v>
      </c>
      <c r="N348" s="17">
        <v>127.5</v>
      </c>
      <c r="O348" s="17"/>
      <c r="P348" s="17">
        <f t="shared" si="39"/>
        <v>2.55</v>
      </c>
      <c r="Q348" s="17"/>
      <c r="R348" s="17">
        <f t="shared" si="2"/>
        <v>2.55</v>
      </c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 t="s">
        <v>382</v>
      </c>
      <c r="B349" s="19" t="s">
        <v>27</v>
      </c>
      <c r="C349" s="19" t="s">
        <v>27</v>
      </c>
      <c r="D349" s="17" t="s">
        <v>383</v>
      </c>
      <c r="E349" s="17" t="s">
        <v>29</v>
      </c>
      <c r="F349" s="17" t="s">
        <v>5</v>
      </c>
      <c r="G349" s="17" t="s">
        <v>417</v>
      </c>
      <c r="H349" s="17" t="s">
        <v>31</v>
      </c>
      <c r="I349" s="18">
        <v>45301.0</v>
      </c>
      <c r="J349" s="17" t="s">
        <v>32</v>
      </c>
      <c r="K349" s="17">
        <v>1.0</v>
      </c>
      <c r="L349" s="17">
        <v>119.85</v>
      </c>
      <c r="M349" s="17" t="s">
        <v>354</v>
      </c>
      <c r="N349" s="17">
        <v>119.85</v>
      </c>
      <c r="O349" s="17"/>
      <c r="P349" s="17">
        <f t="shared" si="39"/>
        <v>2.397</v>
      </c>
      <c r="Q349" s="17"/>
      <c r="R349" s="17">
        <f t="shared" si="2"/>
        <v>2.397</v>
      </c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 t="s">
        <v>382</v>
      </c>
      <c r="B350" s="19" t="s">
        <v>27</v>
      </c>
      <c r="C350" s="19" t="s">
        <v>27</v>
      </c>
      <c r="D350" s="17" t="s">
        <v>383</v>
      </c>
      <c r="E350" s="17" t="s">
        <v>29</v>
      </c>
      <c r="F350" s="17" t="s">
        <v>5</v>
      </c>
      <c r="G350" s="17" t="s">
        <v>418</v>
      </c>
      <c r="H350" s="17" t="s">
        <v>31</v>
      </c>
      <c r="I350" s="18">
        <v>45301.0</v>
      </c>
      <c r="J350" s="17" t="s">
        <v>32</v>
      </c>
      <c r="K350" s="17">
        <v>2.0</v>
      </c>
      <c r="L350" s="17">
        <v>27.45</v>
      </c>
      <c r="M350" s="17" t="s">
        <v>354</v>
      </c>
      <c r="N350" s="17">
        <v>54.9</v>
      </c>
      <c r="O350" s="17"/>
      <c r="P350" s="17">
        <f t="shared" si="39"/>
        <v>1.098</v>
      </c>
      <c r="Q350" s="17"/>
      <c r="R350" s="17">
        <f t="shared" si="2"/>
        <v>1.098</v>
      </c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 t="s">
        <v>382</v>
      </c>
      <c r="B351" s="19" t="s">
        <v>27</v>
      </c>
      <c r="C351" s="19" t="s">
        <v>27</v>
      </c>
      <c r="D351" s="17" t="s">
        <v>383</v>
      </c>
      <c r="E351" s="17" t="s">
        <v>29</v>
      </c>
      <c r="F351" s="17" t="s">
        <v>5</v>
      </c>
      <c r="G351" s="17" t="s">
        <v>419</v>
      </c>
      <c r="H351" s="17" t="s">
        <v>31</v>
      </c>
      <c r="I351" s="18">
        <v>45301.0</v>
      </c>
      <c r="J351" s="17" t="s">
        <v>32</v>
      </c>
      <c r="K351" s="17">
        <v>2.0</v>
      </c>
      <c r="L351" s="17">
        <v>42.35</v>
      </c>
      <c r="M351" s="17" t="s">
        <v>354</v>
      </c>
      <c r="N351" s="17">
        <v>84.7</v>
      </c>
      <c r="O351" s="17"/>
      <c r="P351" s="17">
        <f t="shared" si="39"/>
        <v>1.694</v>
      </c>
      <c r="Q351" s="17"/>
      <c r="R351" s="17">
        <f t="shared" si="2"/>
        <v>1.694</v>
      </c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 t="s">
        <v>382</v>
      </c>
      <c r="B352" s="19" t="s">
        <v>27</v>
      </c>
      <c r="C352" s="19" t="s">
        <v>27</v>
      </c>
      <c r="D352" s="17" t="s">
        <v>383</v>
      </c>
      <c r="E352" s="17" t="s">
        <v>29</v>
      </c>
      <c r="F352" s="17" t="s">
        <v>5</v>
      </c>
      <c r="G352" s="17" t="s">
        <v>420</v>
      </c>
      <c r="H352" s="17" t="s">
        <v>31</v>
      </c>
      <c r="I352" s="18">
        <v>45301.0</v>
      </c>
      <c r="J352" s="17" t="s">
        <v>32</v>
      </c>
      <c r="K352" s="17">
        <v>2.0</v>
      </c>
      <c r="L352" s="17">
        <v>65.95</v>
      </c>
      <c r="M352" s="17" t="s">
        <v>354</v>
      </c>
      <c r="N352" s="17">
        <v>131.9</v>
      </c>
      <c r="O352" s="17"/>
      <c r="P352" s="17">
        <f t="shared" si="39"/>
        <v>2.638</v>
      </c>
      <c r="Q352" s="17"/>
      <c r="R352" s="17">
        <f t="shared" si="2"/>
        <v>2.638</v>
      </c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 t="s">
        <v>421</v>
      </c>
      <c r="B353" s="19" t="s">
        <v>79</v>
      </c>
      <c r="C353" s="19" t="s">
        <v>79</v>
      </c>
      <c r="D353" s="17" t="s">
        <v>422</v>
      </c>
      <c r="E353" s="17" t="s">
        <v>29</v>
      </c>
      <c r="F353" s="17" t="s">
        <v>5</v>
      </c>
      <c r="G353" s="17" t="s">
        <v>277</v>
      </c>
      <c r="H353" s="17" t="s">
        <v>49</v>
      </c>
      <c r="I353" s="18">
        <v>45302.0</v>
      </c>
      <c r="J353" s="17" t="s">
        <v>32</v>
      </c>
      <c r="K353" s="17">
        <v>10.0</v>
      </c>
      <c r="L353" s="17">
        <v>14.99</v>
      </c>
      <c r="M353" s="17" t="s">
        <v>354</v>
      </c>
      <c r="N353" s="17">
        <v>149.9</v>
      </c>
      <c r="O353" s="17"/>
      <c r="P353" s="17">
        <f t="shared" si="39"/>
        <v>2.998</v>
      </c>
      <c r="Q353" s="17"/>
      <c r="R353" s="17">
        <f t="shared" si="2"/>
        <v>2.998</v>
      </c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 t="s">
        <v>182</v>
      </c>
      <c r="B354" s="19" t="s">
        <v>27</v>
      </c>
      <c r="C354" s="19" t="s">
        <v>27</v>
      </c>
      <c r="D354" s="17" t="s">
        <v>183</v>
      </c>
      <c r="E354" s="17" t="s">
        <v>29</v>
      </c>
      <c r="F354" s="17" t="s">
        <v>5</v>
      </c>
      <c r="G354" s="17" t="s">
        <v>423</v>
      </c>
      <c r="H354" s="17" t="s">
        <v>52</v>
      </c>
      <c r="I354" s="18">
        <v>45303.0</v>
      </c>
      <c r="J354" s="17" t="s">
        <v>32</v>
      </c>
      <c r="K354" s="17">
        <v>2.0</v>
      </c>
      <c r="L354" s="17">
        <v>1.8</v>
      </c>
      <c r="M354" s="17" t="s">
        <v>354</v>
      </c>
      <c r="N354" s="17">
        <v>3.6</v>
      </c>
      <c r="O354" s="17"/>
      <c r="P354" s="17">
        <f t="shared" si="39"/>
        <v>0.072</v>
      </c>
      <c r="Q354" s="17"/>
      <c r="R354" s="17">
        <f t="shared" si="2"/>
        <v>0.072</v>
      </c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 t="s">
        <v>41</v>
      </c>
      <c r="B355" s="19" t="s">
        <v>42</v>
      </c>
      <c r="C355" s="19" t="s">
        <v>42</v>
      </c>
      <c r="D355" s="17" t="s">
        <v>195</v>
      </c>
      <c r="E355" s="17" t="s">
        <v>29</v>
      </c>
      <c r="F355" s="17" t="s">
        <v>5</v>
      </c>
      <c r="G355" s="17" t="s">
        <v>424</v>
      </c>
      <c r="H355" s="17" t="s">
        <v>56</v>
      </c>
      <c r="I355" s="18">
        <v>45306.0</v>
      </c>
      <c r="J355" s="17" t="s">
        <v>32</v>
      </c>
      <c r="K355" s="17">
        <v>2.0</v>
      </c>
      <c r="L355" s="17">
        <v>6.68</v>
      </c>
      <c r="M355" s="17" t="s">
        <v>354</v>
      </c>
      <c r="N355" s="17">
        <v>13.36</v>
      </c>
      <c r="O355" s="17"/>
      <c r="P355" s="17">
        <f t="shared" ref="P355:P356" si="40">N355*0.03</f>
        <v>0.4008</v>
      </c>
      <c r="Q355" s="17"/>
      <c r="R355" s="17">
        <f t="shared" si="2"/>
        <v>0.4008</v>
      </c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 t="s">
        <v>41</v>
      </c>
      <c r="B356" s="19" t="s">
        <v>42</v>
      </c>
      <c r="C356" s="19" t="s">
        <v>42</v>
      </c>
      <c r="D356" s="17" t="s">
        <v>195</v>
      </c>
      <c r="E356" s="17" t="s">
        <v>29</v>
      </c>
      <c r="F356" s="17" t="s">
        <v>5</v>
      </c>
      <c r="G356" s="17" t="s">
        <v>425</v>
      </c>
      <c r="H356" s="17" t="s">
        <v>56</v>
      </c>
      <c r="I356" s="18">
        <v>45306.0</v>
      </c>
      <c r="J356" s="17" t="s">
        <v>32</v>
      </c>
      <c r="K356" s="17">
        <v>1.0</v>
      </c>
      <c r="L356" s="17">
        <v>20.0</v>
      </c>
      <c r="M356" s="17" t="s">
        <v>354</v>
      </c>
      <c r="N356" s="17">
        <v>20.0</v>
      </c>
      <c r="O356" s="17"/>
      <c r="P356" s="17">
        <f t="shared" si="40"/>
        <v>0.6</v>
      </c>
      <c r="Q356" s="17"/>
      <c r="R356" s="17">
        <f t="shared" si="2"/>
        <v>0.6</v>
      </c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 t="s">
        <v>199</v>
      </c>
      <c r="B357" s="19" t="s">
        <v>26</v>
      </c>
      <c r="C357" s="19" t="s">
        <v>26</v>
      </c>
      <c r="D357" s="17" t="s">
        <v>200</v>
      </c>
      <c r="E357" s="17" t="s">
        <v>29</v>
      </c>
      <c r="F357" s="17" t="s">
        <v>5</v>
      </c>
      <c r="G357" s="17" t="s">
        <v>426</v>
      </c>
      <c r="H357" s="17" t="s">
        <v>31</v>
      </c>
      <c r="I357" s="18">
        <v>45306.0</v>
      </c>
      <c r="J357" s="17" t="s">
        <v>32</v>
      </c>
      <c r="K357" s="17">
        <v>1.0</v>
      </c>
      <c r="L357" s="17">
        <v>67.5</v>
      </c>
      <c r="M357" s="17" t="s">
        <v>354</v>
      </c>
      <c r="N357" s="17">
        <v>67.5</v>
      </c>
      <c r="O357" s="17"/>
      <c r="P357" s="17">
        <f t="shared" ref="P357:P360" si="41">N357*0.015</f>
        <v>1.0125</v>
      </c>
      <c r="Q357" s="17"/>
      <c r="R357" s="17">
        <f t="shared" si="2"/>
        <v>1.0125</v>
      </c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 t="s">
        <v>199</v>
      </c>
      <c r="B358" s="19" t="s">
        <v>26</v>
      </c>
      <c r="C358" s="19" t="s">
        <v>26</v>
      </c>
      <c r="D358" s="17" t="s">
        <v>200</v>
      </c>
      <c r="E358" s="17" t="s">
        <v>29</v>
      </c>
      <c r="F358" s="17" t="s">
        <v>5</v>
      </c>
      <c r="G358" s="17" t="s">
        <v>427</v>
      </c>
      <c r="H358" s="17" t="s">
        <v>31</v>
      </c>
      <c r="I358" s="18">
        <v>45306.0</v>
      </c>
      <c r="J358" s="17" t="s">
        <v>32</v>
      </c>
      <c r="K358" s="17">
        <v>1.0</v>
      </c>
      <c r="L358" s="17">
        <v>74.88</v>
      </c>
      <c r="M358" s="17" t="s">
        <v>354</v>
      </c>
      <c r="N358" s="17">
        <v>74.88</v>
      </c>
      <c r="O358" s="17"/>
      <c r="P358" s="17">
        <f t="shared" si="41"/>
        <v>1.1232</v>
      </c>
      <c r="Q358" s="17"/>
      <c r="R358" s="17">
        <f t="shared" si="2"/>
        <v>1.1232</v>
      </c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 t="s">
        <v>199</v>
      </c>
      <c r="B359" s="19" t="s">
        <v>26</v>
      </c>
      <c r="C359" s="19" t="s">
        <v>26</v>
      </c>
      <c r="D359" s="17" t="s">
        <v>200</v>
      </c>
      <c r="E359" s="17" t="s">
        <v>29</v>
      </c>
      <c r="F359" s="17" t="s">
        <v>5</v>
      </c>
      <c r="G359" s="17" t="s">
        <v>428</v>
      </c>
      <c r="H359" s="17" t="s">
        <v>31</v>
      </c>
      <c r="I359" s="18">
        <v>45306.0</v>
      </c>
      <c r="J359" s="17" t="s">
        <v>32</v>
      </c>
      <c r="K359" s="17">
        <v>1.0</v>
      </c>
      <c r="L359" s="17">
        <v>68.0</v>
      </c>
      <c r="M359" s="17" t="s">
        <v>354</v>
      </c>
      <c r="N359" s="17">
        <v>68.0</v>
      </c>
      <c r="O359" s="17"/>
      <c r="P359" s="17">
        <f t="shared" si="41"/>
        <v>1.02</v>
      </c>
      <c r="Q359" s="17"/>
      <c r="R359" s="17">
        <f t="shared" si="2"/>
        <v>1.02</v>
      </c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 t="s">
        <v>199</v>
      </c>
      <c r="B360" s="19" t="s">
        <v>26</v>
      </c>
      <c r="C360" s="19" t="s">
        <v>26</v>
      </c>
      <c r="D360" s="17" t="s">
        <v>200</v>
      </c>
      <c r="E360" s="17" t="s">
        <v>29</v>
      </c>
      <c r="F360" s="17" t="s">
        <v>5</v>
      </c>
      <c r="G360" s="17" t="s">
        <v>429</v>
      </c>
      <c r="H360" s="17" t="s">
        <v>31</v>
      </c>
      <c r="I360" s="18">
        <v>45306.0</v>
      </c>
      <c r="J360" s="17" t="s">
        <v>32</v>
      </c>
      <c r="K360" s="17">
        <v>1.0</v>
      </c>
      <c r="L360" s="17">
        <v>68.0</v>
      </c>
      <c r="M360" s="17" t="s">
        <v>354</v>
      </c>
      <c r="N360" s="17">
        <v>68.0</v>
      </c>
      <c r="O360" s="17"/>
      <c r="P360" s="17">
        <f t="shared" si="41"/>
        <v>1.02</v>
      </c>
      <c r="Q360" s="17"/>
      <c r="R360" s="17">
        <f t="shared" si="2"/>
        <v>1.02</v>
      </c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 t="s">
        <v>209</v>
      </c>
      <c r="B361" s="19" t="s">
        <v>210</v>
      </c>
      <c r="C361" s="19" t="s">
        <v>27</v>
      </c>
      <c r="D361" s="17" t="s">
        <v>211</v>
      </c>
      <c r="E361" s="17" t="s">
        <v>29</v>
      </c>
      <c r="F361" s="17" t="s">
        <v>5</v>
      </c>
      <c r="G361" s="17" t="s">
        <v>430</v>
      </c>
      <c r="H361" s="17" t="s">
        <v>52</v>
      </c>
      <c r="I361" s="18">
        <v>45306.0</v>
      </c>
      <c r="J361" s="17" t="s">
        <v>32</v>
      </c>
      <c r="K361" s="17">
        <v>60.0</v>
      </c>
      <c r="L361" s="17">
        <v>0.43</v>
      </c>
      <c r="M361" s="17" t="s">
        <v>354</v>
      </c>
      <c r="N361" s="17">
        <v>25.8</v>
      </c>
      <c r="O361" s="17"/>
      <c r="P361" s="17">
        <f t="shared" ref="P361:P382" si="42">N361*0.03</f>
        <v>0.774</v>
      </c>
      <c r="Q361" s="17"/>
      <c r="R361" s="17">
        <f t="shared" si="2"/>
        <v>0.774</v>
      </c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 t="s">
        <v>209</v>
      </c>
      <c r="B362" s="19" t="s">
        <v>210</v>
      </c>
      <c r="C362" s="19" t="s">
        <v>27</v>
      </c>
      <c r="D362" s="17" t="s">
        <v>211</v>
      </c>
      <c r="E362" s="17" t="s">
        <v>29</v>
      </c>
      <c r="F362" s="17" t="s">
        <v>5</v>
      </c>
      <c r="G362" s="17" t="s">
        <v>431</v>
      </c>
      <c r="H362" s="17" t="s">
        <v>52</v>
      </c>
      <c r="I362" s="18">
        <v>45306.0</v>
      </c>
      <c r="J362" s="17" t="s">
        <v>32</v>
      </c>
      <c r="K362" s="17">
        <v>150.0</v>
      </c>
      <c r="L362" s="17">
        <v>0.17</v>
      </c>
      <c r="M362" s="17" t="s">
        <v>354</v>
      </c>
      <c r="N362" s="17">
        <v>25.500000000000004</v>
      </c>
      <c r="O362" s="17"/>
      <c r="P362" s="17">
        <f t="shared" si="42"/>
        <v>0.765</v>
      </c>
      <c r="Q362" s="17"/>
      <c r="R362" s="17">
        <f t="shared" si="2"/>
        <v>0.765</v>
      </c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 t="s">
        <v>209</v>
      </c>
      <c r="B363" s="19" t="s">
        <v>210</v>
      </c>
      <c r="C363" s="19" t="s">
        <v>27</v>
      </c>
      <c r="D363" s="17" t="s">
        <v>211</v>
      </c>
      <c r="E363" s="17" t="s">
        <v>29</v>
      </c>
      <c r="F363" s="17" t="s">
        <v>5</v>
      </c>
      <c r="G363" s="17" t="s">
        <v>432</v>
      </c>
      <c r="H363" s="17" t="s">
        <v>52</v>
      </c>
      <c r="I363" s="18">
        <v>45306.0</v>
      </c>
      <c r="J363" s="17" t="s">
        <v>32</v>
      </c>
      <c r="K363" s="17">
        <v>50.0</v>
      </c>
      <c r="L363" s="17">
        <v>0.95</v>
      </c>
      <c r="M363" s="17" t="s">
        <v>354</v>
      </c>
      <c r="N363" s="17">
        <v>47.5</v>
      </c>
      <c r="O363" s="17"/>
      <c r="P363" s="17">
        <f t="shared" si="42"/>
        <v>1.425</v>
      </c>
      <c r="Q363" s="17"/>
      <c r="R363" s="17">
        <f t="shared" si="2"/>
        <v>1.425</v>
      </c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 t="s">
        <v>209</v>
      </c>
      <c r="B364" s="19" t="s">
        <v>210</v>
      </c>
      <c r="C364" s="19" t="s">
        <v>27</v>
      </c>
      <c r="D364" s="17" t="s">
        <v>211</v>
      </c>
      <c r="E364" s="17" t="s">
        <v>29</v>
      </c>
      <c r="F364" s="17" t="s">
        <v>5</v>
      </c>
      <c r="G364" s="17" t="s">
        <v>340</v>
      </c>
      <c r="H364" s="17" t="s">
        <v>52</v>
      </c>
      <c r="I364" s="18">
        <v>45306.0</v>
      </c>
      <c r="J364" s="17" t="s">
        <v>32</v>
      </c>
      <c r="K364" s="17">
        <v>25.0</v>
      </c>
      <c r="L364" s="17">
        <v>1.85</v>
      </c>
      <c r="M364" s="17" t="s">
        <v>354</v>
      </c>
      <c r="N364" s="17">
        <v>46.25</v>
      </c>
      <c r="O364" s="17"/>
      <c r="P364" s="17">
        <f t="shared" si="42"/>
        <v>1.3875</v>
      </c>
      <c r="Q364" s="17"/>
      <c r="R364" s="17">
        <f t="shared" si="2"/>
        <v>1.3875</v>
      </c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 t="s">
        <v>209</v>
      </c>
      <c r="B365" s="19" t="s">
        <v>210</v>
      </c>
      <c r="C365" s="19" t="s">
        <v>27</v>
      </c>
      <c r="D365" s="17" t="s">
        <v>211</v>
      </c>
      <c r="E365" s="17" t="s">
        <v>29</v>
      </c>
      <c r="F365" s="17" t="s">
        <v>5</v>
      </c>
      <c r="G365" s="17" t="s">
        <v>433</v>
      </c>
      <c r="H365" s="17" t="s">
        <v>49</v>
      </c>
      <c r="I365" s="18">
        <v>45306.0</v>
      </c>
      <c r="J365" s="17" t="s">
        <v>32</v>
      </c>
      <c r="K365" s="17">
        <v>2.0</v>
      </c>
      <c r="L365" s="17">
        <v>13.5</v>
      </c>
      <c r="M365" s="17" t="s">
        <v>354</v>
      </c>
      <c r="N365" s="17">
        <v>27.0</v>
      </c>
      <c r="O365" s="17"/>
      <c r="P365" s="17">
        <f t="shared" si="42"/>
        <v>0.81</v>
      </c>
      <c r="Q365" s="17"/>
      <c r="R365" s="17">
        <f t="shared" si="2"/>
        <v>0.81</v>
      </c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 t="s">
        <v>209</v>
      </c>
      <c r="B366" s="19" t="s">
        <v>210</v>
      </c>
      <c r="C366" s="19" t="s">
        <v>27</v>
      </c>
      <c r="D366" s="17" t="s">
        <v>211</v>
      </c>
      <c r="E366" s="17" t="s">
        <v>29</v>
      </c>
      <c r="F366" s="17" t="s">
        <v>5</v>
      </c>
      <c r="G366" s="17" t="s">
        <v>434</v>
      </c>
      <c r="H366" s="17" t="s">
        <v>31</v>
      </c>
      <c r="I366" s="18">
        <v>45306.0</v>
      </c>
      <c r="J366" s="17" t="s">
        <v>32</v>
      </c>
      <c r="K366" s="17">
        <v>6.0</v>
      </c>
      <c r="L366" s="17">
        <v>36.5</v>
      </c>
      <c r="M366" s="17" t="s">
        <v>354</v>
      </c>
      <c r="N366" s="17">
        <v>219.0</v>
      </c>
      <c r="O366" s="17"/>
      <c r="P366" s="17">
        <f t="shared" si="42"/>
        <v>6.57</v>
      </c>
      <c r="Q366" s="17"/>
      <c r="R366" s="17">
        <f t="shared" si="2"/>
        <v>6.57</v>
      </c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 t="s">
        <v>209</v>
      </c>
      <c r="B367" s="19" t="s">
        <v>210</v>
      </c>
      <c r="C367" s="19" t="s">
        <v>27</v>
      </c>
      <c r="D367" s="17" t="s">
        <v>211</v>
      </c>
      <c r="E367" s="17" t="s">
        <v>29</v>
      </c>
      <c r="F367" s="17" t="s">
        <v>5</v>
      </c>
      <c r="G367" s="17" t="s">
        <v>435</v>
      </c>
      <c r="H367" s="17" t="s">
        <v>64</v>
      </c>
      <c r="I367" s="18">
        <v>45306.0</v>
      </c>
      <c r="J367" s="17" t="s">
        <v>32</v>
      </c>
      <c r="K367" s="17">
        <v>5.0</v>
      </c>
      <c r="L367" s="17">
        <v>23.0</v>
      </c>
      <c r="M367" s="17" t="s">
        <v>354</v>
      </c>
      <c r="N367" s="17">
        <v>115.0</v>
      </c>
      <c r="O367" s="17"/>
      <c r="P367" s="17">
        <f t="shared" si="42"/>
        <v>3.45</v>
      </c>
      <c r="Q367" s="17"/>
      <c r="R367" s="17">
        <f t="shared" si="2"/>
        <v>3.45</v>
      </c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 t="s">
        <v>209</v>
      </c>
      <c r="B368" s="19" t="s">
        <v>210</v>
      </c>
      <c r="C368" s="19" t="s">
        <v>27</v>
      </c>
      <c r="D368" s="17" t="s">
        <v>211</v>
      </c>
      <c r="E368" s="17" t="s">
        <v>29</v>
      </c>
      <c r="F368" s="17" t="s">
        <v>5</v>
      </c>
      <c r="G368" s="17" t="s">
        <v>414</v>
      </c>
      <c r="H368" s="17" t="s">
        <v>64</v>
      </c>
      <c r="I368" s="18">
        <v>45306.0</v>
      </c>
      <c r="J368" s="17" t="s">
        <v>32</v>
      </c>
      <c r="K368" s="17">
        <v>7.0</v>
      </c>
      <c r="L368" s="17">
        <v>30.0</v>
      </c>
      <c r="M368" s="17" t="s">
        <v>354</v>
      </c>
      <c r="N368" s="17">
        <v>210.0</v>
      </c>
      <c r="O368" s="17"/>
      <c r="P368" s="17">
        <f t="shared" si="42"/>
        <v>6.3</v>
      </c>
      <c r="Q368" s="17"/>
      <c r="R368" s="17">
        <f t="shared" si="2"/>
        <v>6.3</v>
      </c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 t="s">
        <v>209</v>
      </c>
      <c r="B369" s="19" t="s">
        <v>210</v>
      </c>
      <c r="C369" s="19" t="s">
        <v>27</v>
      </c>
      <c r="D369" s="17" t="s">
        <v>211</v>
      </c>
      <c r="E369" s="17" t="s">
        <v>29</v>
      </c>
      <c r="F369" s="17" t="s">
        <v>5</v>
      </c>
      <c r="G369" s="17" t="s">
        <v>415</v>
      </c>
      <c r="H369" s="17" t="s">
        <v>64</v>
      </c>
      <c r="I369" s="18">
        <v>45306.0</v>
      </c>
      <c r="J369" s="17" t="s">
        <v>32</v>
      </c>
      <c r="K369" s="17">
        <v>12.0</v>
      </c>
      <c r="L369" s="17">
        <v>38.0</v>
      </c>
      <c r="M369" s="17" t="s">
        <v>354</v>
      </c>
      <c r="N369" s="17">
        <v>456.0</v>
      </c>
      <c r="O369" s="17"/>
      <c r="P369" s="17">
        <f t="shared" si="42"/>
        <v>13.68</v>
      </c>
      <c r="Q369" s="17"/>
      <c r="R369" s="17">
        <f t="shared" si="2"/>
        <v>13.68</v>
      </c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 t="s">
        <v>209</v>
      </c>
      <c r="B370" s="19" t="s">
        <v>210</v>
      </c>
      <c r="C370" s="19" t="s">
        <v>27</v>
      </c>
      <c r="D370" s="17" t="s">
        <v>211</v>
      </c>
      <c r="E370" s="17" t="s">
        <v>29</v>
      </c>
      <c r="F370" s="17" t="s">
        <v>5</v>
      </c>
      <c r="G370" s="17" t="s">
        <v>436</v>
      </c>
      <c r="H370" s="17" t="s">
        <v>64</v>
      </c>
      <c r="I370" s="18">
        <v>45306.0</v>
      </c>
      <c r="J370" s="17" t="s">
        <v>32</v>
      </c>
      <c r="K370" s="17">
        <v>6.0</v>
      </c>
      <c r="L370" s="17">
        <v>12.0</v>
      </c>
      <c r="M370" s="17" t="s">
        <v>354</v>
      </c>
      <c r="N370" s="17">
        <v>72.0</v>
      </c>
      <c r="O370" s="17"/>
      <c r="P370" s="17">
        <f t="shared" si="42"/>
        <v>2.16</v>
      </c>
      <c r="Q370" s="17"/>
      <c r="R370" s="17">
        <f t="shared" si="2"/>
        <v>2.16</v>
      </c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 t="s">
        <v>209</v>
      </c>
      <c r="B371" s="19" t="s">
        <v>210</v>
      </c>
      <c r="C371" s="19" t="s">
        <v>27</v>
      </c>
      <c r="D371" s="17" t="s">
        <v>211</v>
      </c>
      <c r="E371" s="17" t="s">
        <v>29</v>
      </c>
      <c r="F371" s="17" t="s">
        <v>5</v>
      </c>
      <c r="G371" s="17" t="s">
        <v>110</v>
      </c>
      <c r="H371" s="17" t="s">
        <v>64</v>
      </c>
      <c r="I371" s="18">
        <v>45306.0</v>
      </c>
      <c r="J371" s="17" t="s">
        <v>32</v>
      </c>
      <c r="K371" s="17">
        <v>6.0</v>
      </c>
      <c r="L371" s="17">
        <v>15.0</v>
      </c>
      <c r="M371" s="17" t="s">
        <v>354</v>
      </c>
      <c r="N371" s="17">
        <v>90.0</v>
      </c>
      <c r="O371" s="17"/>
      <c r="P371" s="17">
        <f t="shared" si="42"/>
        <v>2.7</v>
      </c>
      <c r="Q371" s="17"/>
      <c r="R371" s="17">
        <f t="shared" si="2"/>
        <v>2.7</v>
      </c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 t="s">
        <v>209</v>
      </c>
      <c r="B372" s="19" t="s">
        <v>210</v>
      </c>
      <c r="C372" s="19" t="s">
        <v>27</v>
      </c>
      <c r="D372" s="17" t="s">
        <v>211</v>
      </c>
      <c r="E372" s="17" t="s">
        <v>29</v>
      </c>
      <c r="F372" s="17" t="s">
        <v>5</v>
      </c>
      <c r="G372" s="17" t="s">
        <v>63</v>
      </c>
      <c r="H372" s="17" t="s">
        <v>64</v>
      </c>
      <c r="I372" s="18">
        <v>45306.0</v>
      </c>
      <c r="J372" s="17" t="s">
        <v>32</v>
      </c>
      <c r="K372" s="17">
        <v>4.0</v>
      </c>
      <c r="L372" s="17">
        <v>20.0</v>
      </c>
      <c r="M372" s="17" t="s">
        <v>354</v>
      </c>
      <c r="N372" s="17">
        <v>80.0</v>
      </c>
      <c r="O372" s="17"/>
      <c r="P372" s="17">
        <f t="shared" si="42"/>
        <v>2.4</v>
      </c>
      <c r="Q372" s="17"/>
      <c r="R372" s="17">
        <f t="shared" si="2"/>
        <v>2.4</v>
      </c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 t="s">
        <v>209</v>
      </c>
      <c r="B373" s="19" t="s">
        <v>210</v>
      </c>
      <c r="C373" s="19" t="s">
        <v>27</v>
      </c>
      <c r="D373" s="17" t="s">
        <v>211</v>
      </c>
      <c r="E373" s="17" t="s">
        <v>29</v>
      </c>
      <c r="F373" s="17" t="s">
        <v>5</v>
      </c>
      <c r="G373" s="17" t="s">
        <v>47</v>
      </c>
      <c r="H373" s="17" t="s">
        <v>31</v>
      </c>
      <c r="I373" s="18">
        <v>45306.0</v>
      </c>
      <c r="J373" s="17" t="s">
        <v>32</v>
      </c>
      <c r="K373" s="17">
        <v>5.0</v>
      </c>
      <c r="L373" s="17">
        <v>15.49</v>
      </c>
      <c r="M373" s="17" t="s">
        <v>354</v>
      </c>
      <c r="N373" s="17">
        <v>77.45</v>
      </c>
      <c r="O373" s="17"/>
      <c r="P373" s="17">
        <f t="shared" si="42"/>
        <v>2.3235</v>
      </c>
      <c r="Q373" s="17"/>
      <c r="R373" s="17">
        <f t="shared" si="2"/>
        <v>2.3235</v>
      </c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 t="s">
        <v>209</v>
      </c>
      <c r="B374" s="19" t="s">
        <v>210</v>
      </c>
      <c r="C374" s="19" t="s">
        <v>27</v>
      </c>
      <c r="D374" s="17" t="s">
        <v>211</v>
      </c>
      <c r="E374" s="17" t="s">
        <v>29</v>
      </c>
      <c r="F374" s="17" t="s">
        <v>5</v>
      </c>
      <c r="G374" s="17" t="s">
        <v>437</v>
      </c>
      <c r="H374" s="17" t="s">
        <v>31</v>
      </c>
      <c r="I374" s="18">
        <v>45306.0</v>
      </c>
      <c r="J374" s="17" t="s">
        <v>32</v>
      </c>
      <c r="K374" s="17">
        <v>4.0</v>
      </c>
      <c r="L374" s="17">
        <v>6.95</v>
      </c>
      <c r="M374" s="17" t="s">
        <v>354</v>
      </c>
      <c r="N374" s="17">
        <v>27.8</v>
      </c>
      <c r="O374" s="17"/>
      <c r="P374" s="17">
        <f t="shared" si="42"/>
        <v>0.834</v>
      </c>
      <c r="Q374" s="17"/>
      <c r="R374" s="17">
        <f t="shared" si="2"/>
        <v>0.834</v>
      </c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 t="s">
        <v>209</v>
      </c>
      <c r="B375" s="19" t="s">
        <v>210</v>
      </c>
      <c r="C375" s="19" t="s">
        <v>27</v>
      </c>
      <c r="D375" s="17" t="s">
        <v>211</v>
      </c>
      <c r="E375" s="17" t="s">
        <v>29</v>
      </c>
      <c r="F375" s="17" t="s">
        <v>5</v>
      </c>
      <c r="G375" s="17" t="s">
        <v>438</v>
      </c>
      <c r="H375" s="17" t="s">
        <v>31</v>
      </c>
      <c r="I375" s="18">
        <v>45306.0</v>
      </c>
      <c r="J375" s="17" t="s">
        <v>32</v>
      </c>
      <c r="K375" s="17">
        <v>4.0</v>
      </c>
      <c r="L375" s="17">
        <v>1.75</v>
      </c>
      <c r="M375" s="17" t="s">
        <v>354</v>
      </c>
      <c r="N375" s="17">
        <v>7.0</v>
      </c>
      <c r="O375" s="17"/>
      <c r="P375" s="17">
        <f t="shared" si="42"/>
        <v>0.21</v>
      </c>
      <c r="Q375" s="17"/>
      <c r="R375" s="17">
        <f t="shared" si="2"/>
        <v>0.21</v>
      </c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 t="s">
        <v>209</v>
      </c>
      <c r="B376" s="19" t="s">
        <v>210</v>
      </c>
      <c r="C376" s="19" t="s">
        <v>27</v>
      </c>
      <c r="D376" s="17" t="s">
        <v>211</v>
      </c>
      <c r="E376" s="17" t="s">
        <v>29</v>
      </c>
      <c r="F376" s="17" t="s">
        <v>5</v>
      </c>
      <c r="G376" s="17" t="s">
        <v>439</v>
      </c>
      <c r="H376" s="17" t="s">
        <v>381</v>
      </c>
      <c r="I376" s="18">
        <v>45306.0</v>
      </c>
      <c r="J376" s="17" t="s">
        <v>32</v>
      </c>
      <c r="K376" s="17">
        <v>477.0</v>
      </c>
      <c r="L376" s="17">
        <v>1.19</v>
      </c>
      <c r="M376" s="17" t="s">
        <v>354</v>
      </c>
      <c r="N376" s="17">
        <v>567.63</v>
      </c>
      <c r="O376" s="17"/>
      <c r="P376" s="17">
        <f t="shared" si="42"/>
        <v>17.0289</v>
      </c>
      <c r="Q376" s="17"/>
      <c r="R376" s="17">
        <f t="shared" si="2"/>
        <v>17.0289</v>
      </c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 t="s">
        <v>209</v>
      </c>
      <c r="B377" s="19" t="s">
        <v>210</v>
      </c>
      <c r="C377" s="19" t="s">
        <v>27</v>
      </c>
      <c r="D377" s="17" t="s">
        <v>211</v>
      </c>
      <c r="E377" s="17" t="s">
        <v>29</v>
      </c>
      <c r="F377" s="17" t="s">
        <v>5</v>
      </c>
      <c r="G377" s="17" t="s">
        <v>323</v>
      </c>
      <c r="H377" s="17" t="s">
        <v>49</v>
      </c>
      <c r="I377" s="18">
        <v>45306.0</v>
      </c>
      <c r="J377" s="17" t="s">
        <v>32</v>
      </c>
      <c r="K377" s="17">
        <v>1.0</v>
      </c>
      <c r="L377" s="17">
        <v>100.0</v>
      </c>
      <c r="M377" s="17" t="s">
        <v>354</v>
      </c>
      <c r="N377" s="17">
        <v>100.0</v>
      </c>
      <c r="O377" s="17"/>
      <c r="P377" s="17">
        <f t="shared" si="42"/>
        <v>3</v>
      </c>
      <c r="Q377" s="17"/>
      <c r="R377" s="17">
        <f t="shared" si="2"/>
        <v>3</v>
      </c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 t="s">
        <v>209</v>
      </c>
      <c r="B378" s="19" t="s">
        <v>210</v>
      </c>
      <c r="C378" s="19" t="s">
        <v>27</v>
      </c>
      <c r="D378" s="17" t="s">
        <v>211</v>
      </c>
      <c r="E378" s="17" t="s">
        <v>29</v>
      </c>
      <c r="F378" s="17" t="s">
        <v>5</v>
      </c>
      <c r="G378" s="17" t="s">
        <v>314</v>
      </c>
      <c r="H378" s="17" t="s">
        <v>49</v>
      </c>
      <c r="I378" s="18">
        <v>45306.0</v>
      </c>
      <c r="J378" s="17" t="s">
        <v>32</v>
      </c>
      <c r="K378" s="17">
        <v>1.0</v>
      </c>
      <c r="L378" s="17">
        <v>160.0</v>
      </c>
      <c r="M378" s="17" t="s">
        <v>354</v>
      </c>
      <c r="N378" s="17">
        <v>160.0</v>
      </c>
      <c r="O378" s="17"/>
      <c r="P378" s="17">
        <f t="shared" si="42"/>
        <v>4.8</v>
      </c>
      <c r="Q378" s="17"/>
      <c r="R378" s="17">
        <f t="shared" si="2"/>
        <v>4.8</v>
      </c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 t="s">
        <v>209</v>
      </c>
      <c r="B379" s="19" t="s">
        <v>210</v>
      </c>
      <c r="C379" s="19" t="s">
        <v>27</v>
      </c>
      <c r="D379" s="17" t="s">
        <v>211</v>
      </c>
      <c r="E379" s="17" t="s">
        <v>29</v>
      </c>
      <c r="F379" s="17" t="s">
        <v>5</v>
      </c>
      <c r="G379" s="17" t="s">
        <v>322</v>
      </c>
      <c r="H379" s="17" t="s">
        <v>49</v>
      </c>
      <c r="I379" s="18">
        <v>45306.0</v>
      </c>
      <c r="J379" s="17" t="s">
        <v>32</v>
      </c>
      <c r="K379" s="17">
        <v>1.0</v>
      </c>
      <c r="L379" s="17">
        <v>89.95</v>
      </c>
      <c r="M379" s="17" t="s">
        <v>354</v>
      </c>
      <c r="N379" s="17">
        <v>89.95</v>
      </c>
      <c r="O379" s="17"/>
      <c r="P379" s="17">
        <f t="shared" si="42"/>
        <v>2.6985</v>
      </c>
      <c r="Q379" s="17"/>
      <c r="R379" s="17">
        <f t="shared" si="2"/>
        <v>2.6985</v>
      </c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 t="s">
        <v>209</v>
      </c>
      <c r="B380" s="19" t="s">
        <v>210</v>
      </c>
      <c r="C380" s="19" t="s">
        <v>27</v>
      </c>
      <c r="D380" s="17" t="s">
        <v>211</v>
      </c>
      <c r="E380" s="17" t="s">
        <v>29</v>
      </c>
      <c r="F380" s="17" t="s">
        <v>5</v>
      </c>
      <c r="G380" s="17" t="s">
        <v>227</v>
      </c>
      <c r="H380" s="17" t="s">
        <v>228</v>
      </c>
      <c r="I380" s="18">
        <v>45306.0</v>
      </c>
      <c r="J380" s="17" t="s">
        <v>32</v>
      </c>
      <c r="K380" s="17">
        <v>2.0</v>
      </c>
      <c r="L380" s="17">
        <v>15.7</v>
      </c>
      <c r="M380" s="17" t="s">
        <v>354</v>
      </c>
      <c r="N380" s="17">
        <v>31.4</v>
      </c>
      <c r="O380" s="17"/>
      <c r="P380" s="17">
        <f t="shared" si="42"/>
        <v>0.942</v>
      </c>
      <c r="Q380" s="17"/>
      <c r="R380" s="17">
        <f t="shared" si="2"/>
        <v>0.942</v>
      </c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 t="s">
        <v>209</v>
      </c>
      <c r="B381" s="19" t="s">
        <v>210</v>
      </c>
      <c r="C381" s="19" t="s">
        <v>27</v>
      </c>
      <c r="D381" s="17" t="s">
        <v>211</v>
      </c>
      <c r="E381" s="17" t="s">
        <v>29</v>
      </c>
      <c r="F381" s="17" t="s">
        <v>5</v>
      </c>
      <c r="G381" s="17" t="s">
        <v>229</v>
      </c>
      <c r="H381" s="17" t="s">
        <v>228</v>
      </c>
      <c r="I381" s="18">
        <v>45306.0</v>
      </c>
      <c r="J381" s="17" t="s">
        <v>32</v>
      </c>
      <c r="K381" s="17">
        <v>1.0</v>
      </c>
      <c r="L381" s="17">
        <v>28.6</v>
      </c>
      <c r="M381" s="17" t="s">
        <v>354</v>
      </c>
      <c r="N381" s="17">
        <v>28.6</v>
      </c>
      <c r="O381" s="17"/>
      <c r="P381" s="17">
        <f t="shared" si="42"/>
        <v>0.858</v>
      </c>
      <c r="Q381" s="17"/>
      <c r="R381" s="17">
        <f t="shared" si="2"/>
        <v>0.858</v>
      </c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 t="s">
        <v>209</v>
      </c>
      <c r="B382" s="19" t="s">
        <v>210</v>
      </c>
      <c r="C382" s="19" t="s">
        <v>27</v>
      </c>
      <c r="D382" s="17" t="s">
        <v>211</v>
      </c>
      <c r="E382" s="17" t="s">
        <v>29</v>
      </c>
      <c r="F382" s="17" t="s">
        <v>5</v>
      </c>
      <c r="G382" s="17" t="s">
        <v>440</v>
      </c>
      <c r="H382" s="17" t="s">
        <v>228</v>
      </c>
      <c r="I382" s="18">
        <v>45306.0</v>
      </c>
      <c r="J382" s="17" t="s">
        <v>32</v>
      </c>
      <c r="K382" s="17">
        <v>2.0</v>
      </c>
      <c r="L382" s="17">
        <v>6.6</v>
      </c>
      <c r="M382" s="17" t="s">
        <v>354</v>
      </c>
      <c r="N382" s="17">
        <v>13.2</v>
      </c>
      <c r="O382" s="17"/>
      <c r="P382" s="17">
        <f t="shared" si="42"/>
        <v>0.396</v>
      </c>
      <c r="Q382" s="17"/>
      <c r="R382" s="17">
        <f t="shared" si="2"/>
        <v>0.396</v>
      </c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 t="s">
        <v>68</v>
      </c>
      <c r="B383" s="19" t="s">
        <v>27</v>
      </c>
      <c r="C383" s="19" t="s">
        <v>27</v>
      </c>
      <c r="D383" s="17" t="s">
        <v>214</v>
      </c>
      <c r="E383" s="17" t="s">
        <v>29</v>
      </c>
      <c r="F383" s="17" t="s">
        <v>5</v>
      </c>
      <c r="G383" s="17" t="s">
        <v>441</v>
      </c>
      <c r="H383" s="17" t="s">
        <v>37</v>
      </c>
      <c r="I383" s="18">
        <v>45306.0</v>
      </c>
      <c r="J383" s="17" t="s">
        <v>32</v>
      </c>
      <c r="K383" s="17">
        <v>3.0</v>
      </c>
      <c r="L383" s="17">
        <v>19.95</v>
      </c>
      <c r="M383" s="17" t="s">
        <v>354</v>
      </c>
      <c r="N383" s="17">
        <v>59.849999999999994</v>
      </c>
      <c r="O383" s="17"/>
      <c r="P383" s="17">
        <f t="shared" ref="P383:P387" si="43">N383*0.02</f>
        <v>1.197</v>
      </c>
      <c r="Q383" s="17"/>
      <c r="R383" s="17">
        <f t="shared" si="2"/>
        <v>1.197</v>
      </c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 t="s">
        <v>68</v>
      </c>
      <c r="B384" s="19" t="s">
        <v>27</v>
      </c>
      <c r="C384" s="19" t="s">
        <v>27</v>
      </c>
      <c r="D384" s="17" t="s">
        <v>214</v>
      </c>
      <c r="E384" s="17" t="s">
        <v>29</v>
      </c>
      <c r="F384" s="17" t="s">
        <v>5</v>
      </c>
      <c r="G384" s="17" t="s">
        <v>442</v>
      </c>
      <c r="H384" s="17" t="s">
        <v>64</v>
      </c>
      <c r="I384" s="18">
        <v>45306.0</v>
      </c>
      <c r="J384" s="17" t="s">
        <v>32</v>
      </c>
      <c r="K384" s="17">
        <v>2.0</v>
      </c>
      <c r="L384" s="17">
        <v>115.0</v>
      </c>
      <c r="M384" s="17" t="s">
        <v>354</v>
      </c>
      <c r="N384" s="17">
        <v>230.0</v>
      </c>
      <c r="O384" s="17"/>
      <c r="P384" s="17">
        <f t="shared" si="43"/>
        <v>4.6</v>
      </c>
      <c r="Q384" s="17"/>
      <c r="R384" s="17">
        <f t="shared" si="2"/>
        <v>4.6</v>
      </c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 t="s">
        <v>68</v>
      </c>
      <c r="B385" s="19" t="s">
        <v>27</v>
      </c>
      <c r="C385" s="19" t="s">
        <v>27</v>
      </c>
      <c r="D385" s="17" t="s">
        <v>214</v>
      </c>
      <c r="E385" s="17" t="s">
        <v>29</v>
      </c>
      <c r="F385" s="17" t="s">
        <v>5</v>
      </c>
      <c r="G385" s="17" t="s">
        <v>443</v>
      </c>
      <c r="H385" s="17" t="s">
        <v>64</v>
      </c>
      <c r="I385" s="18">
        <v>45306.0</v>
      </c>
      <c r="J385" s="17" t="s">
        <v>32</v>
      </c>
      <c r="K385" s="17">
        <v>2.0</v>
      </c>
      <c r="L385" s="17">
        <v>155.0</v>
      </c>
      <c r="M385" s="17" t="s">
        <v>354</v>
      </c>
      <c r="N385" s="17">
        <v>310.0</v>
      </c>
      <c r="O385" s="17"/>
      <c r="P385" s="17">
        <f t="shared" si="43"/>
        <v>6.2</v>
      </c>
      <c r="Q385" s="17"/>
      <c r="R385" s="17">
        <f t="shared" si="2"/>
        <v>6.2</v>
      </c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 t="s">
        <v>68</v>
      </c>
      <c r="B386" s="19" t="s">
        <v>27</v>
      </c>
      <c r="C386" s="19" t="s">
        <v>27</v>
      </c>
      <c r="D386" s="17" t="s">
        <v>214</v>
      </c>
      <c r="E386" s="17" t="s">
        <v>29</v>
      </c>
      <c r="F386" s="17" t="s">
        <v>5</v>
      </c>
      <c r="G386" s="17" t="s">
        <v>444</v>
      </c>
      <c r="H386" s="17" t="s">
        <v>91</v>
      </c>
      <c r="I386" s="18">
        <v>45306.0</v>
      </c>
      <c r="J386" s="17" t="s">
        <v>32</v>
      </c>
      <c r="K386" s="17">
        <v>2.0</v>
      </c>
      <c r="L386" s="17">
        <v>115.0</v>
      </c>
      <c r="M386" s="17" t="s">
        <v>354</v>
      </c>
      <c r="N386" s="17">
        <v>230.0</v>
      </c>
      <c r="O386" s="17"/>
      <c r="P386" s="17">
        <f t="shared" si="43"/>
        <v>4.6</v>
      </c>
      <c r="Q386" s="17"/>
      <c r="R386" s="17">
        <f t="shared" si="2"/>
        <v>4.6</v>
      </c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 t="s">
        <v>68</v>
      </c>
      <c r="B387" s="19" t="s">
        <v>27</v>
      </c>
      <c r="C387" s="19" t="s">
        <v>27</v>
      </c>
      <c r="D387" s="17" t="s">
        <v>214</v>
      </c>
      <c r="E387" s="17" t="s">
        <v>29</v>
      </c>
      <c r="F387" s="17" t="s">
        <v>5</v>
      </c>
      <c r="G387" s="17" t="s">
        <v>39</v>
      </c>
      <c r="H387" s="17" t="s">
        <v>40</v>
      </c>
      <c r="I387" s="18">
        <v>45306.0</v>
      </c>
      <c r="J387" s="17" t="s">
        <v>32</v>
      </c>
      <c r="K387" s="17">
        <v>20.0</v>
      </c>
      <c r="L387" s="17">
        <v>13.0</v>
      </c>
      <c r="M387" s="17" t="s">
        <v>354</v>
      </c>
      <c r="N387" s="17">
        <v>260.0</v>
      </c>
      <c r="O387" s="17"/>
      <c r="P387" s="17">
        <f t="shared" si="43"/>
        <v>5.2</v>
      </c>
      <c r="Q387" s="17"/>
      <c r="R387" s="17">
        <f t="shared" si="2"/>
        <v>5.2</v>
      </c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 t="s">
        <v>59</v>
      </c>
      <c r="B388" s="19" t="s">
        <v>26</v>
      </c>
      <c r="C388" s="19" t="s">
        <v>26</v>
      </c>
      <c r="D388" s="17" t="s">
        <v>219</v>
      </c>
      <c r="E388" s="17" t="s">
        <v>29</v>
      </c>
      <c r="F388" s="17" t="s">
        <v>5</v>
      </c>
      <c r="G388" s="17" t="s">
        <v>445</v>
      </c>
      <c r="H388" s="17" t="s">
        <v>91</v>
      </c>
      <c r="I388" s="18">
        <v>45307.0</v>
      </c>
      <c r="J388" s="17" t="s">
        <v>32</v>
      </c>
      <c r="K388" s="17">
        <v>5.0</v>
      </c>
      <c r="L388" s="17">
        <v>19.67</v>
      </c>
      <c r="M388" s="17" t="s">
        <v>354</v>
      </c>
      <c r="N388" s="17">
        <v>98.35000000000001</v>
      </c>
      <c r="O388" s="17"/>
      <c r="P388" s="17">
        <f t="shared" ref="P388:P389" si="44">N388*0.015</f>
        <v>1.47525</v>
      </c>
      <c r="Q388" s="17"/>
      <c r="R388" s="17">
        <f t="shared" si="2"/>
        <v>1.47525</v>
      </c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 t="s">
        <v>59</v>
      </c>
      <c r="B389" s="19" t="s">
        <v>26</v>
      </c>
      <c r="C389" s="19" t="s">
        <v>26</v>
      </c>
      <c r="D389" s="17" t="s">
        <v>219</v>
      </c>
      <c r="E389" s="17" t="s">
        <v>29</v>
      </c>
      <c r="F389" s="17" t="s">
        <v>5</v>
      </c>
      <c r="G389" s="17" t="s">
        <v>361</v>
      </c>
      <c r="H389" s="17" t="s">
        <v>91</v>
      </c>
      <c r="I389" s="18">
        <v>45307.0</v>
      </c>
      <c r="J389" s="17" t="s">
        <v>32</v>
      </c>
      <c r="K389" s="17">
        <v>3.0</v>
      </c>
      <c r="L389" s="17">
        <v>10.45</v>
      </c>
      <c r="M389" s="17" t="s">
        <v>354</v>
      </c>
      <c r="N389" s="17">
        <v>31.349999999999998</v>
      </c>
      <c r="O389" s="17"/>
      <c r="P389" s="17">
        <f t="shared" si="44"/>
        <v>0.47025</v>
      </c>
      <c r="Q389" s="17"/>
      <c r="R389" s="17">
        <f t="shared" si="2"/>
        <v>0.47025</v>
      </c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 t="s">
        <v>141</v>
      </c>
      <c r="B390" s="19" t="s">
        <v>26</v>
      </c>
      <c r="C390" s="19" t="s">
        <v>26</v>
      </c>
      <c r="D390" s="17" t="s">
        <v>232</v>
      </c>
      <c r="E390" s="17" t="s">
        <v>29</v>
      </c>
      <c r="F390" s="17" t="s">
        <v>5</v>
      </c>
      <c r="G390" s="17" t="s">
        <v>191</v>
      </c>
      <c r="H390" s="17" t="s">
        <v>49</v>
      </c>
      <c r="I390" s="18">
        <v>45307.0</v>
      </c>
      <c r="J390" s="17" t="s">
        <v>32</v>
      </c>
      <c r="K390" s="17">
        <v>400.0</v>
      </c>
      <c r="L390" s="17">
        <v>0.33</v>
      </c>
      <c r="M390" s="17" t="s">
        <v>354</v>
      </c>
      <c r="N390" s="17">
        <v>132.0</v>
      </c>
      <c r="O390" s="17"/>
      <c r="P390" s="17"/>
      <c r="Q390" s="17">
        <f>N390*0.05</f>
        <v>6.6</v>
      </c>
      <c r="R390" s="17">
        <f t="shared" si="2"/>
        <v>6.6</v>
      </c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 t="s">
        <v>41</v>
      </c>
      <c r="B391" s="19" t="s">
        <v>42</v>
      </c>
      <c r="C391" s="19" t="s">
        <v>42</v>
      </c>
      <c r="D391" s="17" t="s">
        <v>446</v>
      </c>
      <c r="E391" s="17" t="s">
        <v>29</v>
      </c>
      <c r="F391" s="17" t="s">
        <v>5</v>
      </c>
      <c r="G391" s="17" t="s">
        <v>447</v>
      </c>
      <c r="H391" s="17" t="s">
        <v>40</v>
      </c>
      <c r="I391" s="18">
        <v>45307.0</v>
      </c>
      <c r="J391" s="17" t="s">
        <v>32</v>
      </c>
      <c r="K391" s="17">
        <v>1.0</v>
      </c>
      <c r="L391" s="17">
        <v>104.16</v>
      </c>
      <c r="M391" s="17" t="s">
        <v>354</v>
      </c>
      <c r="N391" s="17">
        <v>104.16</v>
      </c>
      <c r="O391" s="17"/>
      <c r="P391" s="17">
        <f>N391*0.03</f>
        <v>3.1248</v>
      </c>
      <c r="Q391" s="17"/>
      <c r="R391" s="17">
        <f t="shared" si="2"/>
        <v>3.1248</v>
      </c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 t="s">
        <v>244</v>
      </c>
      <c r="B392" s="19" t="s">
        <v>26</v>
      </c>
      <c r="C392" s="19" t="s">
        <v>26</v>
      </c>
      <c r="D392" s="17" t="s">
        <v>245</v>
      </c>
      <c r="E392" s="17" t="s">
        <v>29</v>
      </c>
      <c r="F392" s="17" t="s">
        <v>5</v>
      </c>
      <c r="G392" s="17" t="s">
        <v>61</v>
      </c>
      <c r="H392" s="17" t="s">
        <v>31</v>
      </c>
      <c r="I392" s="18">
        <v>45309.0</v>
      </c>
      <c r="J392" s="17" t="s">
        <v>32</v>
      </c>
      <c r="K392" s="17">
        <v>8.0</v>
      </c>
      <c r="L392" s="17">
        <v>230.0</v>
      </c>
      <c r="M392" s="17" t="s">
        <v>354</v>
      </c>
      <c r="N392" s="17">
        <v>1840.0</v>
      </c>
      <c r="O392" s="17"/>
      <c r="P392" s="17">
        <f t="shared" ref="P392:P393" si="45">N392*0.015</f>
        <v>27.6</v>
      </c>
      <c r="Q392" s="17"/>
      <c r="R392" s="17">
        <f t="shared" si="2"/>
        <v>27.6</v>
      </c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 t="s">
        <v>244</v>
      </c>
      <c r="B393" s="19" t="s">
        <v>26</v>
      </c>
      <c r="C393" s="19" t="s">
        <v>26</v>
      </c>
      <c r="D393" s="17" t="s">
        <v>245</v>
      </c>
      <c r="E393" s="17" t="s">
        <v>29</v>
      </c>
      <c r="F393" s="17" t="s">
        <v>5</v>
      </c>
      <c r="G393" s="17" t="s">
        <v>62</v>
      </c>
      <c r="H393" s="17" t="s">
        <v>31</v>
      </c>
      <c r="I393" s="18">
        <v>45309.0</v>
      </c>
      <c r="J393" s="17" t="s">
        <v>32</v>
      </c>
      <c r="K393" s="17">
        <v>16.0</v>
      </c>
      <c r="L393" s="17">
        <v>40.0</v>
      </c>
      <c r="M393" s="17" t="s">
        <v>354</v>
      </c>
      <c r="N393" s="17">
        <v>640.0</v>
      </c>
      <c r="O393" s="17"/>
      <c r="P393" s="17">
        <f t="shared" si="45"/>
        <v>9.6</v>
      </c>
      <c r="Q393" s="17"/>
      <c r="R393" s="17">
        <f t="shared" si="2"/>
        <v>9.6</v>
      </c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 t="s">
        <v>247</v>
      </c>
      <c r="B394" s="19" t="s">
        <v>79</v>
      </c>
      <c r="C394" s="19" t="s">
        <v>79</v>
      </c>
      <c r="D394" s="17" t="s">
        <v>248</v>
      </c>
      <c r="E394" s="17" t="s">
        <v>29</v>
      </c>
      <c r="F394" s="17" t="s">
        <v>5</v>
      </c>
      <c r="G394" s="17" t="s">
        <v>61</v>
      </c>
      <c r="H394" s="17" t="s">
        <v>31</v>
      </c>
      <c r="I394" s="18">
        <v>45309.0</v>
      </c>
      <c r="J394" s="17" t="s">
        <v>32</v>
      </c>
      <c r="K394" s="17">
        <v>3.0</v>
      </c>
      <c r="L394" s="17">
        <v>230.0</v>
      </c>
      <c r="M394" s="17" t="s">
        <v>354</v>
      </c>
      <c r="N394" s="17">
        <v>690.0</v>
      </c>
      <c r="O394" s="17"/>
      <c r="P394" s="17">
        <f t="shared" ref="P394:P396" si="46">N394*0.02</f>
        <v>13.8</v>
      </c>
      <c r="Q394" s="17"/>
      <c r="R394" s="17">
        <f t="shared" si="2"/>
        <v>13.8</v>
      </c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 t="s">
        <v>247</v>
      </c>
      <c r="B395" s="19" t="s">
        <v>79</v>
      </c>
      <c r="C395" s="19" t="s">
        <v>79</v>
      </c>
      <c r="D395" s="17" t="s">
        <v>248</v>
      </c>
      <c r="E395" s="17" t="s">
        <v>29</v>
      </c>
      <c r="F395" s="17" t="s">
        <v>5</v>
      </c>
      <c r="G395" s="17" t="s">
        <v>98</v>
      </c>
      <c r="H395" s="17" t="s">
        <v>37</v>
      </c>
      <c r="I395" s="18">
        <v>45309.0</v>
      </c>
      <c r="J395" s="17" t="s">
        <v>32</v>
      </c>
      <c r="K395" s="17">
        <v>40.0</v>
      </c>
      <c r="L395" s="17">
        <v>15.0</v>
      </c>
      <c r="M395" s="17" t="s">
        <v>354</v>
      </c>
      <c r="N395" s="17">
        <v>600.0</v>
      </c>
      <c r="O395" s="17"/>
      <c r="P395" s="17">
        <f t="shared" si="46"/>
        <v>12</v>
      </c>
      <c r="Q395" s="17"/>
      <c r="R395" s="17">
        <f t="shared" si="2"/>
        <v>12</v>
      </c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 t="s">
        <v>247</v>
      </c>
      <c r="B396" s="19" t="s">
        <v>79</v>
      </c>
      <c r="C396" s="19" t="s">
        <v>79</v>
      </c>
      <c r="D396" s="17" t="s">
        <v>248</v>
      </c>
      <c r="E396" s="17" t="s">
        <v>29</v>
      </c>
      <c r="F396" s="17" t="s">
        <v>5</v>
      </c>
      <c r="G396" s="17" t="s">
        <v>115</v>
      </c>
      <c r="H396" s="17" t="s">
        <v>37</v>
      </c>
      <c r="I396" s="18">
        <v>45309.0</v>
      </c>
      <c r="J396" s="17" t="s">
        <v>32</v>
      </c>
      <c r="K396" s="17">
        <v>400.0</v>
      </c>
      <c r="L396" s="17">
        <v>3.49</v>
      </c>
      <c r="M396" s="17" t="s">
        <v>354</v>
      </c>
      <c r="N396" s="17">
        <v>1396.0</v>
      </c>
      <c r="O396" s="17"/>
      <c r="P396" s="17">
        <f t="shared" si="46"/>
        <v>27.92</v>
      </c>
      <c r="Q396" s="17"/>
      <c r="R396" s="17">
        <f t="shared" si="2"/>
        <v>27.92</v>
      </c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 t="s">
        <v>249</v>
      </c>
      <c r="B397" s="19" t="s">
        <v>161</v>
      </c>
      <c r="C397" s="19" t="s">
        <v>161</v>
      </c>
      <c r="D397" s="17" t="s">
        <v>250</v>
      </c>
      <c r="E397" s="17" t="s">
        <v>29</v>
      </c>
      <c r="F397" s="17" t="s">
        <v>5</v>
      </c>
      <c r="G397" s="17" t="s">
        <v>85</v>
      </c>
      <c r="H397" s="17" t="s">
        <v>37</v>
      </c>
      <c r="I397" s="18">
        <v>45309.0</v>
      </c>
      <c r="J397" s="17" t="s">
        <v>32</v>
      </c>
      <c r="K397" s="17">
        <v>6.0</v>
      </c>
      <c r="L397" s="17">
        <v>14.0</v>
      </c>
      <c r="M397" s="17" t="s">
        <v>354</v>
      </c>
      <c r="N397" s="17">
        <v>84.0</v>
      </c>
      <c r="O397" s="17"/>
      <c r="P397" s="17">
        <f t="shared" ref="P397:P398" si="47">N397*0.03</f>
        <v>2.52</v>
      </c>
      <c r="Q397" s="17"/>
      <c r="R397" s="17">
        <f t="shared" si="2"/>
        <v>2.52</v>
      </c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 t="s">
        <v>249</v>
      </c>
      <c r="B398" s="19" t="s">
        <v>161</v>
      </c>
      <c r="C398" s="19" t="s">
        <v>161</v>
      </c>
      <c r="D398" s="17" t="s">
        <v>250</v>
      </c>
      <c r="E398" s="17" t="s">
        <v>29</v>
      </c>
      <c r="F398" s="17" t="s">
        <v>5</v>
      </c>
      <c r="G398" s="17" t="s">
        <v>448</v>
      </c>
      <c r="H398" s="17" t="s">
        <v>31</v>
      </c>
      <c r="I398" s="18">
        <v>45309.0</v>
      </c>
      <c r="J398" s="17" t="s">
        <v>32</v>
      </c>
      <c r="K398" s="17">
        <v>12.0</v>
      </c>
      <c r="L398" s="17">
        <v>0.25</v>
      </c>
      <c r="M398" s="17" t="s">
        <v>354</v>
      </c>
      <c r="N398" s="17">
        <v>3.0</v>
      </c>
      <c r="O398" s="17"/>
      <c r="P398" s="17">
        <f t="shared" si="47"/>
        <v>0.09</v>
      </c>
      <c r="Q398" s="17"/>
      <c r="R398" s="17">
        <f t="shared" si="2"/>
        <v>0.09</v>
      </c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 t="s">
        <v>78</v>
      </c>
      <c r="B399" s="19" t="s">
        <v>79</v>
      </c>
      <c r="C399" s="19" t="s">
        <v>79</v>
      </c>
      <c r="D399" s="17" t="s">
        <v>449</v>
      </c>
      <c r="E399" s="17" t="s">
        <v>29</v>
      </c>
      <c r="F399" s="17" t="s">
        <v>5</v>
      </c>
      <c r="G399" s="17" t="s">
        <v>450</v>
      </c>
      <c r="H399" s="17" t="s">
        <v>56</v>
      </c>
      <c r="I399" s="18">
        <v>45309.0</v>
      </c>
      <c r="J399" s="17" t="s">
        <v>32</v>
      </c>
      <c r="K399" s="17">
        <v>1.0</v>
      </c>
      <c r="L399" s="17">
        <v>390.0</v>
      </c>
      <c r="M399" s="17" t="s">
        <v>354</v>
      </c>
      <c r="N399" s="17">
        <v>390.0</v>
      </c>
      <c r="O399" s="17"/>
      <c r="P399" s="17">
        <f t="shared" ref="P399:P405" si="48">N399*0.02</f>
        <v>7.8</v>
      </c>
      <c r="Q399" s="17"/>
      <c r="R399" s="17">
        <f t="shared" si="2"/>
        <v>7.8</v>
      </c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 t="s">
        <v>78</v>
      </c>
      <c r="B400" s="19" t="s">
        <v>79</v>
      </c>
      <c r="C400" s="19" t="s">
        <v>79</v>
      </c>
      <c r="D400" s="17" t="s">
        <v>451</v>
      </c>
      <c r="E400" s="17" t="s">
        <v>29</v>
      </c>
      <c r="F400" s="17" t="s">
        <v>5</v>
      </c>
      <c r="G400" s="17" t="s">
        <v>362</v>
      </c>
      <c r="H400" s="17" t="s">
        <v>56</v>
      </c>
      <c r="I400" s="18">
        <v>45309.0</v>
      </c>
      <c r="J400" s="17" t="s">
        <v>32</v>
      </c>
      <c r="K400" s="17">
        <v>-1.0</v>
      </c>
      <c r="L400" s="17">
        <v>0.0</v>
      </c>
      <c r="M400" s="17" t="s">
        <v>354</v>
      </c>
      <c r="N400" s="17">
        <v>0.0</v>
      </c>
      <c r="O400" s="17"/>
      <c r="P400" s="17">
        <f t="shared" si="48"/>
        <v>0</v>
      </c>
      <c r="Q400" s="17"/>
      <c r="R400" s="17">
        <f t="shared" si="2"/>
        <v>0</v>
      </c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 t="s">
        <v>78</v>
      </c>
      <c r="B401" s="19" t="s">
        <v>79</v>
      </c>
      <c r="C401" s="19" t="s">
        <v>79</v>
      </c>
      <c r="D401" s="17" t="s">
        <v>452</v>
      </c>
      <c r="E401" s="17" t="s">
        <v>29</v>
      </c>
      <c r="F401" s="17" t="s">
        <v>5</v>
      </c>
      <c r="G401" s="17" t="s">
        <v>362</v>
      </c>
      <c r="H401" s="17" t="s">
        <v>56</v>
      </c>
      <c r="I401" s="18">
        <v>45309.0</v>
      </c>
      <c r="J401" s="17" t="s">
        <v>32</v>
      </c>
      <c r="K401" s="17">
        <v>1.0</v>
      </c>
      <c r="L401" s="17">
        <v>0.0</v>
      </c>
      <c r="M401" s="17" t="s">
        <v>354</v>
      </c>
      <c r="N401" s="17">
        <v>0.0</v>
      </c>
      <c r="O401" s="17"/>
      <c r="P401" s="17">
        <f t="shared" si="48"/>
        <v>0</v>
      </c>
      <c r="Q401" s="17"/>
      <c r="R401" s="17">
        <f t="shared" si="2"/>
        <v>0</v>
      </c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 t="s">
        <v>251</v>
      </c>
      <c r="B402" s="19" t="s">
        <v>79</v>
      </c>
      <c r="C402" s="19" t="s">
        <v>79</v>
      </c>
      <c r="D402" s="17" t="s">
        <v>252</v>
      </c>
      <c r="E402" s="17" t="s">
        <v>29</v>
      </c>
      <c r="F402" s="17" t="s">
        <v>5</v>
      </c>
      <c r="G402" s="17" t="s">
        <v>453</v>
      </c>
      <c r="H402" s="17" t="s">
        <v>31</v>
      </c>
      <c r="I402" s="18">
        <v>45310.0</v>
      </c>
      <c r="J402" s="17" t="s">
        <v>32</v>
      </c>
      <c r="K402" s="17">
        <v>1.0</v>
      </c>
      <c r="L402" s="17">
        <v>39.95</v>
      </c>
      <c r="M402" s="17" t="s">
        <v>354</v>
      </c>
      <c r="N402" s="17">
        <v>39.95</v>
      </c>
      <c r="O402" s="17"/>
      <c r="P402" s="17">
        <f t="shared" si="48"/>
        <v>0.799</v>
      </c>
      <c r="Q402" s="17"/>
      <c r="R402" s="17">
        <f t="shared" si="2"/>
        <v>0.799</v>
      </c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 t="s">
        <v>251</v>
      </c>
      <c r="B403" s="19" t="s">
        <v>79</v>
      </c>
      <c r="C403" s="19" t="s">
        <v>79</v>
      </c>
      <c r="D403" s="17" t="s">
        <v>252</v>
      </c>
      <c r="E403" s="17" t="s">
        <v>29</v>
      </c>
      <c r="F403" s="17" t="s">
        <v>5</v>
      </c>
      <c r="G403" s="17" t="s">
        <v>454</v>
      </c>
      <c r="H403" s="17" t="s">
        <v>37</v>
      </c>
      <c r="I403" s="18">
        <v>45310.0</v>
      </c>
      <c r="J403" s="17" t="s">
        <v>32</v>
      </c>
      <c r="K403" s="17">
        <v>3.0</v>
      </c>
      <c r="L403" s="17">
        <v>6.29</v>
      </c>
      <c r="M403" s="17" t="s">
        <v>354</v>
      </c>
      <c r="N403" s="17">
        <v>18.87</v>
      </c>
      <c r="O403" s="17"/>
      <c r="P403" s="17">
        <f t="shared" si="48"/>
        <v>0.3774</v>
      </c>
      <c r="Q403" s="17"/>
      <c r="R403" s="17">
        <f t="shared" si="2"/>
        <v>0.3774</v>
      </c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 t="s">
        <v>251</v>
      </c>
      <c r="B404" s="19" t="s">
        <v>79</v>
      </c>
      <c r="C404" s="19" t="s">
        <v>79</v>
      </c>
      <c r="D404" s="17" t="s">
        <v>252</v>
      </c>
      <c r="E404" s="17" t="s">
        <v>29</v>
      </c>
      <c r="F404" s="17" t="s">
        <v>5</v>
      </c>
      <c r="G404" s="17" t="s">
        <v>36</v>
      </c>
      <c r="H404" s="17" t="s">
        <v>37</v>
      </c>
      <c r="I404" s="18">
        <v>45310.0</v>
      </c>
      <c r="J404" s="17" t="s">
        <v>32</v>
      </c>
      <c r="K404" s="17">
        <v>8.0</v>
      </c>
      <c r="L404" s="17">
        <v>5.5</v>
      </c>
      <c r="M404" s="17" t="s">
        <v>354</v>
      </c>
      <c r="N404" s="17">
        <v>44.0</v>
      </c>
      <c r="O404" s="17"/>
      <c r="P404" s="17">
        <f t="shared" si="48"/>
        <v>0.88</v>
      </c>
      <c r="Q404" s="17"/>
      <c r="R404" s="17">
        <f t="shared" si="2"/>
        <v>0.88</v>
      </c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 t="s">
        <v>251</v>
      </c>
      <c r="B405" s="19" t="s">
        <v>79</v>
      </c>
      <c r="C405" s="19" t="s">
        <v>79</v>
      </c>
      <c r="D405" s="17" t="s">
        <v>252</v>
      </c>
      <c r="E405" s="17" t="s">
        <v>29</v>
      </c>
      <c r="F405" s="17" t="s">
        <v>5</v>
      </c>
      <c r="G405" s="17" t="s">
        <v>455</v>
      </c>
      <c r="H405" s="17" t="s">
        <v>40</v>
      </c>
      <c r="I405" s="18">
        <v>45310.0</v>
      </c>
      <c r="J405" s="17" t="s">
        <v>32</v>
      </c>
      <c r="K405" s="17">
        <v>2.0</v>
      </c>
      <c r="L405" s="17">
        <v>104.16</v>
      </c>
      <c r="M405" s="17" t="s">
        <v>354</v>
      </c>
      <c r="N405" s="17">
        <v>208.32</v>
      </c>
      <c r="O405" s="17"/>
      <c r="P405" s="17">
        <f t="shared" si="48"/>
        <v>4.1664</v>
      </c>
      <c r="Q405" s="17"/>
      <c r="R405" s="17">
        <f t="shared" si="2"/>
        <v>4.1664</v>
      </c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 t="s">
        <v>456</v>
      </c>
      <c r="B406" s="19" t="s">
        <v>26</v>
      </c>
      <c r="C406" s="19" t="s">
        <v>26</v>
      </c>
      <c r="D406" s="17" t="s">
        <v>457</v>
      </c>
      <c r="E406" s="17" t="s">
        <v>29</v>
      </c>
      <c r="F406" s="17" t="s">
        <v>5</v>
      </c>
      <c r="G406" s="17" t="s">
        <v>458</v>
      </c>
      <c r="H406" s="17" t="s">
        <v>49</v>
      </c>
      <c r="I406" s="18">
        <v>45310.0</v>
      </c>
      <c r="J406" s="17" t="s">
        <v>32</v>
      </c>
      <c r="K406" s="17">
        <v>350.0</v>
      </c>
      <c r="L406" s="17">
        <v>6.0</v>
      </c>
      <c r="M406" s="17" t="s">
        <v>354</v>
      </c>
      <c r="N406" s="17">
        <v>2100.0</v>
      </c>
      <c r="O406" s="17"/>
      <c r="P406" s="17">
        <f t="shared" ref="P406:P433" si="49">N406*0.015</f>
        <v>31.5</v>
      </c>
      <c r="Q406" s="17"/>
      <c r="R406" s="17">
        <f t="shared" si="2"/>
        <v>31.5</v>
      </c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 t="s">
        <v>456</v>
      </c>
      <c r="B407" s="19" t="s">
        <v>26</v>
      </c>
      <c r="C407" s="19" t="s">
        <v>26</v>
      </c>
      <c r="D407" s="17" t="s">
        <v>457</v>
      </c>
      <c r="E407" s="17" t="s">
        <v>29</v>
      </c>
      <c r="F407" s="17" t="s">
        <v>5</v>
      </c>
      <c r="G407" s="17" t="s">
        <v>459</v>
      </c>
      <c r="H407" s="17" t="s">
        <v>49</v>
      </c>
      <c r="I407" s="18">
        <v>45310.0</v>
      </c>
      <c r="J407" s="17" t="s">
        <v>32</v>
      </c>
      <c r="K407" s="17">
        <v>54.0</v>
      </c>
      <c r="L407" s="17">
        <v>8.9</v>
      </c>
      <c r="M407" s="17" t="s">
        <v>354</v>
      </c>
      <c r="N407" s="17">
        <v>480.6</v>
      </c>
      <c r="O407" s="17"/>
      <c r="P407" s="17">
        <f t="shared" si="49"/>
        <v>7.209</v>
      </c>
      <c r="Q407" s="17"/>
      <c r="R407" s="17">
        <f t="shared" si="2"/>
        <v>7.209</v>
      </c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 t="s">
        <v>66</v>
      </c>
      <c r="B408" s="19" t="s">
        <v>26</v>
      </c>
      <c r="C408" s="19" t="s">
        <v>26</v>
      </c>
      <c r="D408" s="17" t="s">
        <v>253</v>
      </c>
      <c r="E408" s="17" t="s">
        <v>29</v>
      </c>
      <c r="F408" s="17" t="s">
        <v>5</v>
      </c>
      <c r="G408" s="17" t="s">
        <v>460</v>
      </c>
      <c r="H408" s="17" t="s">
        <v>91</v>
      </c>
      <c r="I408" s="18">
        <v>45310.0</v>
      </c>
      <c r="J408" s="17" t="s">
        <v>32</v>
      </c>
      <c r="K408" s="17">
        <v>2.0</v>
      </c>
      <c r="L408" s="17">
        <v>19.99</v>
      </c>
      <c r="M408" s="17" t="s">
        <v>354</v>
      </c>
      <c r="N408" s="17">
        <v>39.98</v>
      </c>
      <c r="O408" s="17"/>
      <c r="P408" s="17">
        <f t="shared" si="49"/>
        <v>0.5997</v>
      </c>
      <c r="Q408" s="17"/>
      <c r="R408" s="17">
        <f t="shared" si="2"/>
        <v>0.5997</v>
      </c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 t="s">
        <v>66</v>
      </c>
      <c r="B409" s="19" t="s">
        <v>26</v>
      </c>
      <c r="C409" s="19" t="s">
        <v>26</v>
      </c>
      <c r="D409" s="17" t="s">
        <v>253</v>
      </c>
      <c r="E409" s="17" t="s">
        <v>29</v>
      </c>
      <c r="F409" s="17" t="s">
        <v>5</v>
      </c>
      <c r="G409" s="17" t="s">
        <v>100</v>
      </c>
      <c r="H409" s="17" t="s">
        <v>91</v>
      </c>
      <c r="I409" s="18">
        <v>45310.0</v>
      </c>
      <c r="J409" s="17" t="s">
        <v>32</v>
      </c>
      <c r="K409" s="17">
        <v>2.0</v>
      </c>
      <c r="L409" s="17">
        <v>31.99</v>
      </c>
      <c r="M409" s="17" t="s">
        <v>354</v>
      </c>
      <c r="N409" s="17">
        <v>63.98</v>
      </c>
      <c r="O409" s="17"/>
      <c r="P409" s="17">
        <f t="shared" si="49"/>
        <v>0.9597</v>
      </c>
      <c r="Q409" s="17"/>
      <c r="R409" s="17">
        <f t="shared" si="2"/>
        <v>0.9597</v>
      </c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 t="s">
        <v>257</v>
      </c>
      <c r="B410" s="19" t="s">
        <v>26</v>
      </c>
      <c r="C410" s="19" t="s">
        <v>26</v>
      </c>
      <c r="D410" s="17" t="s">
        <v>258</v>
      </c>
      <c r="E410" s="17" t="s">
        <v>29</v>
      </c>
      <c r="F410" s="17" t="s">
        <v>5</v>
      </c>
      <c r="G410" s="17" t="s">
        <v>105</v>
      </c>
      <c r="H410" s="17" t="s">
        <v>52</v>
      </c>
      <c r="I410" s="18">
        <v>45310.0</v>
      </c>
      <c r="J410" s="17" t="s">
        <v>32</v>
      </c>
      <c r="K410" s="17">
        <v>50.0</v>
      </c>
      <c r="L410" s="17">
        <v>2.9</v>
      </c>
      <c r="M410" s="17" t="s">
        <v>354</v>
      </c>
      <c r="N410" s="17">
        <v>145.0</v>
      </c>
      <c r="O410" s="17"/>
      <c r="P410" s="17">
        <f t="shared" si="49"/>
        <v>2.175</v>
      </c>
      <c r="Q410" s="17"/>
      <c r="R410" s="17">
        <f t="shared" si="2"/>
        <v>2.175</v>
      </c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 t="s">
        <v>257</v>
      </c>
      <c r="B411" s="19" t="s">
        <v>26</v>
      </c>
      <c r="C411" s="19" t="s">
        <v>26</v>
      </c>
      <c r="D411" s="17" t="s">
        <v>258</v>
      </c>
      <c r="E411" s="17" t="s">
        <v>29</v>
      </c>
      <c r="F411" s="17" t="s">
        <v>5</v>
      </c>
      <c r="G411" s="17" t="s">
        <v>461</v>
      </c>
      <c r="H411" s="17" t="s">
        <v>381</v>
      </c>
      <c r="I411" s="18">
        <v>45310.0</v>
      </c>
      <c r="J411" s="17" t="s">
        <v>32</v>
      </c>
      <c r="K411" s="17">
        <v>1.0</v>
      </c>
      <c r="L411" s="17">
        <v>5.45</v>
      </c>
      <c r="M411" s="17" t="s">
        <v>354</v>
      </c>
      <c r="N411" s="17">
        <v>5.45</v>
      </c>
      <c r="O411" s="17"/>
      <c r="P411" s="17">
        <f t="shared" si="49"/>
        <v>0.08175</v>
      </c>
      <c r="Q411" s="17"/>
      <c r="R411" s="17">
        <f t="shared" si="2"/>
        <v>0.08175</v>
      </c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 t="s">
        <v>257</v>
      </c>
      <c r="B412" s="19" t="s">
        <v>26</v>
      </c>
      <c r="C412" s="19" t="s">
        <v>26</v>
      </c>
      <c r="D412" s="17" t="s">
        <v>258</v>
      </c>
      <c r="E412" s="17" t="s">
        <v>29</v>
      </c>
      <c r="F412" s="17" t="s">
        <v>5</v>
      </c>
      <c r="G412" s="17" t="s">
        <v>109</v>
      </c>
      <c r="H412" s="17" t="s">
        <v>31</v>
      </c>
      <c r="I412" s="18">
        <v>45310.0</v>
      </c>
      <c r="J412" s="17" t="s">
        <v>32</v>
      </c>
      <c r="K412" s="17">
        <v>12.0</v>
      </c>
      <c r="L412" s="17">
        <v>1.95</v>
      </c>
      <c r="M412" s="17" t="s">
        <v>354</v>
      </c>
      <c r="N412" s="17">
        <v>23.4</v>
      </c>
      <c r="O412" s="17"/>
      <c r="P412" s="17">
        <f t="shared" si="49"/>
        <v>0.351</v>
      </c>
      <c r="Q412" s="17"/>
      <c r="R412" s="17">
        <f t="shared" si="2"/>
        <v>0.351</v>
      </c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 t="s">
        <v>257</v>
      </c>
      <c r="B413" s="19" t="s">
        <v>26</v>
      </c>
      <c r="C413" s="19" t="s">
        <v>26</v>
      </c>
      <c r="D413" s="17" t="s">
        <v>258</v>
      </c>
      <c r="E413" s="17" t="s">
        <v>29</v>
      </c>
      <c r="F413" s="17" t="s">
        <v>5</v>
      </c>
      <c r="G413" s="17" t="s">
        <v>285</v>
      </c>
      <c r="H413" s="17" t="s">
        <v>31</v>
      </c>
      <c r="I413" s="18">
        <v>45310.0</v>
      </c>
      <c r="J413" s="17" t="s">
        <v>32</v>
      </c>
      <c r="K413" s="17">
        <v>6.0</v>
      </c>
      <c r="L413" s="17">
        <v>2.9</v>
      </c>
      <c r="M413" s="17" t="s">
        <v>354</v>
      </c>
      <c r="N413" s="17">
        <v>17.4</v>
      </c>
      <c r="O413" s="17"/>
      <c r="P413" s="17">
        <f t="shared" si="49"/>
        <v>0.261</v>
      </c>
      <c r="Q413" s="17"/>
      <c r="R413" s="17">
        <f t="shared" si="2"/>
        <v>0.261</v>
      </c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 t="s">
        <v>257</v>
      </c>
      <c r="B414" s="19" t="s">
        <v>26</v>
      </c>
      <c r="C414" s="19" t="s">
        <v>26</v>
      </c>
      <c r="D414" s="17" t="s">
        <v>258</v>
      </c>
      <c r="E414" s="17" t="s">
        <v>29</v>
      </c>
      <c r="F414" s="17" t="s">
        <v>5</v>
      </c>
      <c r="G414" s="17" t="s">
        <v>462</v>
      </c>
      <c r="H414" s="17" t="s">
        <v>31</v>
      </c>
      <c r="I414" s="18">
        <v>45310.0</v>
      </c>
      <c r="J414" s="17" t="s">
        <v>32</v>
      </c>
      <c r="K414" s="17">
        <v>2.0</v>
      </c>
      <c r="L414" s="17">
        <v>60.0</v>
      </c>
      <c r="M414" s="17" t="s">
        <v>354</v>
      </c>
      <c r="N414" s="17">
        <v>120.0</v>
      </c>
      <c r="O414" s="17"/>
      <c r="P414" s="17">
        <f t="shared" si="49"/>
        <v>1.8</v>
      </c>
      <c r="Q414" s="17"/>
      <c r="R414" s="17">
        <f t="shared" si="2"/>
        <v>1.8</v>
      </c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 t="s">
        <v>257</v>
      </c>
      <c r="B415" s="19" t="s">
        <v>26</v>
      </c>
      <c r="C415" s="19" t="s">
        <v>26</v>
      </c>
      <c r="D415" s="17" t="s">
        <v>258</v>
      </c>
      <c r="E415" s="17" t="s">
        <v>29</v>
      </c>
      <c r="F415" s="17" t="s">
        <v>5</v>
      </c>
      <c r="G415" s="17" t="s">
        <v>463</v>
      </c>
      <c r="H415" s="17" t="s">
        <v>31</v>
      </c>
      <c r="I415" s="18">
        <v>45310.0</v>
      </c>
      <c r="J415" s="17" t="s">
        <v>32</v>
      </c>
      <c r="K415" s="17">
        <v>2.0</v>
      </c>
      <c r="L415" s="17">
        <v>55.0</v>
      </c>
      <c r="M415" s="17" t="s">
        <v>354</v>
      </c>
      <c r="N415" s="17">
        <v>110.0</v>
      </c>
      <c r="O415" s="17"/>
      <c r="P415" s="17">
        <f t="shared" si="49"/>
        <v>1.65</v>
      </c>
      <c r="Q415" s="17"/>
      <c r="R415" s="17">
        <f t="shared" si="2"/>
        <v>1.65</v>
      </c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 t="s">
        <v>257</v>
      </c>
      <c r="B416" s="19" t="s">
        <v>26</v>
      </c>
      <c r="C416" s="19" t="s">
        <v>26</v>
      </c>
      <c r="D416" s="17" t="s">
        <v>258</v>
      </c>
      <c r="E416" s="17" t="s">
        <v>29</v>
      </c>
      <c r="F416" s="17" t="s">
        <v>5</v>
      </c>
      <c r="G416" s="17" t="s">
        <v>464</v>
      </c>
      <c r="H416" s="17" t="s">
        <v>52</v>
      </c>
      <c r="I416" s="18">
        <v>45310.0</v>
      </c>
      <c r="J416" s="17" t="s">
        <v>32</v>
      </c>
      <c r="K416" s="17">
        <v>4.0</v>
      </c>
      <c r="L416" s="17">
        <v>6.5</v>
      </c>
      <c r="M416" s="17" t="s">
        <v>354</v>
      </c>
      <c r="N416" s="17">
        <v>26.0</v>
      </c>
      <c r="O416" s="17"/>
      <c r="P416" s="17">
        <f t="shared" si="49"/>
        <v>0.39</v>
      </c>
      <c r="Q416" s="17"/>
      <c r="R416" s="17">
        <f t="shared" si="2"/>
        <v>0.39</v>
      </c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 t="s">
        <v>257</v>
      </c>
      <c r="B417" s="19" t="s">
        <v>26</v>
      </c>
      <c r="C417" s="19" t="s">
        <v>26</v>
      </c>
      <c r="D417" s="17" t="s">
        <v>258</v>
      </c>
      <c r="E417" s="17" t="s">
        <v>29</v>
      </c>
      <c r="F417" s="17" t="s">
        <v>5</v>
      </c>
      <c r="G417" s="17" t="s">
        <v>465</v>
      </c>
      <c r="H417" s="17" t="s">
        <v>52</v>
      </c>
      <c r="I417" s="18">
        <v>45310.0</v>
      </c>
      <c r="J417" s="17" t="s">
        <v>32</v>
      </c>
      <c r="K417" s="17">
        <v>4.0</v>
      </c>
      <c r="L417" s="17">
        <v>6.79</v>
      </c>
      <c r="M417" s="17" t="s">
        <v>354</v>
      </c>
      <c r="N417" s="17">
        <v>27.16</v>
      </c>
      <c r="O417" s="17"/>
      <c r="P417" s="17">
        <f t="shared" si="49"/>
        <v>0.4074</v>
      </c>
      <c r="Q417" s="17"/>
      <c r="R417" s="17">
        <f t="shared" si="2"/>
        <v>0.4074</v>
      </c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 t="s">
        <v>257</v>
      </c>
      <c r="B418" s="19" t="s">
        <v>26</v>
      </c>
      <c r="C418" s="19" t="s">
        <v>26</v>
      </c>
      <c r="D418" s="17" t="s">
        <v>258</v>
      </c>
      <c r="E418" s="17" t="s">
        <v>29</v>
      </c>
      <c r="F418" s="17" t="s">
        <v>5</v>
      </c>
      <c r="G418" s="17" t="s">
        <v>466</v>
      </c>
      <c r="H418" s="17" t="s">
        <v>52</v>
      </c>
      <c r="I418" s="18">
        <v>45310.0</v>
      </c>
      <c r="J418" s="17" t="s">
        <v>32</v>
      </c>
      <c r="K418" s="17">
        <v>2.0</v>
      </c>
      <c r="L418" s="17">
        <v>16.49</v>
      </c>
      <c r="M418" s="17" t="s">
        <v>354</v>
      </c>
      <c r="N418" s="17">
        <v>32.98</v>
      </c>
      <c r="O418" s="17"/>
      <c r="P418" s="17">
        <f t="shared" si="49"/>
        <v>0.4947</v>
      </c>
      <c r="Q418" s="17"/>
      <c r="R418" s="17">
        <f t="shared" si="2"/>
        <v>0.4947</v>
      </c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 t="s">
        <v>257</v>
      </c>
      <c r="B419" s="19" t="s">
        <v>26</v>
      </c>
      <c r="C419" s="19" t="s">
        <v>26</v>
      </c>
      <c r="D419" s="17" t="s">
        <v>258</v>
      </c>
      <c r="E419" s="17" t="s">
        <v>29</v>
      </c>
      <c r="F419" s="17" t="s">
        <v>5</v>
      </c>
      <c r="G419" s="17" t="s">
        <v>51</v>
      </c>
      <c r="H419" s="17" t="s">
        <v>52</v>
      </c>
      <c r="I419" s="18">
        <v>45310.0</v>
      </c>
      <c r="J419" s="17" t="s">
        <v>32</v>
      </c>
      <c r="K419" s="17">
        <v>3.0</v>
      </c>
      <c r="L419" s="17">
        <v>9.45</v>
      </c>
      <c r="M419" s="17" t="s">
        <v>354</v>
      </c>
      <c r="N419" s="17">
        <v>28.349999999999998</v>
      </c>
      <c r="O419" s="17"/>
      <c r="P419" s="17">
        <f t="shared" si="49"/>
        <v>0.42525</v>
      </c>
      <c r="Q419" s="17"/>
      <c r="R419" s="17">
        <f t="shared" si="2"/>
        <v>0.42525</v>
      </c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 t="s">
        <v>257</v>
      </c>
      <c r="B420" s="19" t="s">
        <v>26</v>
      </c>
      <c r="C420" s="19" t="s">
        <v>26</v>
      </c>
      <c r="D420" s="17" t="s">
        <v>258</v>
      </c>
      <c r="E420" s="17" t="s">
        <v>29</v>
      </c>
      <c r="F420" s="17" t="s">
        <v>5</v>
      </c>
      <c r="G420" s="17" t="s">
        <v>467</v>
      </c>
      <c r="H420" s="17" t="s">
        <v>52</v>
      </c>
      <c r="I420" s="18">
        <v>45310.0</v>
      </c>
      <c r="J420" s="17" t="s">
        <v>32</v>
      </c>
      <c r="K420" s="17">
        <v>3.0</v>
      </c>
      <c r="L420" s="17">
        <v>15.75</v>
      </c>
      <c r="M420" s="17" t="s">
        <v>354</v>
      </c>
      <c r="N420" s="17">
        <v>47.25</v>
      </c>
      <c r="O420" s="17"/>
      <c r="P420" s="17">
        <f t="shared" si="49"/>
        <v>0.70875</v>
      </c>
      <c r="Q420" s="17"/>
      <c r="R420" s="17">
        <f t="shared" si="2"/>
        <v>0.70875</v>
      </c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 t="s">
        <v>257</v>
      </c>
      <c r="B421" s="19" t="s">
        <v>26</v>
      </c>
      <c r="C421" s="19" t="s">
        <v>26</v>
      </c>
      <c r="D421" s="17" t="s">
        <v>258</v>
      </c>
      <c r="E421" s="17" t="s">
        <v>29</v>
      </c>
      <c r="F421" s="17" t="s">
        <v>5</v>
      </c>
      <c r="G421" s="17" t="s">
        <v>468</v>
      </c>
      <c r="H421" s="17" t="s">
        <v>52</v>
      </c>
      <c r="I421" s="18">
        <v>45310.0</v>
      </c>
      <c r="J421" s="17" t="s">
        <v>32</v>
      </c>
      <c r="K421" s="17">
        <v>2.0</v>
      </c>
      <c r="L421" s="17">
        <v>4.75</v>
      </c>
      <c r="M421" s="17" t="s">
        <v>354</v>
      </c>
      <c r="N421" s="17">
        <v>9.5</v>
      </c>
      <c r="O421" s="17"/>
      <c r="P421" s="17">
        <f t="shared" si="49"/>
        <v>0.1425</v>
      </c>
      <c r="Q421" s="17"/>
      <c r="R421" s="17">
        <f t="shared" si="2"/>
        <v>0.1425</v>
      </c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 t="s">
        <v>257</v>
      </c>
      <c r="B422" s="19" t="s">
        <v>26</v>
      </c>
      <c r="C422" s="19" t="s">
        <v>26</v>
      </c>
      <c r="D422" s="17" t="s">
        <v>258</v>
      </c>
      <c r="E422" s="17" t="s">
        <v>29</v>
      </c>
      <c r="F422" s="17" t="s">
        <v>5</v>
      </c>
      <c r="G422" s="17" t="s">
        <v>469</v>
      </c>
      <c r="H422" s="17" t="s">
        <v>52</v>
      </c>
      <c r="I422" s="18">
        <v>45310.0</v>
      </c>
      <c r="J422" s="17" t="s">
        <v>32</v>
      </c>
      <c r="K422" s="17">
        <v>4.0</v>
      </c>
      <c r="L422" s="17">
        <v>4.5</v>
      </c>
      <c r="M422" s="17" t="s">
        <v>354</v>
      </c>
      <c r="N422" s="17">
        <v>18.0</v>
      </c>
      <c r="O422" s="17"/>
      <c r="P422" s="17">
        <f t="shared" si="49"/>
        <v>0.27</v>
      </c>
      <c r="Q422" s="17"/>
      <c r="R422" s="17">
        <f t="shared" si="2"/>
        <v>0.27</v>
      </c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 t="s">
        <v>257</v>
      </c>
      <c r="B423" s="19" t="s">
        <v>26</v>
      </c>
      <c r="C423" s="19" t="s">
        <v>26</v>
      </c>
      <c r="D423" s="17" t="s">
        <v>258</v>
      </c>
      <c r="E423" s="17" t="s">
        <v>29</v>
      </c>
      <c r="F423" s="17" t="s">
        <v>5</v>
      </c>
      <c r="G423" s="17" t="s">
        <v>114</v>
      </c>
      <c r="H423" s="17" t="s">
        <v>37</v>
      </c>
      <c r="I423" s="18">
        <v>45310.0</v>
      </c>
      <c r="J423" s="17" t="s">
        <v>32</v>
      </c>
      <c r="K423" s="17">
        <v>4.0</v>
      </c>
      <c r="L423" s="17">
        <v>13.95</v>
      </c>
      <c r="M423" s="17" t="s">
        <v>354</v>
      </c>
      <c r="N423" s="17">
        <v>55.8</v>
      </c>
      <c r="O423" s="17"/>
      <c r="P423" s="17">
        <f t="shared" si="49"/>
        <v>0.837</v>
      </c>
      <c r="Q423" s="17"/>
      <c r="R423" s="17">
        <f t="shared" si="2"/>
        <v>0.837</v>
      </c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 t="s">
        <v>257</v>
      </c>
      <c r="B424" s="19" t="s">
        <v>26</v>
      </c>
      <c r="C424" s="19" t="s">
        <v>26</v>
      </c>
      <c r="D424" s="17" t="s">
        <v>258</v>
      </c>
      <c r="E424" s="17" t="s">
        <v>29</v>
      </c>
      <c r="F424" s="17" t="s">
        <v>5</v>
      </c>
      <c r="G424" s="17" t="s">
        <v>163</v>
      </c>
      <c r="H424" s="17" t="s">
        <v>37</v>
      </c>
      <c r="I424" s="18">
        <v>45310.0</v>
      </c>
      <c r="J424" s="17" t="s">
        <v>32</v>
      </c>
      <c r="K424" s="17">
        <v>6.0</v>
      </c>
      <c r="L424" s="17">
        <v>19.5</v>
      </c>
      <c r="M424" s="17" t="s">
        <v>354</v>
      </c>
      <c r="N424" s="17">
        <v>117.0</v>
      </c>
      <c r="O424" s="17"/>
      <c r="P424" s="17">
        <f t="shared" si="49"/>
        <v>1.755</v>
      </c>
      <c r="Q424" s="17"/>
      <c r="R424" s="17">
        <f t="shared" si="2"/>
        <v>1.755</v>
      </c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 t="s">
        <v>257</v>
      </c>
      <c r="B425" s="19" t="s">
        <v>26</v>
      </c>
      <c r="C425" s="19" t="s">
        <v>26</v>
      </c>
      <c r="D425" s="17" t="s">
        <v>258</v>
      </c>
      <c r="E425" s="17" t="s">
        <v>29</v>
      </c>
      <c r="F425" s="17" t="s">
        <v>5</v>
      </c>
      <c r="G425" s="17" t="s">
        <v>38</v>
      </c>
      <c r="H425" s="17" t="s">
        <v>31</v>
      </c>
      <c r="I425" s="18">
        <v>45310.0</v>
      </c>
      <c r="J425" s="17" t="s">
        <v>32</v>
      </c>
      <c r="K425" s="17">
        <v>3.0</v>
      </c>
      <c r="L425" s="17">
        <v>7.9</v>
      </c>
      <c r="M425" s="17" t="s">
        <v>354</v>
      </c>
      <c r="N425" s="17">
        <v>23.700000000000003</v>
      </c>
      <c r="O425" s="17"/>
      <c r="P425" s="17">
        <f t="shared" si="49"/>
        <v>0.3555</v>
      </c>
      <c r="Q425" s="17"/>
      <c r="R425" s="17">
        <f t="shared" si="2"/>
        <v>0.3555</v>
      </c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 t="s">
        <v>257</v>
      </c>
      <c r="B426" s="19" t="s">
        <v>26</v>
      </c>
      <c r="C426" s="19" t="s">
        <v>26</v>
      </c>
      <c r="D426" s="17" t="s">
        <v>258</v>
      </c>
      <c r="E426" s="17" t="s">
        <v>29</v>
      </c>
      <c r="F426" s="17" t="s">
        <v>5</v>
      </c>
      <c r="G426" s="17" t="s">
        <v>470</v>
      </c>
      <c r="H426" s="17" t="s">
        <v>49</v>
      </c>
      <c r="I426" s="18">
        <v>45310.0</v>
      </c>
      <c r="J426" s="17" t="s">
        <v>32</v>
      </c>
      <c r="K426" s="17">
        <v>8.0</v>
      </c>
      <c r="L426" s="17">
        <v>5.6</v>
      </c>
      <c r="M426" s="17" t="s">
        <v>354</v>
      </c>
      <c r="N426" s="17">
        <v>44.8</v>
      </c>
      <c r="O426" s="17"/>
      <c r="P426" s="17">
        <f t="shared" si="49"/>
        <v>0.672</v>
      </c>
      <c r="Q426" s="17"/>
      <c r="R426" s="17">
        <f t="shared" si="2"/>
        <v>0.672</v>
      </c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 t="s">
        <v>257</v>
      </c>
      <c r="B427" s="19" t="s">
        <v>26</v>
      </c>
      <c r="C427" s="19" t="s">
        <v>26</v>
      </c>
      <c r="D427" s="17" t="s">
        <v>258</v>
      </c>
      <c r="E427" s="17" t="s">
        <v>29</v>
      </c>
      <c r="F427" s="17" t="s">
        <v>5</v>
      </c>
      <c r="G427" s="17" t="s">
        <v>471</v>
      </c>
      <c r="H427" s="17" t="s">
        <v>49</v>
      </c>
      <c r="I427" s="18">
        <v>45310.0</v>
      </c>
      <c r="J427" s="17" t="s">
        <v>32</v>
      </c>
      <c r="K427" s="17">
        <v>50.0</v>
      </c>
      <c r="L427" s="17">
        <v>0.59</v>
      </c>
      <c r="M427" s="17" t="s">
        <v>354</v>
      </c>
      <c r="N427" s="17">
        <v>29.5</v>
      </c>
      <c r="O427" s="17"/>
      <c r="P427" s="17">
        <f t="shared" si="49"/>
        <v>0.4425</v>
      </c>
      <c r="Q427" s="17"/>
      <c r="R427" s="17">
        <f t="shared" si="2"/>
        <v>0.4425</v>
      </c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 t="s">
        <v>257</v>
      </c>
      <c r="B428" s="19" t="s">
        <v>26</v>
      </c>
      <c r="C428" s="19" t="s">
        <v>26</v>
      </c>
      <c r="D428" s="17" t="s">
        <v>258</v>
      </c>
      <c r="E428" s="17" t="s">
        <v>29</v>
      </c>
      <c r="F428" s="17" t="s">
        <v>5</v>
      </c>
      <c r="G428" s="17" t="s">
        <v>472</v>
      </c>
      <c r="H428" s="17" t="s">
        <v>49</v>
      </c>
      <c r="I428" s="18">
        <v>45310.0</v>
      </c>
      <c r="J428" s="17" t="s">
        <v>32</v>
      </c>
      <c r="K428" s="17">
        <v>50.0</v>
      </c>
      <c r="L428" s="17">
        <v>0.8</v>
      </c>
      <c r="M428" s="17" t="s">
        <v>354</v>
      </c>
      <c r="N428" s="17">
        <v>40.0</v>
      </c>
      <c r="O428" s="17"/>
      <c r="P428" s="17">
        <f t="shared" si="49"/>
        <v>0.6</v>
      </c>
      <c r="Q428" s="17"/>
      <c r="R428" s="17">
        <f t="shared" si="2"/>
        <v>0.6</v>
      </c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 t="s">
        <v>257</v>
      </c>
      <c r="B429" s="19" t="s">
        <v>26</v>
      </c>
      <c r="C429" s="19" t="s">
        <v>26</v>
      </c>
      <c r="D429" s="17" t="s">
        <v>258</v>
      </c>
      <c r="E429" s="17" t="s">
        <v>29</v>
      </c>
      <c r="F429" s="17" t="s">
        <v>5</v>
      </c>
      <c r="G429" s="17" t="s">
        <v>473</v>
      </c>
      <c r="H429" s="17" t="s">
        <v>49</v>
      </c>
      <c r="I429" s="18">
        <v>45310.0</v>
      </c>
      <c r="J429" s="17" t="s">
        <v>32</v>
      </c>
      <c r="K429" s="17">
        <v>25.0</v>
      </c>
      <c r="L429" s="17">
        <v>0.89</v>
      </c>
      <c r="M429" s="17" t="s">
        <v>354</v>
      </c>
      <c r="N429" s="17">
        <v>22.25</v>
      </c>
      <c r="O429" s="17"/>
      <c r="P429" s="17">
        <f t="shared" si="49"/>
        <v>0.33375</v>
      </c>
      <c r="Q429" s="17"/>
      <c r="R429" s="17">
        <f t="shared" si="2"/>
        <v>0.33375</v>
      </c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 t="s">
        <v>474</v>
      </c>
      <c r="B430" s="19" t="s">
        <v>26</v>
      </c>
      <c r="C430" s="19" t="s">
        <v>26</v>
      </c>
      <c r="D430" s="17" t="s">
        <v>475</v>
      </c>
      <c r="E430" s="17" t="s">
        <v>29</v>
      </c>
      <c r="F430" s="17" t="s">
        <v>5</v>
      </c>
      <c r="G430" s="17" t="s">
        <v>476</v>
      </c>
      <c r="H430" s="17" t="s">
        <v>52</v>
      </c>
      <c r="I430" s="18">
        <v>45310.0</v>
      </c>
      <c r="J430" s="17" t="s">
        <v>32</v>
      </c>
      <c r="K430" s="17">
        <v>200.0</v>
      </c>
      <c r="L430" s="17">
        <v>0.77</v>
      </c>
      <c r="M430" s="17" t="s">
        <v>354</v>
      </c>
      <c r="N430" s="17">
        <v>154.0</v>
      </c>
      <c r="O430" s="17"/>
      <c r="P430" s="17">
        <f t="shared" si="49"/>
        <v>2.31</v>
      </c>
      <c r="Q430" s="17"/>
      <c r="R430" s="17">
        <f t="shared" si="2"/>
        <v>2.31</v>
      </c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 t="s">
        <v>474</v>
      </c>
      <c r="B431" s="19" t="s">
        <v>26</v>
      </c>
      <c r="C431" s="19" t="s">
        <v>26</v>
      </c>
      <c r="D431" s="17" t="s">
        <v>475</v>
      </c>
      <c r="E431" s="17" t="s">
        <v>29</v>
      </c>
      <c r="F431" s="17" t="s">
        <v>5</v>
      </c>
      <c r="G431" s="17" t="s">
        <v>477</v>
      </c>
      <c r="H431" s="17" t="s">
        <v>52</v>
      </c>
      <c r="I431" s="18">
        <v>45310.0</v>
      </c>
      <c r="J431" s="17" t="s">
        <v>32</v>
      </c>
      <c r="K431" s="17">
        <v>200.0</v>
      </c>
      <c r="L431" s="17">
        <v>0.95</v>
      </c>
      <c r="M431" s="17" t="s">
        <v>354</v>
      </c>
      <c r="N431" s="17">
        <v>190.0</v>
      </c>
      <c r="O431" s="17"/>
      <c r="P431" s="17">
        <f t="shared" si="49"/>
        <v>2.85</v>
      </c>
      <c r="Q431" s="17"/>
      <c r="R431" s="17">
        <f t="shared" si="2"/>
        <v>2.85</v>
      </c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 t="s">
        <v>474</v>
      </c>
      <c r="B432" s="19" t="s">
        <v>26</v>
      </c>
      <c r="C432" s="19" t="s">
        <v>26</v>
      </c>
      <c r="D432" s="17" t="s">
        <v>475</v>
      </c>
      <c r="E432" s="17" t="s">
        <v>29</v>
      </c>
      <c r="F432" s="17" t="s">
        <v>5</v>
      </c>
      <c r="G432" s="17" t="s">
        <v>105</v>
      </c>
      <c r="H432" s="17" t="s">
        <v>52</v>
      </c>
      <c r="I432" s="18">
        <v>45310.0</v>
      </c>
      <c r="J432" s="17" t="s">
        <v>32</v>
      </c>
      <c r="K432" s="17">
        <v>100.0</v>
      </c>
      <c r="L432" s="17">
        <v>2.9</v>
      </c>
      <c r="M432" s="17" t="s">
        <v>354</v>
      </c>
      <c r="N432" s="17">
        <v>290.0</v>
      </c>
      <c r="O432" s="17"/>
      <c r="P432" s="17">
        <f t="shared" si="49"/>
        <v>4.35</v>
      </c>
      <c r="Q432" s="17"/>
      <c r="R432" s="17">
        <f t="shared" si="2"/>
        <v>4.35</v>
      </c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 t="s">
        <v>474</v>
      </c>
      <c r="B433" s="19" t="s">
        <v>26</v>
      </c>
      <c r="C433" s="19" t="s">
        <v>26</v>
      </c>
      <c r="D433" s="17" t="s">
        <v>475</v>
      </c>
      <c r="E433" s="17" t="s">
        <v>29</v>
      </c>
      <c r="F433" s="17" t="s">
        <v>5</v>
      </c>
      <c r="G433" s="17" t="s">
        <v>151</v>
      </c>
      <c r="H433" s="17" t="s">
        <v>91</v>
      </c>
      <c r="I433" s="18">
        <v>45310.0</v>
      </c>
      <c r="J433" s="17" t="s">
        <v>32</v>
      </c>
      <c r="K433" s="17">
        <v>200.0</v>
      </c>
      <c r="L433" s="17">
        <v>2.99</v>
      </c>
      <c r="M433" s="17" t="s">
        <v>354</v>
      </c>
      <c r="N433" s="17">
        <v>598.0</v>
      </c>
      <c r="O433" s="17"/>
      <c r="P433" s="17">
        <f t="shared" si="49"/>
        <v>8.97</v>
      </c>
      <c r="Q433" s="17"/>
      <c r="R433" s="17">
        <f t="shared" si="2"/>
        <v>8.97</v>
      </c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 t="s">
        <v>266</v>
      </c>
      <c r="B434" s="19" t="s">
        <v>79</v>
      </c>
      <c r="C434" s="19" t="s">
        <v>79</v>
      </c>
      <c r="D434" s="17" t="s">
        <v>267</v>
      </c>
      <c r="E434" s="17" t="s">
        <v>29</v>
      </c>
      <c r="F434" s="17" t="s">
        <v>5</v>
      </c>
      <c r="G434" s="17" t="s">
        <v>478</v>
      </c>
      <c r="H434" s="17" t="s">
        <v>31</v>
      </c>
      <c r="I434" s="18">
        <v>45313.0</v>
      </c>
      <c r="J434" s="17" t="s">
        <v>32</v>
      </c>
      <c r="K434" s="17">
        <v>1.0</v>
      </c>
      <c r="L434" s="17">
        <v>80.0</v>
      </c>
      <c r="M434" s="17" t="s">
        <v>354</v>
      </c>
      <c r="N434" s="17">
        <v>80.0</v>
      </c>
      <c r="O434" s="17"/>
      <c r="P434" s="17">
        <f t="shared" ref="P434:P458" si="50">N434*0.02</f>
        <v>1.6</v>
      </c>
      <c r="Q434" s="17"/>
      <c r="R434" s="17">
        <f t="shared" si="2"/>
        <v>1.6</v>
      </c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 t="s">
        <v>266</v>
      </c>
      <c r="B435" s="19" t="s">
        <v>79</v>
      </c>
      <c r="C435" s="19" t="s">
        <v>79</v>
      </c>
      <c r="D435" s="17" t="s">
        <v>267</v>
      </c>
      <c r="E435" s="17" t="s">
        <v>29</v>
      </c>
      <c r="F435" s="17" t="s">
        <v>5</v>
      </c>
      <c r="G435" s="17" t="s">
        <v>479</v>
      </c>
      <c r="H435" s="17" t="s">
        <v>52</v>
      </c>
      <c r="I435" s="18">
        <v>45313.0</v>
      </c>
      <c r="J435" s="17" t="s">
        <v>32</v>
      </c>
      <c r="K435" s="17">
        <v>10.0</v>
      </c>
      <c r="L435" s="17">
        <v>11.29</v>
      </c>
      <c r="M435" s="17" t="s">
        <v>354</v>
      </c>
      <c r="N435" s="17">
        <v>112.89999999999999</v>
      </c>
      <c r="O435" s="17"/>
      <c r="P435" s="17">
        <f t="shared" si="50"/>
        <v>2.258</v>
      </c>
      <c r="Q435" s="17"/>
      <c r="R435" s="17">
        <f t="shared" si="2"/>
        <v>2.258</v>
      </c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 t="s">
        <v>266</v>
      </c>
      <c r="B436" s="19" t="s">
        <v>79</v>
      </c>
      <c r="C436" s="19" t="s">
        <v>79</v>
      </c>
      <c r="D436" s="17" t="s">
        <v>267</v>
      </c>
      <c r="E436" s="17" t="s">
        <v>29</v>
      </c>
      <c r="F436" s="17" t="s">
        <v>5</v>
      </c>
      <c r="G436" s="17" t="s">
        <v>105</v>
      </c>
      <c r="H436" s="17" t="s">
        <v>52</v>
      </c>
      <c r="I436" s="18">
        <v>45313.0</v>
      </c>
      <c r="J436" s="17" t="s">
        <v>32</v>
      </c>
      <c r="K436" s="17">
        <v>125.0</v>
      </c>
      <c r="L436" s="17">
        <v>2.9</v>
      </c>
      <c r="M436" s="17" t="s">
        <v>354</v>
      </c>
      <c r="N436" s="17">
        <v>362.5</v>
      </c>
      <c r="O436" s="17"/>
      <c r="P436" s="17">
        <f t="shared" si="50"/>
        <v>7.25</v>
      </c>
      <c r="Q436" s="17"/>
      <c r="R436" s="17">
        <f t="shared" si="2"/>
        <v>7.25</v>
      </c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 t="s">
        <v>266</v>
      </c>
      <c r="B437" s="19" t="s">
        <v>79</v>
      </c>
      <c r="C437" s="19" t="s">
        <v>79</v>
      </c>
      <c r="D437" s="17" t="s">
        <v>267</v>
      </c>
      <c r="E437" s="17" t="s">
        <v>29</v>
      </c>
      <c r="F437" s="17" t="s">
        <v>5</v>
      </c>
      <c r="G437" s="17" t="s">
        <v>480</v>
      </c>
      <c r="H437" s="17" t="s">
        <v>52</v>
      </c>
      <c r="I437" s="18">
        <v>45313.0</v>
      </c>
      <c r="J437" s="17" t="s">
        <v>32</v>
      </c>
      <c r="K437" s="17">
        <v>2.0</v>
      </c>
      <c r="L437" s="17">
        <v>17.99</v>
      </c>
      <c r="M437" s="17" t="s">
        <v>354</v>
      </c>
      <c r="N437" s="17">
        <v>35.98</v>
      </c>
      <c r="O437" s="17"/>
      <c r="P437" s="17">
        <f t="shared" si="50"/>
        <v>0.7196</v>
      </c>
      <c r="Q437" s="17"/>
      <c r="R437" s="17">
        <f t="shared" si="2"/>
        <v>0.7196</v>
      </c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 t="s">
        <v>266</v>
      </c>
      <c r="B438" s="19" t="s">
        <v>79</v>
      </c>
      <c r="C438" s="19" t="s">
        <v>79</v>
      </c>
      <c r="D438" s="17" t="s">
        <v>267</v>
      </c>
      <c r="E438" s="17" t="s">
        <v>29</v>
      </c>
      <c r="F438" s="17" t="s">
        <v>5</v>
      </c>
      <c r="G438" s="17" t="s">
        <v>481</v>
      </c>
      <c r="H438" s="17" t="s">
        <v>31</v>
      </c>
      <c r="I438" s="18">
        <v>45313.0</v>
      </c>
      <c r="J438" s="17" t="s">
        <v>32</v>
      </c>
      <c r="K438" s="17">
        <v>6.0</v>
      </c>
      <c r="L438" s="17">
        <v>20.0</v>
      </c>
      <c r="M438" s="17" t="s">
        <v>354</v>
      </c>
      <c r="N438" s="17">
        <v>120.0</v>
      </c>
      <c r="O438" s="17"/>
      <c r="P438" s="17">
        <f t="shared" si="50"/>
        <v>2.4</v>
      </c>
      <c r="Q438" s="17"/>
      <c r="R438" s="17">
        <f t="shared" si="2"/>
        <v>2.4</v>
      </c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 t="s">
        <v>271</v>
      </c>
      <c r="B439" s="19" t="s">
        <v>79</v>
      </c>
      <c r="C439" s="19" t="s">
        <v>79</v>
      </c>
      <c r="D439" s="17" t="s">
        <v>272</v>
      </c>
      <c r="E439" s="17" t="s">
        <v>29</v>
      </c>
      <c r="F439" s="17" t="s">
        <v>5</v>
      </c>
      <c r="G439" s="17" t="s">
        <v>482</v>
      </c>
      <c r="H439" s="17" t="s">
        <v>52</v>
      </c>
      <c r="I439" s="18">
        <v>45313.0</v>
      </c>
      <c r="J439" s="17" t="s">
        <v>32</v>
      </c>
      <c r="K439" s="17">
        <v>2.0</v>
      </c>
      <c r="L439" s="17">
        <v>7.5</v>
      </c>
      <c r="M439" s="17" t="s">
        <v>354</v>
      </c>
      <c r="N439" s="17">
        <v>15.0</v>
      </c>
      <c r="O439" s="17"/>
      <c r="P439" s="17">
        <f t="shared" si="50"/>
        <v>0.3</v>
      </c>
      <c r="Q439" s="17"/>
      <c r="R439" s="17">
        <f t="shared" si="2"/>
        <v>0.3</v>
      </c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 t="s">
        <v>271</v>
      </c>
      <c r="B440" s="19" t="s">
        <v>79</v>
      </c>
      <c r="C440" s="19" t="s">
        <v>79</v>
      </c>
      <c r="D440" s="17" t="s">
        <v>272</v>
      </c>
      <c r="E440" s="17" t="s">
        <v>29</v>
      </c>
      <c r="F440" s="17" t="s">
        <v>5</v>
      </c>
      <c r="G440" s="17" t="s">
        <v>483</v>
      </c>
      <c r="H440" s="17" t="s">
        <v>31</v>
      </c>
      <c r="I440" s="18">
        <v>45313.0</v>
      </c>
      <c r="J440" s="17" t="s">
        <v>32</v>
      </c>
      <c r="K440" s="17">
        <v>3.0</v>
      </c>
      <c r="L440" s="17">
        <v>6.0</v>
      </c>
      <c r="M440" s="17" t="s">
        <v>354</v>
      </c>
      <c r="N440" s="17">
        <v>18.0</v>
      </c>
      <c r="O440" s="17"/>
      <c r="P440" s="17">
        <f t="shared" si="50"/>
        <v>0.36</v>
      </c>
      <c r="Q440" s="17"/>
      <c r="R440" s="17">
        <f t="shared" si="2"/>
        <v>0.36</v>
      </c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 t="s">
        <v>271</v>
      </c>
      <c r="B441" s="19" t="s">
        <v>79</v>
      </c>
      <c r="C441" s="19" t="s">
        <v>79</v>
      </c>
      <c r="D441" s="17" t="s">
        <v>272</v>
      </c>
      <c r="E441" s="17" t="s">
        <v>29</v>
      </c>
      <c r="F441" s="17" t="s">
        <v>5</v>
      </c>
      <c r="G441" s="17" t="s">
        <v>100</v>
      </c>
      <c r="H441" s="17" t="s">
        <v>91</v>
      </c>
      <c r="I441" s="18">
        <v>45313.0</v>
      </c>
      <c r="J441" s="17" t="s">
        <v>32</v>
      </c>
      <c r="K441" s="17">
        <v>9.0</v>
      </c>
      <c r="L441" s="17">
        <v>31.99</v>
      </c>
      <c r="M441" s="17" t="s">
        <v>354</v>
      </c>
      <c r="N441" s="17">
        <v>287.90999999999997</v>
      </c>
      <c r="O441" s="17"/>
      <c r="P441" s="17">
        <f t="shared" si="50"/>
        <v>5.7582</v>
      </c>
      <c r="Q441" s="17"/>
      <c r="R441" s="17">
        <f t="shared" si="2"/>
        <v>5.7582</v>
      </c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 t="s">
        <v>271</v>
      </c>
      <c r="B442" s="19" t="s">
        <v>79</v>
      </c>
      <c r="C442" s="19" t="s">
        <v>79</v>
      </c>
      <c r="D442" s="17" t="s">
        <v>272</v>
      </c>
      <c r="E442" s="17" t="s">
        <v>29</v>
      </c>
      <c r="F442" s="17" t="s">
        <v>5</v>
      </c>
      <c r="G442" s="17" t="s">
        <v>99</v>
      </c>
      <c r="H442" s="17" t="s">
        <v>91</v>
      </c>
      <c r="I442" s="18">
        <v>45313.0</v>
      </c>
      <c r="J442" s="17" t="s">
        <v>32</v>
      </c>
      <c r="K442" s="17">
        <v>3.0</v>
      </c>
      <c r="L442" s="17">
        <v>11.95</v>
      </c>
      <c r="M442" s="17" t="s">
        <v>354</v>
      </c>
      <c r="N442" s="17">
        <v>35.849999999999994</v>
      </c>
      <c r="O442" s="17"/>
      <c r="P442" s="17">
        <f t="shared" si="50"/>
        <v>0.717</v>
      </c>
      <c r="Q442" s="17"/>
      <c r="R442" s="17">
        <f t="shared" si="2"/>
        <v>0.717</v>
      </c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 t="s">
        <v>271</v>
      </c>
      <c r="B443" s="19" t="s">
        <v>79</v>
      </c>
      <c r="C443" s="19" t="s">
        <v>79</v>
      </c>
      <c r="D443" s="17" t="s">
        <v>272</v>
      </c>
      <c r="E443" s="17" t="s">
        <v>29</v>
      </c>
      <c r="F443" s="17" t="s">
        <v>5</v>
      </c>
      <c r="G443" s="17" t="s">
        <v>484</v>
      </c>
      <c r="H443" s="17" t="s">
        <v>37</v>
      </c>
      <c r="I443" s="18">
        <v>45313.0</v>
      </c>
      <c r="J443" s="17" t="s">
        <v>32</v>
      </c>
      <c r="K443" s="17">
        <v>3.0</v>
      </c>
      <c r="L443" s="17">
        <v>25.0</v>
      </c>
      <c r="M443" s="17" t="s">
        <v>354</v>
      </c>
      <c r="N443" s="17">
        <v>75.0</v>
      </c>
      <c r="O443" s="17"/>
      <c r="P443" s="17">
        <f t="shared" si="50"/>
        <v>1.5</v>
      </c>
      <c r="Q443" s="17"/>
      <c r="R443" s="17">
        <f t="shared" si="2"/>
        <v>1.5</v>
      </c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 t="s">
        <v>271</v>
      </c>
      <c r="B444" s="19" t="s">
        <v>79</v>
      </c>
      <c r="C444" s="19" t="s">
        <v>79</v>
      </c>
      <c r="D444" s="17" t="s">
        <v>272</v>
      </c>
      <c r="E444" s="17" t="s">
        <v>29</v>
      </c>
      <c r="F444" s="17" t="s">
        <v>5</v>
      </c>
      <c r="G444" s="17" t="s">
        <v>163</v>
      </c>
      <c r="H444" s="17" t="s">
        <v>37</v>
      </c>
      <c r="I444" s="18">
        <v>45313.0</v>
      </c>
      <c r="J444" s="17" t="s">
        <v>32</v>
      </c>
      <c r="K444" s="17">
        <v>17.0</v>
      </c>
      <c r="L444" s="17">
        <v>19.0</v>
      </c>
      <c r="M444" s="17" t="s">
        <v>354</v>
      </c>
      <c r="N444" s="17">
        <v>323.0</v>
      </c>
      <c r="O444" s="17"/>
      <c r="P444" s="17">
        <f t="shared" si="50"/>
        <v>6.46</v>
      </c>
      <c r="Q444" s="17"/>
      <c r="R444" s="17">
        <f t="shared" si="2"/>
        <v>6.46</v>
      </c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 t="s">
        <v>271</v>
      </c>
      <c r="B445" s="19" t="s">
        <v>79</v>
      </c>
      <c r="C445" s="19" t="s">
        <v>79</v>
      </c>
      <c r="D445" s="17" t="s">
        <v>272</v>
      </c>
      <c r="E445" s="17" t="s">
        <v>29</v>
      </c>
      <c r="F445" s="17" t="s">
        <v>5</v>
      </c>
      <c r="G445" s="17" t="s">
        <v>133</v>
      </c>
      <c r="H445" s="17" t="s">
        <v>46</v>
      </c>
      <c r="I445" s="18">
        <v>45313.0</v>
      </c>
      <c r="J445" s="17" t="s">
        <v>32</v>
      </c>
      <c r="K445" s="17">
        <v>2.0</v>
      </c>
      <c r="L445" s="17">
        <v>55.95</v>
      </c>
      <c r="M445" s="17" t="s">
        <v>354</v>
      </c>
      <c r="N445" s="17">
        <v>111.9</v>
      </c>
      <c r="O445" s="17"/>
      <c r="P445" s="17">
        <f t="shared" si="50"/>
        <v>2.238</v>
      </c>
      <c r="Q445" s="17"/>
      <c r="R445" s="17">
        <f t="shared" si="2"/>
        <v>2.238</v>
      </c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 t="s">
        <v>271</v>
      </c>
      <c r="B446" s="19" t="s">
        <v>79</v>
      </c>
      <c r="C446" s="19" t="s">
        <v>79</v>
      </c>
      <c r="D446" s="17" t="s">
        <v>272</v>
      </c>
      <c r="E446" s="17" t="s">
        <v>29</v>
      </c>
      <c r="F446" s="17" t="s">
        <v>5</v>
      </c>
      <c r="G446" s="17" t="s">
        <v>240</v>
      </c>
      <c r="H446" s="17" t="s">
        <v>49</v>
      </c>
      <c r="I446" s="18">
        <v>45313.0</v>
      </c>
      <c r="J446" s="17" t="s">
        <v>32</v>
      </c>
      <c r="K446" s="17">
        <v>80.0</v>
      </c>
      <c r="L446" s="17">
        <v>6.6</v>
      </c>
      <c r="M446" s="17" t="s">
        <v>354</v>
      </c>
      <c r="N446" s="17">
        <v>528.0</v>
      </c>
      <c r="O446" s="17"/>
      <c r="P446" s="17">
        <f t="shared" si="50"/>
        <v>10.56</v>
      </c>
      <c r="Q446" s="17"/>
      <c r="R446" s="17">
        <f t="shared" si="2"/>
        <v>10.56</v>
      </c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 t="s">
        <v>271</v>
      </c>
      <c r="B447" s="19" t="s">
        <v>79</v>
      </c>
      <c r="C447" s="19" t="s">
        <v>79</v>
      </c>
      <c r="D447" s="17" t="s">
        <v>272</v>
      </c>
      <c r="E447" s="17" t="s">
        <v>29</v>
      </c>
      <c r="F447" s="17" t="s">
        <v>5</v>
      </c>
      <c r="G447" s="17" t="s">
        <v>485</v>
      </c>
      <c r="H447" s="17" t="s">
        <v>49</v>
      </c>
      <c r="I447" s="18">
        <v>45313.0</v>
      </c>
      <c r="J447" s="17" t="s">
        <v>32</v>
      </c>
      <c r="K447" s="17">
        <v>200.0</v>
      </c>
      <c r="L447" s="17">
        <v>0.99</v>
      </c>
      <c r="M447" s="17" t="s">
        <v>354</v>
      </c>
      <c r="N447" s="17">
        <v>198.0</v>
      </c>
      <c r="O447" s="17"/>
      <c r="P447" s="17">
        <f t="shared" si="50"/>
        <v>3.96</v>
      </c>
      <c r="Q447" s="17"/>
      <c r="R447" s="17">
        <f t="shared" si="2"/>
        <v>3.96</v>
      </c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 t="s">
        <v>271</v>
      </c>
      <c r="B448" s="19" t="s">
        <v>79</v>
      </c>
      <c r="C448" s="19" t="s">
        <v>79</v>
      </c>
      <c r="D448" s="17" t="s">
        <v>272</v>
      </c>
      <c r="E448" s="17" t="s">
        <v>29</v>
      </c>
      <c r="F448" s="17" t="s">
        <v>5</v>
      </c>
      <c r="G448" s="17" t="s">
        <v>486</v>
      </c>
      <c r="H448" s="17" t="s">
        <v>49</v>
      </c>
      <c r="I448" s="18">
        <v>45313.0</v>
      </c>
      <c r="J448" s="17" t="s">
        <v>32</v>
      </c>
      <c r="K448" s="17">
        <v>100.0</v>
      </c>
      <c r="L448" s="17">
        <v>0.42</v>
      </c>
      <c r="M448" s="17" t="s">
        <v>354</v>
      </c>
      <c r="N448" s="17">
        <v>42.0</v>
      </c>
      <c r="O448" s="17"/>
      <c r="P448" s="17">
        <f t="shared" si="50"/>
        <v>0.84</v>
      </c>
      <c r="Q448" s="17"/>
      <c r="R448" s="17">
        <f t="shared" si="2"/>
        <v>0.84</v>
      </c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 t="s">
        <v>271</v>
      </c>
      <c r="B449" s="19" t="s">
        <v>79</v>
      </c>
      <c r="C449" s="19" t="s">
        <v>79</v>
      </c>
      <c r="D449" s="17" t="s">
        <v>272</v>
      </c>
      <c r="E449" s="17" t="s">
        <v>29</v>
      </c>
      <c r="F449" s="17" t="s">
        <v>5</v>
      </c>
      <c r="G449" s="17" t="s">
        <v>487</v>
      </c>
      <c r="H449" s="17" t="s">
        <v>40</v>
      </c>
      <c r="I449" s="18">
        <v>45313.0</v>
      </c>
      <c r="J449" s="17" t="s">
        <v>32</v>
      </c>
      <c r="K449" s="17">
        <v>1.0</v>
      </c>
      <c r="L449" s="17">
        <v>177.0</v>
      </c>
      <c r="M449" s="17" t="s">
        <v>354</v>
      </c>
      <c r="N449" s="17">
        <v>177.0</v>
      </c>
      <c r="O449" s="17"/>
      <c r="P449" s="17">
        <f t="shared" si="50"/>
        <v>3.54</v>
      </c>
      <c r="Q449" s="17"/>
      <c r="R449" s="17">
        <f t="shared" si="2"/>
        <v>3.54</v>
      </c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 t="s">
        <v>271</v>
      </c>
      <c r="B450" s="19" t="s">
        <v>79</v>
      </c>
      <c r="C450" s="19" t="s">
        <v>79</v>
      </c>
      <c r="D450" s="17" t="s">
        <v>272</v>
      </c>
      <c r="E450" s="17" t="s">
        <v>29</v>
      </c>
      <c r="F450" s="17" t="s">
        <v>5</v>
      </c>
      <c r="G450" s="17" t="s">
        <v>488</v>
      </c>
      <c r="H450" s="17" t="s">
        <v>40</v>
      </c>
      <c r="I450" s="18">
        <v>45313.0</v>
      </c>
      <c r="J450" s="17" t="s">
        <v>32</v>
      </c>
      <c r="K450" s="17">
        <v>4.0</v>
      </c>
      <c r="L450" s="17">
        <v>6.99</v>
      </c>
      <c r="M450" s="17" t="s">
        <v>354</v>
      </c>
      <c r="N450" s="17">
        <v>27.96</v>
      </c>
      <c r="O450" s="17"/>
      <c r="P450" s="17">
        <f t="shared" si="50"/>
        <v>0.5592</v>
      </c>
      <c r="Q450" s="17"/>
      <c r="R450" s="17">
        <f t="shared" si="2"/>
        <v>0.5592</v>
      </c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 t="s">
        <v>271</v>
      </c>
      <c r="B451" s="19" t="s">
        <v>79</v>
      </c>
      <c r="C451" s="19" t="s">
        <v>79</v>
      </c>
      <c r="D451" s="17" t="s">
        <v>272</v>
      </c>
      <c r="E451" s="17" t="s">
        <v>29</v>
      </c>
      <c r="F451" s="17" t="s">
        <v>5</v>
      </c>
      <c r="G451" s="17" t="s">
        <v>489</v>
      </c>
      <c r="H451" s="17" t="s">
        <v>31</v>
      </c>
      <c r="I451" s="18">
        <v>45313.0</v>
      </c>
      <c r="J451" s="17" t="s">
        <v>32</v>
      </c>
      <c r="K451" s="17">
        <v>4.0</v>
      </c>
      <c r="L451" s="17">
        <v>70.0</v>
      </c>
      <c r="M451" s="17" t="s">
        <v>354</v>
      </c>
      <c r="N451" s="17">
        <v>280.0</v>
      </c>
      <c r="O451" s="17"/>
      <c r="P451" s="17">
        <f t="shared" si="50"/>
        <v>5.6</v>
      </c>
      <c r="Q451" s="17"/>
      <c r="R451" s="17">
        <f t="shared" si="2"/>
        <v>5.6</v>
      </c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 t="s">
        <v>271</v>
      </c>
      <c r="B452" s="19" t="s">
        <v>79</v>
      </c>
      <c r="C452" s="19" t="s">
        <v>79</v>
      </c>
      <c r="D452" s="17" t="s">
        <v>272</v>
      </c>
      <c r="E452" s="17" t="s">
        <v>29</v>
      </c>
      <c r="F452" s="17" t="s">
        <v>5</v>
      </c>
      <c r="G452" s="17" t="s">
        <v>231</v>
      </c>
      <c r="H452" s="17" t="s">
        <v>64</v>
      </c>
      <c r="I452" s="18">
        <v>45313.0</v>
      </c>
      <c r="J452" s="17" t="s">
        <v>32</v>
      </c>
      <c r="K452" s="17">
        <v>1.0</v>
      </c>
      <c r="L452" s="17">
        <v>30.0</v>
      </c>
      <c r="M452" s="17" t="s">
        <v>354</v>
      </c>
      <c r="N452" s="17">
        <v>30.0</v>
      </c>
      <c r="O452" s="17"/>
      <c r="P452" s="17">
        <f t="shared" si="50"/>
        <v>0.6</v>
      </c>
      <c r="Q452" s="17"/>
      <c r="R452" s="17">
        <f t="shared" si="2"/>
        <v>0.6</v>
      </c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 t="s">
        <v>271</v>
      </c>
      <c r="B453" s="19" t="s">
        <v>79</v>
      </c>
      <c r="C453" s="19" t="s">
        <v>79</v>
      </c>
      <c r="D453" s="17" t="s">
        <v>272</v>
      </c>
      <c r="E453" s="17" t="s">
        <v>29</v>
      </c>
      <c r="F453" s="17" t="s">
        <v>5</v>
      </c>
      <c r="G453" s="17" t="s">
        <v>490</v>
      </c>
      <c r="H453" s="17" t="s">
        <v>40</v>
      </c>
      <c r="I453" s="18">
        <v>45313.0</v>
      </c>
      <c r="J453" s="17" t="s">
        <v>32</v>
      </c>
      <c r="K453" s="17">
        <v>4.0</v>
      </c>
      <c r="L453" s="17">
        <v>21.21</v>
      </c>
      <c r="M453" s="17" t="s">
        <v>354</v>
      </c>
      <c r="N453" s="17">
        <v>84.84</v>
      </c>
      <c r="O453" s="17"/>
      <c r="P453" s="17">
        <f t="shared" si="50"/>
        <v>1.6968</v>
      </c>
      <c r="Q453" s="17"/>
      <c r="R453" s="17">
        <f t="shared" si="2"/>
        <v>1.6968</v>
      </c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 t="s">
        <v>271</v>
      </c>
      <c r="B454" s="19" t="s">
        <v>79</v>
      </c>
      <c r="C454" s="19" t="s">
        <v>79</v>
      </c>
      <c r="D454" s="17" t="s">
        <v>272</v>
      </c>
      <c r="E454" s="17" t="s">
        <v>29</v>
      </c>
      <c r="F454" s="17" t="s">
        <v>5</v>
      </c>
      <c r="G454" s="17" t="s">
        <v>491</v>
      </c>
      <c r="H454" s="17" t="s">
        <v>52</v>
      </c>
      <c r="I454" s="18">
        <v>45313.0</v>
      </c>
      <c r="J454" s="17" t="s">
        <v>32</v>
      </c>
      <c r="K454" s="17">
        <v>1.0</v>
      </c>
      <c r="L454" s="17">
        <v>26.68</v>
      </c>
      <c r="M454" s="17" t="s">
        <v>354</v>
      </c>
      <c r="N454" s="17">
        <v>26.68</v>
      </c>
      <c r="O454" s="17"/>
      <c r="P454" s="17">
        <f t="shared" si="50"/>
        <v>0.5336</v>
      </c>
      <c r="Q454" s="17"/>
      <c r="R454" s="17">
        <f t="shared" si="2"/>
        <v>0.5336</v>
      </c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 t="s">
        <v>271</v>
      </c>
      <c r="B455" s="19" t="s">
        <v>79</v>
      </c>
      <c r="C455" s="19" t="s">
        <v>79</v>
      </c>
      <c r="D455" s="17" t="s">
        <v>272</v>
      </c>
      <c r="E455" s="17" t="s">
        <v>29</v>
      </c>
      <c r="F455" s="17" t="s">
        <v>5</v>
      </c>
      <c r="G455" s="17" t="s">
        <v>492</v>
      </c>
      <c r="H455" s="17" t="s">
        <v>49</v>
      </c>
      <c r="I455" s="18">
        <v>45313.0</v>
      </c>
      <c r="J455" s="17" t="s">
        <v>32</v>
      </c>
      <c r="K455" s="17">
        <v>4.0</v>
      </c>
      <c r="L455" s="17">
        <v>8.8</v>
      </c>
      <c r="M455" s="17" t="s">
        <v>354</v>
      </c>
      <c r="N455" s="17">
        <v>35.2</v>
      </c>
      <c r="O455" s="17"/>
      <c r="P455" s="17">
        <f t="shared" si="50"/>
        <v>0.704</v>
      </c>
      <c r="Q455" s="17"/>
      <c r="R455" s="17">
        <f t="shared" si="2"/>
        <v>0.704</v>
      </c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 t="s">
        <v>271</v>
      </c>
      <c r="B456" s="19" t="s">
        <v>79</v>
      </c>
      <c r="C456" s="19" t="s">
        <v>79</v>
      </c>
      <c r="D456" s="17" t="s">
        <v>272</v>
      </c>
      <c r="E456" s="17" t="s">
        <v>29</v>
      </c>
      <c r="F456" s="17" t="s">
        <v>5</v>
      </c>
      <c r="G456" s="17" t="s">
        <v>477</v>
      </c>
      <c r="H456" s="17" t="s">
        <v>52</v>
      </c>
      <c r="I456" s="18">
        <v>45313.0</v>
      </c>
      <c r="J456" s="17" t="s">
        <v>32</v>
      </c>
      <c r="K456" s="17">
        <v>50.0</v>
      </c>
      <c r="L456" s="17">
        <v>0.95</v>
      </c>
      <c r="M456" s="17" t="s">
        <v>354</v>
      </c>
      <c r="N456" s="17">
        <v>47.5</v>
      </c>
      <c r="O456" s="17"/>
      <c r="P456" s="17">
        <f t="shared" si="50"/>
        <v>0.95</v>
      </c>
      <c r="Q456" s="17"/>
      <c r="R456" s="17">
        <f t="shared" si="2"/>
        <v>0.95</v>
      </c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 t="s">
        <v>271</v>
      </c>
      <c r="B457" s="19" t="s">
        <v>79</v>
      </c>
      <c r="C457" s="19" t="s">
        <v>79</v>
      </c>
      <c r="D457" s="17" t="s">
        <v>272</v>
      </c>
      <c r="E457" s="17" t="s">
        <v>29</v>
      </c>
      <c r="F457" s="17" t="s">
        <v>5</v>
      </c>
      <c r="G457" s="17" t="s">
        <v>493</v>
      </c>
      <c r="H457" s="17" t="s">
        <v>40</v>
      </c>
      <c r="I457" s="18">
        <v>45313.0</v>
      </c>
      <c r="J457" s="17" t="s">
        <v>32</v>
      </c>
      <c r="K457" s="17">
        <v>2.0</v>
      </c>
      <c r="L457" s="17">
        <v>43.07</v>
      </c>
      <c r="M457" s="17" t="s">
        <v>354</v>
      </c>
      <c r="N457" s="17">
        <v>86.14</v>
      </c>
      <c r="O457" s="17"/>
      <c r="P457" s="17">
        <f t="shared" si="50"/>
        <v>1.7228</v>
      </c>
      <c r="Q457" s="17"/>
      <c r="R457" s="17">
        <f t="shared" si="2"/>
        <v>1.7228</v>
      </c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 t="s">
        <v>271</v>
      </c>
      <c r="B458" s="19" t="s">
        <v>79</v>
      </c>
      <c r="C458" s="19" t="s">
        <v>79</v>
      </c>
      <c r="D458" s="17" t="s">
        <v>272</v>
      </c>
      <c r="E458" s="17" t="s">
        <v>29</v>
      </c>
      <c r="F458" s="17" t="s">
        <v>5</v>
      </c>
      <c r="G458" s="17" t="s">
        <v>191</v>
      </c>
      <c r="H458" s="17" t="s">
        <v>49</v>
      </c>
      <c r="I458" s="18">
        <v>45313.0</v>
      </c>
      <c r="J458" s="17" t="s">
        <v>32</v>
      </c>
      <c r="K458" s="17">
        <v>200.0</v>
      </c>
      <c r="L458" s="17">
        <v>0.33</v>
      </c>
      <c r="M458" s="17" t="s">
        <v>354</v>
      </c>
      <c r="N458" s="17">
        <v>66.0</v>
      </c>
      <c r="O458" s="17"/>
      <c r="P458" s="17">
        <f t="shared" si="50"/>
        <v>1.32</v>
      </c>
      <c r="Q458" s="17"/>
      <c r="R458" s="17">
        <f t="shared" si="2"/>
        <v>1.32</v>
      </c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 t="s">
        <v>88</v>
      </c>
      <c r="B459" s="19" t="s">
        <v>26</v>
      </c>
      <c r="C459" s="19" t="s">
        <v>26</v>
      </c>
      <c r="D459" s="17" t="s">
        <v>273</v>
      </c>
      <c r="E459" s="17" t="s">
        <v>29</v>
      </c>
      <c r="F459" s="17" t="s">
        <v>5</v>
      </c>
      <c r="G459" s="17" t="s">
        <v>494</v>
      </c>
      <c r="H459" s="17" t="s">
        <v>91</v>
      </c>
      <c r="I459" s="18">
        <v>45313.0</v>
      </c>
      <c r="J459" s="17" t="s">
        <v>32</v>
      </c>
      <c r="K459" s="17">
        <v>1.0</v>
      </c>
      <c r="L459" s="17">
        <v>210.0</v>
      </c>
      <c r="M459" s="17" t="s">
        <v>354</v>
      </c>
      <c r="N459" s="17">
        <v>210.0</v>
      </c>
      <c r="O459" s="17"/>
      <c r="P459" s="17">
        <f t="shared" ref="P459:P466" si="51">N459*0.015</f>
        <v>3.15</v>
      </c>
      <c r="Q459" s="17"/>
      <c r="R459" s="17">
        <f t="shared" si="2"/>
        <v>3.15</v>
      </c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 t="s">
        <v>88</v>
      </c>
      <c r="B460" s="19" t="s">
        <v>26</v>
      </c>
      <c r="C460" s="19" t="s">
        <v>26</v>
      </c>
      <c r="D460" s="17" t="s">
        <v>273</v>
      </c>
      <c r="E460" s="17" t="s">
        <v>29</v>
      </c>
      <c r="F460" s="17" t="s">
        <v>5</v>
      </c>
      <c r="G460" s="17" t="s">
        <v>112</v>
      </c>
      <c r="H460" s="17" t="s">
        <v>56</v>
      </c>
      <c r="I460" s="18">
        <v>45313.0</v>
      </c>
      <c r="J460" s="17" t="s">
        <v>32</v>
      </c>
      <c r="K460" s="17">
        <v>6.0</v>
      </c>
      <c r="L460" s="17">
        <v>6.91</v>
      </c>
      <c r="M460" s="17" t="s">
        <v>354</v>
      </c>
      <c r="N460" s="17">
        <v>41.46</v>
      </c>
      <c r="O460" s="17"/>
      <c r="P460" s="17">
        <f t="shared" si="51"/>
        <v>0.6219</v>
      </c>
      <c r="Q460" s="17"/>
      <c r="R460" s="17">
        <f t="shared" si="2"/>
        <v>0.6219</v>
      </c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 t="s">
        <v>88</v>
      </c>
      <c r="B461" s="19" t="s">
        <v>26</v>
      </c>
      <c r="C461" s="19" t="s">
        <v>26</v>
      </c>
      <c r="D461" s="17" t="s">
        <v>273</v>
      </c>
      <c r="E461" s="17" t="s">
        <v>29</v>
      </c>
      <c r="F461" s="17" t="s">
        <v>5</v>
      </c>
      <c r="G461" s="17" t="s">
        <v>495</v>
      </c>
      <c r="H461" s="17" t="s">
        <v>56</v>
      </c>
      <c r="I461" s="18">
        <v>45313.0</v>
      </c>
      <c r="J461" s="17" t="s">
        <v>32</v>
      </c>
      <c r="K461" s="17">
        <v>6.0</v>
      </c>
      <c r="L461" s="17">
        <v>19.24</v>
      </c>
      <c r="M461" s="17" t="s">
        <v>354</v>
      </c>
      <c r="N461" s="17">
        <v>115.44</v>
      </c>
      <c r="O461" s="17"/>
      <c r="P461" s="17">
        <f t="shared" si="51"/>
        <v>1.7316</v>
      </c>
      <c r="Q461" s="17"/>
      <c r="R461" s="17">
        <f t="shared" si="2"/>
        <v>1.7316</v>
      </c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 t="s">
        <v>282</v>
      </c>
      <c r="B462" s="19" t="s">
        <v>26</v>
      </c>
      <c r="C462" s="19" t="s">
        <v>26</v>
      </c>
      <c r="D462" s="17" t="s">
        <v>283</v>
      </c>
      <c r="E462" s="17" t="s">
        <v>29</v>
      </c>
      <c r="F462" s="17" t="s">
        <v>5</v>
      </c>
      <c r="G462" s="17" t="s">
        <v>261</v>
      </c>
      <c r="H462" s="17" t="s">
        <v>31</v>
      </c>
      <c r="I462" s="18">
        <v>45313.0</v>
      </c>
      <c r="J462" s="17" t="s">
        <v>32</v>
      </c>
      <c r="K462" s="17">
        <v>1.0</v>
      </c>
      <c r="L462" s="17">
        <v>24.0</v>
      </c>
      <c r="M462" s="17" t="s">
        <v>354</v>
      </c>
      <c r="N462" s="17">
        <v>24.0</v>
      </c>
      <c r="O462" s="17"/>
      <c r="P462" s="17">
        <f t="shared" si="51"/>
        <v>0.36</v>
      </c>
      <c r="Q462" s="17"/>
      <c r="R462" s="17">
        <f t="shared" si="2"/>
        <v>0.36</v>
      </c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 t="s">
        <v>282</v>
      </c>
      <c r="B463" s="19" t="s">
        <v>26</v>
      </c>
      <c r="C463" s="19" t="s">
        <v>26</v>
      </c>
      <c r="D463" s="17" t="s">
        <v>283</v>
      </c>
      <c r="E463" s="17" t="s">
        <v>29</v>
      </c>
      <c r="F463" s="17" t="s">
        <v>5</v>
      </c>
      <c r="G463" s="17" t="s">
        <v>101</v>
      </c>
      <c r="H463" s="17" t="s">
        <v>56</v>
      </c>
      <c r="I463" s="18">
        <v>45313.0</v>
      </c>
      <c r="J463" s="17" t="s">
        <v>32</v>
      </c>
      <c r="K463" s="17">
        <v>12.0</v>
      </c>
      <c r="L463" s="17">
        <v>7.35</v>
      </c>
      <c r="M463" s="17" t="s">
        <v>354</v>
      </c>
      <c r="N463" s="17">
        <v>88.19999999999999</v>
      </c>
      <c r="O463" s="17"/>
      <c r="P463" s="17">
        <f t="shared" si="51"/>
        <v>1.323</v>
      </c>
      <c r="Q463" s="17"/>
      <c r="R463" s="17">
        <f t="shared" si="2"/>
        <v>1.323</v>
      </c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 t="s">
        <v>282</v>
      </c>
      <c r="B464" s="19" t="s">
        <v>26</v>
      </c>
      <c r="C464" s="19" t="s">
        <v>26</v>
      </c>
      <c r="D464" s="17" t="s">
        <v>283</v>
      </c>
      <c r="E464" s="17" t="s">
        <v>29</v>
      </c>
      <c r="F464" s="17" t="s">
        <v>5</v>
      </c>
      <c r="G464" s="17" t="s">
        <v>496</v>
      </c>
      <c r="H464" s="17" t="s">
        <v>31</v>
      </c>
      <c r="I464" s="18">
        <v>45313.0</v>
      </c>
      <c r="J464" s="17" t="s">
        <v>32</v>
      </c>
      <c r="K464" s="17">
        <v>10.0</v>
      </c>
      <c r="L464" s="17">
        <v>43.5</v>
      </c>
      <c r="M464" s="17" t="s">
        <v>354</v>
      </c>
      <c r="N464" s="17">
        <v>435.0</v>
      </c>
      <c r="O464" s="17"/>
      <c r="P464" s="17">
        <f t="shared" si="51"/>
        <v>6.525</v>
      </c>
      <c r="Q464" s="17"/>
      <c r="R464" s="17">
        <f t="shared" si="2"/>
        <v>6.525</v>
      </c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 t="s">
        <v>282</v>
      </c>
      <c r="B465" s="19" t="s">
        <v>26</v>
      </c>
      <c r="C465" s="19" t="s">
        <v>26</v>
      </c>
      <c r="D465" s="17" t="s">
        <v>283</v>
      </c>
      <c r="E465" s="17" t="s">
        <v>29</v>
      </c>
      <c r="F465" s="17" t="s">
        <v>5</v>
      </c>
      <c r="G465" s="17" t="s">
        <v>497</v>
      </c>
      <c r="H465" s="17" t="s">
        <v>31</v>
      </c>
      <c r="I465" s="18">
        <v>45313.0</v>
      </c>
      <c r="J465" s="17" t="s">
        <v>32</v>
      </c>
      <c r="K465" s="17">
        <v>10.0</v>
      </c>
      <c r="L465" s="17">
        <v>10.9</v>
      </c>
      <c r="M465" s="17" t="s">
        <v>354</v>
      </c>
      <c r="N465" s="17">
        <v>109.0</v>
      </c>
      <c r="O465" s="17"/>
      <c r="P465" s="17">
        <f t="shared" si="51"/>
        <v>1.635</v>
      </c>
      <c r="Q465" s="17"/>
      <c r="R465" s="17">
        <f t="shared" si="2"/>
        <v>1.635</v>
      </c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 t="s">
        <v>282</v>
      </c>
      <c r="B466" s="19" t="s">
        <v>26</v>
      </c>
      <c r="C466" s="19" t="s">
        <v>26</v>
      </c>
      <c r="D466" s="17" t="s">
        <v>283</v>
      </c>
      <c r="E466" s="17" t="s">
        <v>29</v>
      </c>
      <c r="F466" s="17" t="s">
        <v>5</v>
      </c>
      <c r="G466" s="17" t="s">
        <v>498</v>
      </c>
      <c r="H466" s="17" t="s">
        <v>40</v>
      </c>
      <c r="I466" s="18">
        <v>45313.0</v>
      </c>
      <c r="J466" s="17" t="s">
        <v>32</v>
      </c>
      <c r="K466" s="17">
        <v>4.0</v>
      </c>
      <c r="L466" s="17">
        <v>15.5</v>
      </c>
      <c r="M466" s="17" t="s">
        <v>354</v>
      </c>
      <c r="N466" s="17">
        <v>62.0</v>
      </c>
      <c r="O466" s="17"/>
      <c r="P466" s="17">
        <f t="shared" si="51"/>
        <v>0.93</v>
      </c>
      <c r="Q466" s="17"/>
      <c r="R466" s="17">
        <f t="shared" si="2"/>
        <v>0.93</v>
      </c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 t="s">
        <v>166</v>
      </c>
      <c r="B467" s="19" t="s">
        <v>155</v>
      </c>
      <c r="C467" s="19" t="s">
        <v>155</v>
      </c>
      <c r="D467" s="17" t="s">
        <v>291</v>
      </c>
      <c r="E467" s="17" t="s">
        <v>29</v>
      </c>
      <c r="F467" s="17" t="s">
        <v>5</v>
      </c>
      <c r="G467" s="17" t="s">
        <v>425</v>
      </c>
      <c r="H467" s="17" t="s">
        <v>56</v>
      </c>
      <c r="I467" s="18">
        <v>45313.0</v>
      </c>
      <c r="J467" s="17" t="s">
        <v>32</v>
      </c>
      <c r="K467" s="17">
        <v>12.0</v>
      </c>
      <c r="L467" s="17">
        <v>20.0</v>
      </c>
      <c r="M467" s="17" t="s">
        <v>354</v>
      </c>
      <c r="N467" s="17">
        <v>240.0</v>
      </c>
      <c r="O467" s="17"/>
      <c r="P467" s="17">
        <f t="shared" ref="P467:P470" si="52">N467*0.03</f>
        <v>7.2</v>
      </c>
      <c r="Q467" s="17"/>
      <c r="R467" s="17">
        <f t="shared" si="2"/>
        <v>7.2</v>
      </c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 t="s">
        <v>166</v>
      </c>
      <c r="B468" s="19" t="s">
        <v>155</v>
      </c>
      <c r="C468" s="19" t="s">
        <v>155</v>
      </c>
      <c r="D468" s="17" t="s">
        <v>291</v>
      </c>
      <c r="E468" s="17" t="s">
        <v>29</v>
      </c>
      <c r="F468" s="17" t="s">
        <v>5</v>
      </c>
      <c r="G468" s="17" t="s">
        <v>499</v>
      </c>
      <c r="H468" s="17" t="s">
        <v>56</v>
      </c>
      <c r="I468" s="18">
        <v>45313.0</v>
      </c>
      <c r="J468" s="17" t="s">
        <v>32</v>
      </c>
      <c r="K468" s="17">
        <v>4.0</v>
      </c>
      <c r="L468" s="17">
        <v>125.0</v>
      </c>
      <c r="M468" s="17" t="s">
        <v>354</v>
      </c>
      <c r="N468" s="17">
        <v>500.0</v>
      </c>
      <c r="O468" s="17"/>
      <c r="P468" s="17">
        <f t="shared" si="52"/>
        <v>15</v>
      </c>
      <c r="Q468" s="17"/>
      <c r="R468" s="17">
        <f t="shared" si="2"/>
        <v>15</v>
      </c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 t="s">
        <v>41</v>
      </c>
      <c r="B469" s="19" t="s">
        <v>42</v>
      </c>
      <c r="C469" s="19" t="s">
        <v>42</v>
      </c>
      <c r="D469" s="17" t="s">
        <v>293</v>
      </c>
      <c r="E469" s="17" t="s">
        <v>29</v>
      </c>
      <c r="F469" s="17" t="s">
        <v>5</v>
      </c>
      <c r="G469" s="17" t="s">
        <v>455</v>
      </c>
      <c r="H469" s="17" t="s">
        <v>40</v>
      </c>
      <c r="I469" s="18">
        <v>45313.0</v>
      </c>
      <c r="J469" s="17" t="s">
        <v>32</v>
      </c>
      <c r="K469" s="17">
        <v>1.0</v>
      </c>
      <c r="L469" s="17">
        <v>104.16</v>
      </c>
      <c r="M469" s="17" t="s">
        <v>354</v>
      </c>
      <c r="N469" s="17">
        <v>104.16</v>
      </c>
      <c r="O469" s="17"/>
      <c r="P469" s="17">
        <f t="shared" si="52"/>
        <v>3.1248</v>
      </c>
      <c r="Q469" s="17"/>
      <c r="R469" s="17">
        <f t="shared" si="2"/>
        <v>3.1248</v>
      </c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 t="s">
        <v>41</v>
      </c>
      <c r="B470" s="19" t="s">
        <v>42</v>
      </c>
      <c r="C470" s="19" t="s">
        <v>42</v>
      </c>
      <c r="D470" s="17" t="s">
        <v>293</v>
      </c>
      <c r="E470" s="17" t="s">
        <v>29</v>
      </c>
      <c r="F470" s="17" t="s">
        <v>5</v>
      </c>
      <c r="G470" s="17" t="s">
        <v>358</v>
      </c>
      <c r="H470" s="17" t="s">
        <v>52</v>
      </c>
      <c r="I470" s="18">
        <v>45313.0</v>
      </c>
      <c r="J470" s="17" t="s">
        <v>32</v>
      </c>
      <c r="K470" s="17">
        <v>2.0</v>
      </c>
      <c r="L470" s="17">
        <v>5.45</v>
      </c>
      <c r="M470" s="17" t="s">
        <v>354</v>
      </c>
      <c r="N470" s="17">
        <v>10.9</v>
      </c>
      <c r="O470" s="17"/>
      <c r="P470" s="17">
        <f t="shared" si="52"/>
        <v>0.327</v>
      </c>
      <c r="Q470" s="17"/>
      <c r="R470" s="17">
        <f t="shared" si="2"/>
        <v>0.327</v>
      </c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 t="s">
        <v>300</v>
      </c>
      <c r="B471" s="19" t="s">
        <v>79</v>
      </c>
      <c r="C471" s="19" t="s">
        <v>79</v>
      </c>
      <c r="D471" s="17" t="s">
        <v>301</v>
      </c>
      <c r="E471" s="17" t="s">
        <v>29</v>
      </c>
      <c r="F471" s="17" t="s">
        <v>5</v>
      </c>
      <c r="G471" s="17" t="s">
        <v>364</v>
      </c>
      <c r="H471" s="17" t="s">
        <v>49</v>
      </c>
      <c r="I471" s="18">
        <v>45314.0</v>
      </c>
      <c r="J471" s="17" t="s">
        <v>32</v>
      </c>
      <c r="K471" s="17">
        <v>8.0</v>
      </c>
      <c r="L471" s="17">
        <v>10.95</v>
      </c>
      <c r="M471" s="17" t="s">
        <v>354</v>
      </c>
      <c r="N471" s="17">
        <v>87.6</v>
      </c>
      <c r="O471" s="17"/>
      <c r="P471" s="17">
        <f t="shared" ref="P471:P474" si="53">N471*0.02</f>
        <v>1.752</v>
      </c>
      <c r="Q471" s="17"/>
      <c r="R471" s="17">
        <f t="shared" si="2"/>
        <v>1.752</v>
      </c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 t="s">
        <v>300</v>
      </c>
      <c r="B472" s="19" t="s">
        <v>79</v>
      </c>
      <c r="C472" s="19" t="s">
        <v>79</v>
      </c>
      <c r="D472" s="17" t="s">
        <v>301</v>
      </c>
      <c r="E472" s="17" t="s">
        <v>29</v>
      </c>
      <c r="F472" s="17" t="s">
        <v>5</v>
      </c>
      <c r="G472" s="17" t="s">
        <v>500</v>
      </c>
      <c r="H472" s="17" t="s">
        <v>49</v>
      </c>
      <c r="I472" s="18">
        <v>45314.0</v>
      </c>
      <c r="J472" s="17" t="s">
        <v>32</v>
      </c>
      <c r="K472" s="17">
        <v>8.0</v>
      </c>
      <c r="L472" s="17">
        <v>20.95</v>
      </c>
      <c r="M472" s="17" t="s">
        <v>354</v>
      </c>
      <c r="N472" s="17">
        <v>167.6</v>
      </c>
      <c r="O472" s="17"/>
      <c r="P472" s="17">
        <f t="shared" si="53"/>
        <v>3.352</v>
      </c>
      <c r="Q472" s="17"/>
      <c r="R472" s="17">
        <f t="shared" si="2"/>
        <v>3.352</v>
      </c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 t="s">
        <v>300</v>
      </c>
      <c r="B473" s="19" t="s">
        <v>79</v>
      </c>
      <c r="C473" s="19" t="s">
        <v>79</v>
      </c>
      <c r="D473" s="17" t="s">
        <v>301</v>
      </c>
      <c r="E473" s="17" t="s">
        <v>29</v>
      </c>
      <c r="F473" s="17" t="s">
        <v>5</v>
      </c>
      <c r="G473" s="17" t="s">
        <v>501</v>
      </c>
      <c r="H473" s="17" t="s">
        <v>49</v>
      </c>
      <c r="I473" s="18">
        <v>45314.0</v>
      </c>
      <c r="J473" s="17" t="s">
        <v>32</v>
      </c>
      <c r="K473" s="17">
        <v>8.0</v>
      </c>
      <c r="L473" s="17">
        <v>8.95</v>
      </c>
      <c r="M473" s="17" t="s">
        <v>354</v>
      </c>
      <c r="N473" s="17">
        <v>71.6</v>
      </c>
      <c r="O473" s="17"/>
      <c r="P473" s="17">
        <f t="shared" si="53"/>
        <v>1.432</v>
      </c>
      <c r="Q473" s="17"/>
      <c r="R473" s="17">
        <f t="shared" si="2"/>
        <v>1.432</v>
      </c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 t="s">
        <v>271</v>
      </c>
      <c r="B474" s="19" t="s">
        <v>79</v>
      </c>
      <c r="C474" s="19" t="s">
        <v>79</v>
      </c>
      <c r="D474" s="17" t="s">
        <v>502</v>
      </c>
      <c r="E474" s="17" t="s">
        <v>29</v>
      </c>
      <c r="F474" s="17" t="s">
        <v>5</v>
      </c>
      <c r="G474" s="17" t="s">
        <v>356</v>
      </c>
      <c r="H474" s="17" t="s">
        <v>37</v>
      </c>
      <c r="I474" s="18">
        <v>45315.0</v>
      </c>
      <c r="J474" s="17" t="s">
        <v>32</v>
      </c>
      <c r="K474" s="17">
        <v>-49.0</v>
      </c>
      <c r="L474" s="17">
        <v>26.95</v>
      </c>
      <c r="M474" s="17" t="s">
        <v>354</v>
      </c>
      <c r="N474" s="17">
        <v>-1320.55</v>
      </c>
      <c r="O474" s="17"/>
      <c r="P474" s="17">
        <f t="shared" si="53"/>
        <v>-26.411</v>
      </c>
      <c r="Q474" s="17"/>
      <c r="R474" s="17">
        <f t="shared" si="2"/>
        <v>-26.411</v>
      </c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 t="s">
        <v>304</v>
      </c>
      <c r="B475" s="19" t="s">
        <v>26</v>
      </c>
      <c r="C475" s="19" t="s">
        <v>26</v>
      </c>
      <c r="D475" s="17" t="s">
        <v>305</v>
      </c>
      <c r="E475" s="17" t="s">
        <v>29</v>
      </c>
      <c r="F475" s="17" t="s">
        <v>5</v>
      </c>
      <c r="G475" s="17" t="s">
        <v>503</v>
      </c>
      <c r="H475" s="17" t="s">
        <v>46</v>
      </c>
      <c r="I475" s="18">
        <v>45315.0</v>
      </c>
      <c r="J475" s="17" t="s">
        <v>32</v>
      </c>
      <c r="K475" s="17">
        <v>6.0</v>
      </c>
      <c r="L475" s="17">
        <v>29.95</v>
      </c>
      <c r="M475" s="17" t="s">
        <v>354</v>
      </c>
      <c r="N475" s="17">
        <v>179.7</v>
      </c>
      <c r="O475" s="17"/>
      <c r="P475" s="17">
        <f t="shared" ref="P475:P497" si="54">N475*0.015</f>
        <v>2.6955</v>
      </c>
      <c r="Q475" s="17"/>
      <c r="R475" s="17">
        <f t="shared" si="2"/>
        <v>2.6955</v>
      </c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 t="s">
        <v>304</v>
      </c>
      <c r="B476" s="19" t="s">
        <v>26</v>
      </c>
      <c r="C476" s="19" t="s">
        <v>26</v>
      </c>
      <c r="D476" s="17" t="s">
        <v>305</v>
      </c>
      <c r="E476" s="17" t="s">
        <v>29</v>
      </c>
      <c r="F476" s="17" t="s">
        <v>5</v>
      </c>
      <c r="G476" s="17" t="s">
        <v>504</v>
      </c>
      <c r="H476" s="17" t="s">
        <v>46</v>
      </c>
      <c r="I476" s="18">
        <v>45315.0</v>
      </c>
      <c r="J476" s="17" t="s">
        <v>32</v>
      </c>
      <c r="K476" s="17">
        <v>6.0</v>
      </c>
      <c r="L476" s="17">
        <v>8.5</v>
      </c>
      <c r="M476" s="17" t="s">
        <v>354</v>
      </c>
      <c r="N476" s="17">
        <v>51.0</v>
      </c>
      <c r="O476" s="17"/>
      <c r="P476" s="17">
        <f t="shared" si="54"/>
        <v>0.765</v>
      </c>
      <c r="Q476" s="17"/>
      <c r="R476" s="17">
        <f t="shared" si="2"/>
        <v>0.765</v>
      </c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 t="s">
        <v>304</v>
      </c>
      <c r="B477" s="19" t="s">
        <v>26</v>
      </c>
      <c r="C477" s="19" t="s">
        <v>26</v>
      </c>
      <c r="D477" s="17" t="s">
        <v>305</v>
      </c>
      <c r="E477" s="17" t="s">
        <v>29</v>
      </c>
      <c r="F477" s="17" t="s">
        <v>5</v>
      </c>
      <c r="G477" s="17" t="s">
        <v>505</v>
      </c>
      <c r="H477" s="17" t="s">
        <v>46</v>
      </c>
      <c r="I477" s="18">
        <v>45315.0</v>
      </c>
      <c r="J477" s="17" t="s">
        <v>32</v>
      </c>
      <c r="K477" s="17">
        <v>6.0</v>
      </c>
      <c r="L477" s="17">
        <v>7.45</v>
      </c>
      <c r="M477" s="17" t="s">
        <v>354</v>
      </c>
      <c r="N477" s="17">
        <v>44.7</v>
      </c>
      <c r="O477" s="17"/>
      <c r="P477" s="17">
        <f t="shared" si="54"/>
        <v>0.6705</v>
      </c>
      <c r="Q477" s="17"/>
      <c r="R477" s="17">
        <f t="shared" si="2"/>
        <v>0.6705</v>
      </c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 t="s">
        <v>304</v>
      </c>
      <c r="B478" s="19" t="s">
        <v>26</v>
      </c>
      <c r="C478" s="19" t="s">
        <v>26</v>
      </c>
      <c r="D478" s="17" t="s">
        <v>305</v>
      </c>
      <c r="E478" s="17" t="s">
        <v>29</v>
      </c>
      <c r="F478" s="17" t="s">
        <v>5</v>
      </c>
      <c r="G478" s="17" t="s">
        <v>506</v>
      </c>
      <c r="H478" s="17" t="s">
        <v>40</v>
      </c>
      <c r="I478" s="18">
        <v>45315.0</v>
      </c>
      <c r="J478" s="17" t="s">
        <v>32</v>
      </c>
      <c r="K478" s="17">
        <v>3.0</v>
      </c>
      <c r="L478" s="17">
        <v>10.0</v>
      </c>
      <c r="M478" s="17" t="s">
        <v>354</v>
      </c>
      <c r="N478" s="17">
        <v>30.0</v>
      </c>
      <c r="O478" s="17"/>
      <c r="P478" s="17">
        <f t="shared" si="54"/>
        <v>0.45</v>
      </c>
      <c r="Q478" s="17"/>
      <c r="R478" s="17">
        <f t="shared" si="2"/>
        <v>0.45</v>
      </c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 t="s">
        <v>304</v>
      </c>
      <c r="B479" s="19" t="s">
        <v>26</v>
      </c>
      <c r="C479" s="19" t="s">
        <v>26</v>
      </c>
      <c r="D479" s="17" t="s">
        <v>305</v>
      </c>
      <c r="E479" s="17" t="s">
        <v>29</v>
      </c>
      <c r="F479" s="17" t="s">
        <v>5</v>
      </c>
      <c r="G479" s="17" t="s">
        <v>338</v>
      </c>
      <c r="H479" s="17" t="s">
        <v>40</v>
      </c>
      <c r="I479" s="18">
        <v>45315.0</v>
      </c>
      <c r="J479" s="17" t="s">
        <v>32</v>
      </c>
      <c r="K479" s="17">
        <v>2.0</v>
      </c>
      <c r="L479" s="17">
        <v>12.0</v>
      </c>
      <c r="M479" s="17" t="s">
        <v>354</v>
      </c>
      <c r="N479" s="17">
        <v>24.0</v>
      </c>
      <c r="O479" s="17"/>
      <c r="P479" s="17">
        <f t="shared" si="54"/>
        <v>0.36</v>
      </c>
      <c r="Q479" s="17"/>
      <c r="R479" s="17">
        <f t="shared" si="2"/>
        <v>0.36</v>
      </c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 t="s">
        <v>304</v>
      </c>
      <c r="B480" s="19" t="s">
        <v>26</v>
      </c>
      <c r="C480" s="19" t="s">
        <v>26</v>
      </c>
      <c r="D480" s="17" t="s">
        <v>305</v>
      </c>
      <c r="E480" s="17" t="s">
        <v>29</v>
      </c>
      <c r="F480" s="17" t="s">
        <v>5</v>
      </c>
      <c r="G480" s="17" t="s">
        <v>507</v>
      </c>
      <c r="H480" s="17" t="s">
        <v>31</v>
      </c>
      <c r="I480" s="18">
        <v>45315.0</v>
      </c>
      <c r="J480" s="17" t="s">
        <v>32</v>
      </c>
      <c r="K480" s="17">
        <v>3.0</v>
      </c>
      <c r="L480" s="17">
        <v>43.9</v>
      </c>
      <c r="M480" s="17" t="s">
        <v>354</v>
      </c>
      <c r="N480" s="17">
        <v>131.7</v>
      </c>
      <c r="O480" s="17"/>
      <c r="P480" s="17">
        <f t="shared" si="54"/>
        <v>1.9755</v>
      </c>
      <c r="Q480" s="17"/>
      <c r="R480" s="17">
        <f t="shared" si="2"/>
        <v>1.9755</v>
      </c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 t="s">
        <v>304</v>
      </c>
      <c r="B481" s="19" t="s">
        <v>26</v>
      </c>
      <c r="C481" s="19" t="s">
        <v>26</v>
      </c>
      <c r="D481" s="17" t="s">
        <v>305</v>
      </c>
      <c r="E481" s="17" t="s">
        <v>29</v>
      </c>
      <c r="F481" s="17" t="s">
        <v>5</v>
      </c>
      <c r="G481" s="17" t="s">
        <v>508</v>
      </c>
      <c r="H481" s="17" t="s">
        <v>31</v>
      </c>
      <c r="I481" s="18">
        <v>45315.0</v>
      </c>
      <c r="J481" s="17" t="s">
        <v>32</v>
      </c>
      <c r="K481" s="17">
        <v>2.0</v>
      </c>
      <c r="L481" s="17">
        <v>127.7</v>
      </c>
      <c r="M481" s="17" t="s">
        <v>354</v>
      </c>
      <c r="N481" s="17">
        <v>255.4</v>
      </c>
      <c r="O481" s="17"/>
      <c r="P481" s="17">
        <f t="shared" si="54"/>
        <v>3.831</v>
      </c>
      <c r="Q481" s="17"/>
      <c r="R481" s="17">
        <f t="shared" si="2"/>
        <v>3.831</v>
      </c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 t="s">
        <v>304</v>
      </c>
      <c r="B482" s="19" t="s">
        <v>26</v>
      </c>
      <c r="C482" s="19" t="s">
        <v>26</v>
      </c>
      <c r="D482" s="17" t="s">
        <v>305</v>
      </c>
      <c r="E482" s="17" t="s">
        <v>29</v>
      </c>
      <c r="F482" s="17" t="s">
        <v>5</v>
      </c>
      <c r="G482" s="17" t="s">
        <v>509</v>
      </c>
      <c r="H482" s="17" t="s">
        <v>310</v>
      </c>
      <c r="I482" s="18">
        <v>45315.0</v>
      </c>
      <c r="J482" s="17" t="s">
        <v>32</v>
      </c>
      <c r="K482" s="17">
        <v>3.0</v>
      </c>
      <c r="L482" s="17">
        <v>4.99</v>
      </c>
      <c r="M482" s="17" t="s">
        <v>354</v>
      </c>
      <c r="N482" s="17">
        <v>14.97</v>
      </c>
      <c r="O482" s="17"/>
      <c r="P482" s="17">
        <f t="shared" si="54"/>
        <v>0.22455</v>
      </c>
      <c r="Q482" s="17"/>
      <c r="R482" s="17">
        <f t="shared" si="2"/>
        <v>0.22455</v>
      </c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 t="s">
        <v>304</v>
      </c>
      <c r="B483" s="19" t="s">
        <v>26</v>
      </c>
      <c r="C483" s="19" t="s">
        <v>26</v>
      </c>
      <c r="D483" s="17" t="s">
        <v>305</v>
      </c>
      <c r="E483" s="17" t="s">
        <v>29</v>
      </c>
      <c r="F483" s="17" t="s">
        <v>5</v>
      </c>
      <c r="G483" s="17" t="s">
        <v>510</v>
      </c>
      <c r="H483" s="17" t="s">
        <v>49</v>
      </c>
      <c r="I483" s="18">
        <v>45315.0</v>
      </c>
      <c r="J483" s="17" t="s">
        <v>32</v>
      </c>
      <c r="K483" s="17">
        <v>16.0</v>
      </c>
      <c r="L483" s="17">
        <v>2.4</v>
      </c>
      <c r="M483" s="17" t="s">
        <v>354</v>
      </c>
      <c r="N483" s="17">
        <v>38.4</v>
      </c>
      <c r="O483" s="17"/>
      <c r="P483" s="17">
        <f t="shared" si="54"/>
        <v>0.576</v>
      </c>
      <c r="Q483" s="17"/>
      <c r="R483" s="17">
        <f t="shared" si="2"/>
        <v>0.576</v>
      </c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 t="s">
        <v>304</v>
      </c>
      <c r="B484" s="19" t="s">
        <v>26</v>
      </c>
      <c r="C484" s="19" t="s">
        <v>26</v>
      </c>
      <c r="D484" s="17" t="s">
        <v>305</v>
      </c>
      <c r="E484" s="17" t="s">
        <v>29</v>
      </c>
      <c r="F484" s="17" t="s">
        <v>5</v>
      </c>
      <c r="G484" s="17" t="s">
        <v>366</v>
      </c>
      <c r="H484" s="17" t="s">
        <v>91</v>
      </c>
      <c r="I484" s="18">
        <v>45315.0</v>
      </c>
      <c r="J484" s="17" t="s">
        <v>32</v>
      </c>
      <c r="K484" s="17">
        <v>3.0</v>
      </c>
      <c r="L484" s="17">
        <v>44.99</v>
      </c>
      <c r="M484" s="17" t="s">
        <v>354</v>
      </c>
      <c r="N484" s="17">
        <v>134.97</v>
      </c>
      <c r="O484" s="17"/>
      <c r="P484" s="17">
        <f t="shared" si="54"/>
        <v>2.02455</v>
      </c>
      <c r="Q484" s="17"/>
      <c r="R484" s="17">
        <f t="shared" si="2"/>
        <v>2.02455</v>
      </c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 t="s">
        <v>304</v>
      </c>
      <c r="B485" s="19" t="s">
        <v>26</v>
      </c>
      <c r="C485" s="19" t="s">
        <v>26</v>
      </c>
      <c r="D485" s="17" t="s">
        <v>305</v>
      </c>
      <c r="E485" s="17" t="s">
        <v>29</v>
      </c>
      <c r="F485" s="17" t="s">
        <v>5</v>
      </c>
      <c r="G485" s="17" t="s">
        <v>511</v>
      </c>
      <c r="H485" s="17" t="s">
        <v>49</v>
      </c>
      <c r="I485" s="18">
        <v>45315.0</v>
      </c>
      <c r="J485" s="17" t="s">
        <v>32</v>
      </c>
      <c r="K485" s="17">
        <v>2.0</v>
      </c>
      <c r="L485" s="17">
        <v>17.95</v>
      </c>
      <c r="M485" s="17" t="s">
        <v>354</v>
      </c>
      <c r="N485" s="17">
        <v>35.9</v>
      </c>
      <c r="O485" s="17"/>
      <c r="P485" s="17">
        <f t="shared" si="54"/>
        <v>0.5385</v>
      </c>
      <c r="Q485" s="17"/>
      <c r="R485" s="17">
        <f t="shared" si="2"/>
        <v>0.5385</v>
      </c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 t="s">
        <v>304</v>
      </c>
      <c r="B486" s="19" t="s">
        <v>26</v>
      </c>
      <c r="C486" s="19" t="s">
        <v>26</v>
      </c>
      <c r="D486" s="17" t="s">
        <v>305</v>
      </c>
      <c r="E486" s="17" t="s">
        <v>29</v>
      </c>
      <c r="F486" s="17" t="s">
        <v>5</v>
      </c>
      <c r="G486" s="17" t="s">
        <v>275</v>
      </c>
      <c r="H486" s="17" t="s">
        <v>49</v>
      </c>
      <c r="I486" s="18">
        <v>45315.0</v>
      </c>
      <c r="J486" s="17" t="s">
        <v>32</v>
      </c>
      <c r="K486" s="17">
        <v>2.0</v>
      </c>
      <c r="L486" s="17">
        <v>17.95</v>
      </c>
      <c r="M486" s="17" t="s">
        <v>354</v>
      </c>
      <c r="N486" s="17">
        <v>35.9</v>
      </c>
      <c r="O486" s="17"/>
      <c r="P486" s="17">
        <f t="shared" si="54"/>
        <v>0.5385</v>
      </c>
      <c r="Q486" s="17"/>
      <c r="R486" s="17">
        <f t="shared" si="2"/>
        <v>0.5385</v>
      </c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 t="s">
        <v>304</v>
      </c>
      <c r="B487" s="19" t="s">
        <v>26</v>
      </c>
      <c r="C487" s="19" t="s">
        <v>26</v>
      </c>
      <c r="D487" s="17" t="s">
        <v>305</v>
      </c>
      <c r="E487" s="17" t="s">
        <v>29</v>
      </c>
      <c r="F487" s="17" t="s">
        <v>5</v>
      </c>
      <c r="G487" s="17" t="s">
        <v>277</v>
      </c>
      <c r="H487" s="17" t="s">
        <v>49</v>
      </c>
      <c r="I487" s="18">
        <v>45315.0</v>
      </c>
      <c r="J487" s="17" t="s">
        <v>32</v>
      </c>
      <c r="K487" s="17">
        <v>1.0</v>
      </c>
      <c r="L487" s="17">
        <v>14.99</v>
      </c>
      <c r="M487" s="17" t="s">
        <v>354</v>
      </c>
      <c r="N487" s="17">
        <v>14.99</v>
      </c>
      <c r="O487" s="17"/>
      <c r="P487" s="17">
        <f t="shared" si="54"/>
        <v>0.22485</v>
      </c>
      <c r="Q487" s="17"/>
      <c r="R487" s="17">
        <f t="shared" si="2"/>
        <v>0.22485</v>
      </c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 t="s">
        <v>304</v>
      </c>
      <c r="B488" s="19" t="s">
        <v>26</v>
      </c>
      <c r="C488" s="19" t="s">
        <v>26</v>
      </c>
      <c r="D488" s="17" t="s">
        <v>305</v>
      </c>
      <c r="E488" s="17" t="s">
        <v>29</v>
      </c>
      <c r="F488" s="17" t="s">
        <v>5</v>
      </c>
      <c r="G488" s="17" t="s">
        <v>512</v>
      </c>
      <c r="H488" s="17" t="s">
        <v>49</v>
      </c>
      <c r="I488" s="18">
        <v>45315.0</v>
      </c>
      <c r="J488" s="17" t="s">
        <v>32</v>
      </c>
      <c r="K488" s="17">
        <v>2.0</v>
      </c>
      <c r="L488" s="17">
        <v>17.95</v>
      </c>
      <c r="M488" s="17" t="s">
        <v>354</v>
      </c>
      <c r="N488" s="17">
        <v>35.9</v>
      </c>
      <c r="O488" s="17"/>
      <c r="P488" s="17">
        <f t="shared" si="54"/>
        <v>0.5385</v>
      </c>
      <c r="Q488" s="17"/>
      <c r="R488" s="17">
        <f t="shared" si="2"/>
        <v>0.5385</v>
      </c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 t="s">
        <v>304</v>
      </c>
      <c r="B489" s="19" t="s">
        <v>26</v>
      </c>
      <c r="C489" s="19" t="s">
        <v>26</v>
      </c>
      <c r="D489" s="17" t="s">
        <v>305</v>
      </c>
      <c r="E489" s="17" t="s">
        <v>29</v>
      </c>
      <c r="F489" s="17" t="s">
        <v>5</v>
      </c>
      <c r="G489" s="17" t="s">
        <v>513</v>
      </c>
      <c r="H489" s="17" t="s">
        <v>49</v>
      </c>
      <c r="I489" s="18">
        <v>45315.0</v>
      </c>
      <c r="J489" s="17" t="s">
        <v>32</v>
      </c>
      <c r="K489" s="17">
        <v>2.0</v>
      </c>
      <c r="L489" s="17">
        <v>17.95</v>
      </c>
      <c r="M489" s="17" t="s">
        <v>354</v>
      </c>
      <c r="N489" s="17">
        <v>35.9</v>
      </c>
      <c r="O489" s="17"/>
      <c r="P489" s="17">
        <f t="shared" si="54"/>
        <v>0.5385</v>
      </c>
      <c r="Q489" s="17"/>
      <c r="R489" s="17">
        <f t="shared" si="2"/>
        <v>0.5385</v>
      </c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 t="s">
        <v>304</v>
      </c>
      <c r="B490" s="19" t="s">
        <v>26</v>
      </c>
      <c r="C490" s="19" t="s">
        <v>26</v>
      </c>
      <c r="D490" s="17" t="s">
        <v>305</v>
      </c>
      <c r="E490" s="17" t="s">
        <v>29</v>
      </c>
      <c r="F490" s="17" t="s">
        <v>5</v>
      </c>
      <c r="G490" s="17" t="s">
        <v>276</v>
      </c>
      <c r="H490" s="17" t="s">
        <v>49</v>
      </c>
      <c r="I490" s="18">
        <v>45315.0</v>
      </c>
      <c r="J490" s="17" t="s">
        <v>32</v>
      </c>
      <c r="K490" s="17">
        <v>2.0</v>
      </c>
      <c r="L490" s="17">
        <v>17.95</v>
      </c>
      <c r="M490" s="17" t="s">
        <v>354</v>
      </c>
      <c r="N490" s="17">
        <v>35.9</v>
      </c>
      <c r="O490" s="17"/>
      <c r="P490" s="17">
        <f t="shared" si="54"/>
        <v>0.5385</v>
      </c>
      <c r="Q490" s="17"/>
      <c r="R490" s="17">
        <f t="shared" si="2"/>
        <v>0.5385</v>
      </c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 t="s">
        <v>304</v>
      </c>
      <c r="B491" s="19" t="s">
        <v>26</v>
      </c>
      <c r="C491" s="19" t="s">
        <v>26</v>
      </c>
      <c r="D491" s="17" t="s">
        <v>305</v>
      </c>
      <c r="E491" s="17" t="s">
        <v>29</v>
      </c>
      <c r="F491" s="17" t="s">
        <v>5</v>
      </c>
      <c r="G491" s="17" t="s">
        <v>514</v>
      </c>
      <c r="H491" s="17" t="s">
        <v>49</v>
      </c>
      <c r="I491" s="18">
        <v>45315.0</v>
      </c>
      <c r="J491" s="17" t="s">
        <v>32</v>
      </c>
      <c r="K491" s="17">
        <v>6.0</v>
      </c>
      <c r="L491" s="17">
        <v>5.5</v>
      </c>
      <c r="M491" s="17" t="s">
        <v>354</v>
      </c>
      <c r="N491" s="17">
        <v>33.0</v>
      </c>
      <c r="O491" s="17"/>
      <c r="P491" s="17">
        <f t="shared" si="54"/>
        <v>0.495</v>
      </c>
      <c r="Q491" s="17"/>
      <c r="R491" s="17">
        <f t="shared" si="2"/>
        <v>0.495</v>
      </c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 t="s">
        <v>304</v>
      </c>
      <c r="B492" s="19" t="s">
        <v>26</v>
      </c>
      <c r="C492" s="19" t="s">
        <v>26</v>
      </c>
      <c r="D492" s="17" t="s">
        <v>305</v>
      </c>
      <c r="E492" s="17" t="s">
        <v>29</v>
      </c>
      <c r="F492" s="17" t="s">
        <v>5</v>
      </c>
      <c r="G492" s="17" t="s">
        <v>515</v>
      </c>
      <c r="H492" s="17" t="s">
        <v>49</v>
      </c>
      <c r="I492" s="18">
        <v>45315.0</v>
      </c>
      <c r="J492" s="17" t="s">
        <v>32</v>
      </c>
      <c r="K492" s="17">
        <v>6.0</v>
      </c>
      <c r="L492" s="17">
        <v>6.5</v>
      </c>
      <c r="M492" s="17" t="s">
        <v>354</v>
      </c>
      <c r="N492" s="17">
        <v>39.0</v>
      </c>
      <c r="O492" s="17"/>
      <c r="P492" s="17">
        <f t="shared" si="54"/>
        <v>0.585</v>
      </c>
      <c r="Q492" s="17"/>
      <c r="R492" s="17">
        <f t="shared" si="2"/>
        <v>0.585</v>
      </c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 t="s">
        <v>304</v>
      </c>
      <c r="B493" s="19" t="s">
        <v>26</v>
      </c>
      <c r="C493" s="19" t="s">
        <v>26</v>
      </c>
      <c r="D493" s="17" t="s">
        <v>305</v>
      </c>
      <c r="E493" s="17" t="s">
        <v>29</v>
      </c>
      <c r="F493" s="17" t="s">
        <v>5</v>
      </c>
      <c r="G493" s="17" t="s">
        <v>322</v>
      </c>
      <c r="H493" s="17" t="s">
        <v>49</v>
      </c>
      <c r="I493" s="18">
        <v>45315.0</v>
      </c>
      <c r="J493" s="17" t="s">
        <v>32</v>
      </c>
      <c r="K493" s="17">
        <v>6.0</v>
      </c>
      <c r="L493" s="17">
        <v>89.95</v>
      </c>
      <c r="M493" s="17" t="s">
        <v>354</v>
      </c>
      <c r="N493" s="17">
        <v>539.7</v>
      </c>
      <c r="O493" s="17"/>
      <c r="P493" s="17">
        <f t="shared" si="54"/>
        <v>8.0955</v>
      </c>
      <c r="Q493" s="17"/>
      <c r="R493" s="17">
        <f t="shared" si="2"/>
        <v>8.0955</v>
      </c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 t="s">
        <v>304</v>
      </c>
      <c r="B494" s="19" t="s">
        <v>26</v>
      </c>
      <c r="C494" s="19" t="s">
        <v>26</v>
      </c>
      <c r="D494" s="17" t="s">
        <v>305</v>
      </c>
      <c r="E494" s="17" t="s">
        <v>29</v>
      </c>
      <c r="F494" s="17" t="s">
        <v>5</v>
      </c>
      <c r="G494" s="17" t="s">
        <v>516</v>
      </c>
      <c r="H494" s="17" t="s">
        <v>31</v>
      </c>
      <c r="I494" s="18">
        <v>45315.0</v>
      </c>
      <c r="J494" s="17" t="s">
        <v>32</v>
      </c>
      <c r="K494" s="17">
        <v>1.0</v>
      </c>
      <c r="L494" s="17">
        <v>15.5</v>
      </c>
      <c r="M494" s="17" t="s">
        <v>354</v>
      </c>
      <c r="N494" s="17">
        <v>15.5</v>
      </c>
      <c r="O494" s="17"/>
      <c r="P494" s="17">
        <f t="shared" si="54"/>
        <v>0.2325</v>
      </c>
      <c r="Q494" s="17"/>
      <c r="R494" s="17">
        <f t="shared" si="2"/>
        <v>0.2325</v>
      </c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 t="s">
        <v>304</v>
      </c>
      <c r="B495" s="19" t="s">
        <v>26</v>
      </c>
      <c r="C495" s="19" t="s">
        <v>26</v>
      </c>
      <c r="D495" s="17" t="s">
        <v>305</v>
      </c>
      <c r="E495" s="17" t="s">
        <v>29</v>
      </c>
      <c r="F495" s="17" t="s">
        <v>5</v>
      </c>
      <c r="G495" s="17" t="s">
        <v>517</v>
      </c>
      <c r="H495" s="17" t="s">
        <v>31</v>
      </c>
      <c r="I495" s="18">
        <v>45315.0</v>
      </c>
      <c r="J495" s="17" t="s">
        <v>32</v>
      </c>
      <c r="K495" s="17">
        <v>1.0</v>
      </c>
      <c r="L495" s="17">
        <v>15.5</v>
      </c>
      <c r="M495" s="17" t="s">
        <v>354</v>
      </c>
      <c r="N495" s="17">
        <v>15.5</v>
      </c>
      <c r="O495" s="17"/>
      <c r="P495" s="17">
        <f t="shared" si="54"/>
        <v>0.2325</v>
      </c>
      <c r="Q495" s="17"/>
      <c r="R495" s="17">
        <f t="shared" si="2"/>
        <v>0.2325</v>
      </c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 t="s">
        <v>304</v>
      </c>
      <c r="B496" s="19" t="s">
        <v>26</v>
      </c>
      <c r="C496" s="19" t="s">
        <v>26</v>
      </c>
      <c r="D496" s="17" t="s">
        <v>305</v>
      </c>
      <c r="E496" s="17" t="s">
        <v>29</v>
      </c>
      <c r="F496" s="17" t="s">
        <v>5</v>
      </c>
      <c r="G496" s="17" t="s">
        <v>518</v>
      </c>
      <c r="H496" s="17" t="s">
        <v>31</v>
      </c>
      <c r="I496" s="18">
        <v>45315.0</v>
      </c>
      <c r="J496" s="17" t="s">
        <v>32</v>
      </c>
      <c r="K496" s="17">
        <v>1.0</v>
      </c>
      <c r="L496" s="17">
        <v>61.2</v>
      </c>
      <c r="M496" s="17" t="s">
        <v>354</v>
      </c>
      <c r="N496" s="17">
        <v>61.2</v>
      </c>
      <c r="O496" s="17"/>
      <c r="P496" s="17">
        <f t="shared" si="54"/>
        <v>0.918</v>
      </c>
      <c r="Q496" s="17"/>
      <c r="R496" s="17">
        <f t="shared" si="2"/>
        <v>0.918</v>
      </c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 t="s">
        <v>304</v>
      </c>
      <c r="B497" s="19" t="s">
        <v>26</v>
      </c>
      <c r="C497" s="19" t="s">
        <v>26</v>
      </c>
      <c r="D497" s="17" t="s">
        <v>305</v>
      </c>
      <c r="E497" s="17" t="s">
        <v>29</v>
      </c>
      <c r="F497" s="17" t="s">
        <v>5</v>
      </c>
      <c r="G497" s="17" t="s">
        <v>519</v>
      </c>
      <c r="H497" s="17" t="s">
        <v>31</v>
      </c>
      <c r="I497" s="18">
        <v>45315.0</v>
      </c>
      <c r="J497" s="17" t="s">
        <v>32</v>
      </c>
      <c r="K497" s="17">
        <v>1.0</v>
      </c>
      <c r="L497" s="17">
        <v>61.2</v>
      </c>
      <c r="M497" s="17" t="s">
        <v>354</v>
      </c>
      <c r="N497" s="17">
        <v>61.2</v>
      </c>
      <c r="O497" s="17"/>
      <c r="P497" s="17">
        <f t="shared" si="54"/>
        <v>0.918</v>
      </c>
      <c r="Q497" s="17"/>
      <c r="R497" s="17">
        <f t="shared" si="2"/>
        <v>0.918</v>
      </c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 t="s">
        <v>166</v>
      </c>
      <c r="B498" s="19" t="s">
        <v>155</v>
      </c>
      <c r="C498" s="19" t="s">
        <v>155</v>
      </c>
      <c r="D498" s="17" t="s">
        <v>315</v>
      </c>
      <c r="E498" s="17" t="s">
        <v>29</v>
      </c>
      <c r="F498" s="17" t="s">
        <v>5</v>
      </c>
      <c r="G498" s="17" t="s">
        <v>520</v>
      </c>
      <c r="H498" s="17" t="s">
        <v>31</v>
      </c>
      <c r="I498" s="18">
        <v>45315.0</v>
      </c>
      <c r="J498" s="17" t="s">
        <v>32</v>
      </c>
      <c r="K498" s="17">
        <v>1.0</v>
      </c>
      <c r="L498" s="17">
        <v>281.25</v>
      </c>
      <c r="M498" s="17" t="s">
        <v>354</v>
      </c>
      <c r="N498" s="17">
        <v>281.25</v>
      </c>
      <c r="O498" s="17"/>
      <c r="P498" s="17">
        <f t="shared" ref="P498:P499" si="55">N498*0.03</f>
        <v>8.4375</v>
      </c>
      <c r="Q498" s="17"/>
      <c r="R498" s="17">
        <f t="shared" si="2"/>
        <v>8.4375</v>
      </c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 t="s">
        <v>166</v>
      </c>
      <c r="B499" s="19" t="s">
        <v>155</v>
      </c>
      <c r="C499" s="19" t="s">
        <v>155</v>
      </c>
      <c r="D499" s="17" t="s">
        <v>315</v>
      </c>
      <c r="E499" s="17" t="s">
        <v>29</v>
      </c>
      <c r="F499" s="17" t="s">
        <v>5</v>
      </c>
      <c r="G499" s="17" t="s">
        <v>521</v>
      </c>
      <c r="H499" s="17" t="s">
        <v>31</v>
      </c>
      <c r="I499" s="18">
        <v>45315.0</v>
      </c>
      <c r="J499" s="17" t="s">
        <v>32</v>
      </c>
      <c r="K499" s="17">
        <v>1.0</v>
      </c>
      <c r="L499" s="17">
        <v>449.0</v>
      </c>
      <c r="M499" s="17" t="s">
        <v>354</v>
      </c>
      <c r="N499" s="17">
        <v>449.0</v>
      </c>
      <c r="O499" s="17"/>
      <c r="P499" s="17">
        <f t="shared" si="55"/>
        <v>13.47</v>
      </c>
      <c r="Q499" s="17"/>
      <c r="R499" s="17">
        <f t="shared" si="2"/>
        <v>13.47</v>
      </c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 t="s">
        <v>59</v>
      </c>
      <c r="B500" s="19" t="s">
        <v>26</v>
      </c>
      <c r="C500" s="19" t="s">
        <v>26</v>
      </c>
      <c r="D500" s="17" t="s">
        <v>320</v>
      </c>
      <c r="E500" s="17" t="s">
        <v>29</v>
      </c>
      <c r="F500" s="17" t="s">
        <v>5</v>
      </c>
      <c r="G500" s="17" t="s">
        <v>522</v>
      </c>
      <c r="H500" s="17" t="s">
        <v>49</v>
      </c>
      <c r="I500" s="18">
        <v>45317.0</v>
      </c>
      <c r="J500" s="17" t="s">
        <v>32</v>
      </c>
      <c r="K500" s="17">
        <v>200.0</v>
      </c>
      <c r="L500" s="17">
        <v>2.33</v>
      </c>
      <c r="M500" s="17" t="s">
        <v>354</v>
      </c>
      <c r="N500" s="17">
        <v>466.0</v>
      </c>
      <c r="O500" s="17"/>
      <c r="P500" s="17">
        <f t="shared" ref="P500:P504" si="56">N500*0.015</f>
        <v>6.99</v>
      </c>
      <c r="Q500" s="17"/>
      <c r="R500" s="17">
        <f t="shared" si="2"/>
        <v>6.99</v>
      </c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 t="s">
        <v>59</v>
      </c>
      <c r="B501" s="19" t="s">
        <v>26</v>
      </c>
      <c r="C501" s="19" t="s">
        <v>26</v>
      </c>
      <c r="D501" s="17" t="s">
        <v>320</v>
      </c>
      <c r="E501" s="17" t="s">
        <v>29</v>
      </c>
      <c r="F501" s="17" t="s">
        <v>5</v>
      </c>
      <c r="G501" s="17" t="s">
        <v>101</v>
      </c>
      <c r="H501" s="17" t="s">
        <v>56</v>
      </c>
      <c r="I501" s="18">
        <v>45317.0</v>
      </c>
      <c r="J501" s="17" t="s">
        <v>32</v>
      </c>
      <c r="K501" s="17">
        <v>12.0</v>
      </c>
      <c r="L501" s="17">
        <v>7.35</v>
      </c>
      <c r="M501" s="17" t="s">
        <v>354</v>
      </c>
      <c r="N501" s="17">
        <v>88.19999999999999</v>
      </c>
      <c r="O501" s="17"/>
      <c r="P501" s="17">
        <f t="shared" si="56"/>
        <v>1.323</v>
      </c>
      <c r="Q501" s="17"/>
      <c r="R501" s="17">
        <f t="shared" si="2"/>
        <v>1.323</v>
      </c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 t="s">
        <v>59</v>
      </c>
      <c r="B502" s="19" t="s">
        <v>26</v>
      </c>
      <c r="C502" s="19" t="s">
        <v>26</v>
      </c>
      <c r="D502" s="17" t="s">
        <v>320</v>
      </c>
      <c r="E502" s="17" t="s">
        <v>29</v>
      </c>
      <c r="F502" s="17" t="s">
        <v>5</v>
      </c>
      <c r="G502" s="17" t="s">
        <v>114</v>
      </c>
      <c r="H502" s="17" t="s">
        <v>37</v>
      </c>
      <c r="I502" s="18">
        <v>45317.0</v>
      </c>
      <c r="J502" s="17" t="s">
        <v>32</v>
      </c>
      <c r="K502" s="17">
        <v>10.0</v>
      </c>
      <c r="L502" s="17">
        <v>13.5</v>
      </c>
      <c r="M502" s="17" t="s">
        <v>354</v>
      </c>
      <c r="N502" s="17">
        <v>135.0</v>
      </c>
      <c r="O502" s="17"/>
      <c r="P502" s="17">
        <f t="shared" si="56"/>
        <v>2.025</v>
      </c>
      <c r="Q502" s="17"/>
      <c r="R502" s="17">
        <f t="shared" si="2"/>
        <v>2.025</v>
      </c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 t="s">
        <v>59</v>
      </c>
      <c r="B503" s="19" t="s">
        <v>26</v>
      </c>
      <c r="C503" s="19" t="s">
        <v>26</v>
      </c>
      <c r="D503" s="17" t="s">
        <v>320</v>
      </c>
      <c r="E503" s="17" t="s">
        <v>29</v>
      </c>
      <c r="F503" s="17" t="s">
        <v>5</v>
      </c>
      <c r="G503" s="17" t="s">
        <v>523</v>
      </c>
      <c r="H503" s="17" t="s">
        <v>49</v>
      </c>
      <c r="I503" s="18">
        <v>45317.0</v>
      </c>
      <c r="J503" s="17" t="s">
        <v>32</v>
      </c>
      <c r="K503" s="17">
        <v>100.0</v>
      </c>
      <c r="L503" s="17">
        <v>1.9</v>
      </c>
      <c r="M503" s="17" t="s">
        <v>354</v>
      </c>
      <c r="N503" s="17">
        <v>190.0</v>
      </c>
      <c r="O503" s="17"/>
      <c r="P503" s="17">
        <f t="shared" si="56"/>
        <v>2.85</v>
      </c>
      <c r="Q503" s="17"/>
      <c r="R503" s="17">
        <f t="shared" si="2"/>
        <v>2.85</v>
      </c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 t="s">
        <v>59</v>
      </c>
      <c r="B504" s="19" t="s">
        <v>26</v>
      </c>
      <c r="C504" s="19" t="s">
        <v>26</v>
      </c>
      <c r="D504" s="17" t="s">
        <v>320</v>
      </c>
      <c r="E504" s="17" t="s">
        <v>29</v>
      </c>
      <c r="F504" s="17" t="s">
        <v>5</v>
      </c>
      <c r="G504" s="17" t="s">
        <v>524</v>
      </c>
      <c r="H504" s="17" t="s">
        <v>49</v>
      </c>
      <c r="I504" s="18">
        <v>45317.0</v>
      </c>
      <c r="J504" s="17" t="s">
        <v>32</v>
      </c>
      <c r="K504" s="17">
        <v>100.0</v>
      </c>
      <c r="L504" s="17">
        <v>1.27</v>
      </c>
      <c r="M504" s="17" t="s">
        <v>354</v>
      </c>
      <c r="N504" s="17">
        <v>127.0</v>
      </c>
      <c r="O504" s="17"/>
      <c r="P504" s="17">
        <f t="shared" si="56"/>
        <v>1.905</v>
      </c>
      <c r="Q504" s="17"/>
      <c r="R504" s="17">
        <f t="shared" si="2"/>
        <v>1.905</v>
      </c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 t="s">
        <v>41</v>
      </c>
      <c r="B505" s="19" t="s">
        <v>42</v>
      </c>
      <c r="C505" s="19" t="s">
        <v>525</v>
      </c>
      <c r="D505" s="17" t="s">
        <v>526</v>
      </c>
      <c r="E505" s="17" t="s">
        <v>29</v>
      </c>
      <c r="F505" s="17" t="s">
        <v>5</v>
      </c>
      <c r="G505" s="17" t="s">
        <v>527</v>
      </c>
      <c r="H505" s="17" t="s">
        <v>40</v>
      </c>
      <c r="I505" s="18">
        <v>45317.0</v>
      </c>
      <c r="J505" s="17" t="s">
        <v>528</v>
      </c>
      <c r="K505" s="17">
        <v>1.0</v>
      </c>
      <c r="L505" s="17">
        <v>37.58</v>
      </c>
      <c r="M505" s="17" t="s">
        <v>354</v>
      </c>
      <c r="N505" s="17">
        <v>37.58</v>
      </c>
      <c r="O505" s="17"/>
      <c r="P505" s="17">
        <f>N505*0.03</f>
        <v>1.1274</v>
      </c>
      <c r="Q505" s="17"/>
      <c r="R505" s="17">
        <f t="shared" si="2"/>
        <v>1.1274</v>
      </c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 t="s">
        <v>204</v>
      </c>
      <c r="B506" s="19" t="s">
        <v>79</v>
      </c>
      <c r="C506" s="19" t="s">
        <v>79</v>
      </c>
      <c r="D506" s="17" t="s">
        <v>324</v>
      </c>
      <c r="E506" s="17" t="s">
        <v>29</v>
      </c>
      <c r="F506" s="17" t="s">
        <v>5</v>
      </c>
      <c r="G506" s="17" t="s">
        <v>529</v>
      </c>
      <c r="H506" s="17" t="s">
        <v>49</v>
      </c>
      <c r="I506" s="18">
        <v>45320.0</v>
      </c>
      <c r="J506" s="17" t="s">
        <v>32</v>
      </c>
      <c r="K506" s="17">
        <v>2.0</v>
      </c>
      <c r="L506" s="17">
        <v>19.31</v>
      </c>
      <c r="M506" s="17" t="s">
        <v>354</v>
      </c>
      <c r="N506" s="17">
        <v>38.62</v>
      </c>
      <c r="O506" s="17"/>
      <c r="P506" s="17">
        <f t="shared" ref="P506:P507" si="57">N506*0.02</f>
        <v>0.7724</v>
      </c>
      <c r="Q506" s="17"/>
      <c r="R506" s="17">
        <f t="shared" si="2"/>
        <v>0.7724</v>
      </c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 t="s">
        <v>204</v>
      </c>
      <c r="B507" s="19" t="s">
        <v>79</v>
      </c>
      <c r="C507" s="19" t="s">
        <v>79</v>
      </c>
      <c r="D507" s="17" t="s">
        <v>324</v>
      </c>
      <c r="E507" s="17" t="s">
        <v>29</v>
      </c>
      <c r="F507" s="17" t="s">
        <v>5</v>
      </c>
      <c r="G507" s="17" t="s">
        <v>530</v>
      </c>
      <c r="H507" s="17" t="s">
        <v>31</v>
      </c>
      <c r="I507" s="18">
        <v>45320.0</v>
      </c>
      <c r="J507" s="17" t="s">
        <v>32</v>
      </c>
      <c r="K507" s="17">
        <v>2.0</v>
      </c>
      <c r="L507" s="17">
        <v>90.0</v>
      </c>
      <c r="M507" s="17" t="s">
        <v>354</v>
      </c>
      <c r="N507" s="17">
        <v>180.0</v>
      </c>
      <c r="O507" s="17"/>
      <c r="P507" s="17">
        <f t="shared" si="57"/>
        <v>3.6</v>
      </c>
      <c r="Q507" s="17"/>
      <c r="R507" s="17">
        <f t="shared" si="2"/>
        <v>3.6</v>
      </c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 t="s">
        <v>66</v>
      </c>
      <c r="B508" s="19" t="s">
        <v>26</v>
      </c>
      <c r="C508" s="19" t="s">
        <v>26</v>
      </c>
      <c r="D508" s="17" t="s">
        <v>325</v>
      </c>
      <c r="E508" s="17" t="s">
        <v>29</v>
      </c>
      <c r="F508" s="17" t="s">
        <v>5</v>
      </c>
      <c r="G508" s="17" t="s">
        <v>531</v>
      </c>
      <c r="H508" s="17" t="s">
        <v>228</v>
      </c>
      <c r="I508" s="18">
        <v>45320.0</v>
      </c>
      <c r="J508" s="17" t="s">
        <v>32</v>
      </c>
      <c r="K508" s="17">
        <v>6.0</v>
      </c>
      <c r="L508" s="17">
        <v>498.0</v>
      </c>
      <c r="M508" s="17" t="s">
        <v>354</v>
      </c>
      <c r="N508" s="17">
        <v>2988.0</v>
      </c>
      <c r="O508" s="17"/>
      <c r="P508" s="17">
        <f t="shared" ref="P508:P509" si="58">N508*0.015</f>
        <v>44.82</v>
      </c>
      <c r="Q508" s="17"/>
      <c r="R508" s="17">
        <f t="shared" si="2"/>
        <v>44.82</v>
      </c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 t="s">
        <v>66</v>
      </c>
      <c r="B509" s="19" t="s">
        <v>26</v>
      </c>
      <c r="C509" s="19" t="s">
        <v>26</v>
      </c>
      <c r="D509" s="17" t="s">
        <v>325</v>
      </c>
      <c r="E509" s="17" t="s">
        <v>29</v>
      </c>
      <c r="F509" s="17" t="s">
        <v>5</v>
      </c>
      <c r="G509" s="17" t="s">
        <v>100</v>
      </c>
      <c r="H509" s="17" t="s">
        <v>91</v>
      </c>
      <c r="I509" s="18">
        <v>45320.0</v>
      </c>
      <c r="J509" s="17" t="s">
        <v>32</v>
      </c>
      <c r="K509" s="17">
        <v>2.0</v>
      </c>
      <c r="L509" s="17">
        <v>31.99</v>
      </c>
      <c r="M509" s="17" t="s">
        <v>354</v>
      </c>
      <c r="N509" s="17">
        <v>63.98</v>
      </c>
      <c r="O509" s="17"/>
      <c r="P509" s="17">
        <f t="shared" si="58"/>
        <v>0.9597</v>
      </c>
      <c r="Q509" s="17"/>
      <c r="R509" s="17">
        <f t="shared" si="2"/>
        <v>0.9597</v>
      </c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 t="s">
        <v>141</v>
      </c>
      <c r="B510" s="19" t="s">
        <v>26</v>
      </c>
      <c r="C510" s="19" t="s">
        <v>26</v>
      </c>
      <c r="D510" s="17" t="s">
        <v>327</v>
      </c>
      <c r="E510" s="17" t="s">
        <v>29</v>
      </c>
      <c r="F510" s="17" t="s">
        <v>5</v>
      </c>
      <c r="G510" s="17" t="s">
        <v>532</v>
      </c>
      <c r="H510" s="17" t="s">
        <v>49</v>
      </c>
      <c r="I510" s="18">
        <v>45320.0</v>
      </c>
      <c r="J510" s="17" t="s">
        <v>32</v>
      </c>
      <c r="K510" s="17">
        <v>300.0</v>
      </c>
      <c r="L510" s="17">
        <v>1.53</v>
      </c>
      <c r="M510" s="17" t="s">
        <v>354</v>
      </c>
      <c r="N510" s="17">
        <v>459.0</v>
      </c>
      <c r="O510" s="17"/>
      <c r="P510" s="17"/>
      <c r="Q510" s="17">
        <f>N510*0.05</f>
        <v>22.95</v>
      </c>
      <c r="R510" s="17">
        <f t="shared" si="2"/>
        <v>22.95</v>
      </c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 t="s">
        <v>266</v>
      </c>
      <c r="B511" s="19" t="s">
        <v>79</v>
      </c>
      <c r="C511" s="19" t="s">
        <v>79</v>
      </c>
      <c r="D511" s="17" t="s">
        <v>533</v>
      </c>
      <c r="E511" s="17" t="s">
        <v>29</v>
      </c>
      <c r="F511" s="17" t="s">
        <v>5</v>
      </c>
      <c r="G511" s="17" t="s">
        <v>105</v>
      </c>
      <c r="H511" s="17" t="s">
        <v>52</v>
      </c>
      <c r="I511" s="18">
        <v>45320.0</v>
      </c>
      <c r="J511" s="17" t="s">
        <v>140</v>
      </c>
      <c r="K511" s="17">
        <v>-2.0</v>
      </c>
      <c r="L511" s="17">
        <v>2.9</v>
      </c>
      <c r="M511" s="17" t="s">
        <v>354</v>
      </c>
      <c r="N511" s="17">
        <v>-5.8</v>
      </c>
      <c r="O511" s="17"/>
      <c r="P511" s="17">
        <f>N511*0.02</f>
        <v>-0.116</v>
      </c>
      <c r="Q511" s="17"/>
      <c r="R511" s="17">
        <f t="shared" si="2"/>
        <v>-0.116</v>
      </c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 t="s">
        <v>534</v>
      </c>
      <c r="B512" s="19" t="s">
        <v>535</v>
      </c>
      <c r="C512" s="19" t="s">
        <v>535</v>
      </c>
      <c r="D512" s="17" t="s">
        <v>536</v>
      </c>
      <c r="E512" s="17" t="s">
        <v>29</v>
      </c>
      <c r="F512" s="17" t="s">
        <v>5</v>
      </c>
      <c r="G512" s="17" t="s">
        <v>537</v>
      </c>
      <c r="H512" s="17" t="s">
        <v>37</v>
      </c>
      <c r="I512" s="18">
        <v>45321.0</v>
      </c>
      <c r="J512" s="17" t="s">
        <v>32</v>
      </c>
      <c r="K512" s="17">
        <v>2.0</v>
      </c>
      <c r="L512" s="17">
        <v>150.0</v>
      </c>
      <c r="M512" s="17" t="s">
        <v>354</v>
      </c>
      <c r="N512" s="17">
        <v>300.0</v>
      </c>
      <c r="O512" s="17"/>
      <c r="P512" s="17">
        <f t="shared" ref="P512:P513" si="59">N512*0.03</f>
        <v>9</v>
      </c>
      <c r="Q512" s="17"/>
      <c r="R512" s="17">
        <f t="shared" si="2"/>
        <v>9</v>
      </c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 t="s">
        <v>534</v>
      </c>
      <c r="B513" s="19" t="s">
        <v>535</v>
      </c>
      <c r="C513" s="19" t="s">
        <v>535</v>
      </c>
      <c r="D513" s="17" t="s">
        <v>536</v>
      </c>
      <c r="E513" s="17" t="s">
        <v>29</v>
      </c>
      <c r="F513" s="17" t="s">
        <v>5</v>
      </c>
      <c r="G513" s="17" t="s">
        <v>538</v>
      </c>
      <c r="H513" s="17" t="s">
        <v>52</v>
      </c>
      <c r="I513" s="18">
        <v>45321.0</v>
      </c>
      <c r="J513" s="17" t="s">
        <v>32</v>
      </c>
      <c r="K513" s="17">
        <v>1.0</v>
      </c>
      <c r="L513" s="17">
        <v>14.99</v>
      </c>
      <c r="M513" s="17" t="s">
        <v>354</v>
      </c>
      <c r="N513" s="17">
        <v>14.99</v>
      </c>
      <c r="O513" s="17"/>
      <c r="P513" s="17">
        <f t="shared" si="59"/>
        <v>0.4497</v>
      </c>
      <c r="Q513" s="17"/>
      <c r="R513" s="17">
        <f t="shared" si="2"/>
        <v>0.4497</v>
      </c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 t="s">
        <v>88</v>
      </c>
      <c r="B514" s="19" t="s">
        <v>26</v>
      </c>
      <c r="C514" s="19" t="s">
        <v>26</v>
      </c>
      <c r="D514" s="17" t="s">
        <v>332</v>
      </c>
      <c r="E514" s="17" t="s">
        <v>29</v>
      </c>
      <c r="F514" s="17" t="s">
        <v>5</v>
      </c>
      <c r="G514" s="17" t="s">
        <v>539</v>
      </c>
      <c r="H514" s="17" t="s">
        <v>56</v>
      </c>
      <c r="I514" s="18">
        <v>45321.0</v>
      </c>
      <c r="J514" s="17" t="s">
        <v>32</v>
      </c>
      <c r="K514" s="17">
        <v>4.0</v>
      </c>
      <c r="L514" s="17">
        <v>25.81</v>
      </c>
      <c r="M514" s="17" t="s">
        <v>354</v>
      </c>
      <c r="N514" s="17">
        <v>103.24</v>
      </c>
      <c r="O514" s="17"/>
      <c r="P514" s="17">
        <f t="shared" ref="P514:P519" si="60">N514*0.015</f>
        <v>1.5486</v>
      </c>
      <c r="Q514" s="17"/>
      <c r="R514" s="17">
        <f t="shared" si="2"/>
        <v>1.5486</v>
      </c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 t="s">
        <v>88</v>
      </c>
      <c r="B515" s="19" t="s">
        <v>26</v>
      </c>
      <c r="C515" s="19" t="s">
        <v>26</v>
      </c>
      <c r="D515" s="17" t="s">
        <v>332</v>
      </c>
      <c r="E515" s="17" t="s">
        <v>29</v>
      </c>
      <c r="F515" s="17" t="s">
        <v>5</v>
      </c>
      <c r="G515" s="17" t="s">
        <v>540</v>
      </c>
      <c r="H515" s="17" t="s">
        <v>49</v>
      </c>
      <c r="I515" s="18">
        <v>45321.0</v>
      </c>
      <c r="J515" s="17" t="s">
        <v>32</v>
      </c>
      <c r="K515" s="17">
        <v>50.0</v>
      </c>
      <c r="L515" s="17">
        <v>5.5</v>
      </c>
      <c r="M515" s="17" t="s">
        <v>354</v>
      </c>
      <c r="N515" s="17">
        <v>275.0</v>
      </c>
      <c r="O515" s="17"/>
      <c r="P515" s="17">
        <f t="shared" si="60"/>
        <v>4.125</v>
      </c>
      <c r="Q515" s="17"/>
      <c r="R515" s="17">
        <f t="shared" si="2"/>
        <v>4.125</v>
      </c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 t="s">
        <v>88</v>
      </c>
      <c r="B516" s="19" t="s">
        <v>26</v>
      </c>
      <c r="C516" s="19" t="s">
        <v>26</v>
      </c>
      <c r="D516" s="17" t="s">
        <v>332</v>
      </c>
      <c r="E516" s="17" t="s">
        <v>29</v>
      </c>
      <c r="F516" s="17" t="s">
        <v>5</v>
      </c>
      <c r="G516" s="17" t="s">
        <v>240</v>
      </c>
      <c r="H516" s="17" t="s">
        <v>49</v>
      </c>
      <c r="I516" s="18">
        <v>45321.0</v>
      </c>
      <c r="J516" s="17" t="s">
        <v>32</v>
      </c>
      <c r="K516" s="17">
        <v>40.0</v>
      </c>
      <c r="L516" s="17">
        <v>6.6</v>
      </c>
      <c r="M516" s="17" t="s">
        <v>354</v>
      </c>
      <c r="N516" s="17">
        <v>264.0</v>
      </c>
      <c r="O516" s="17"/>
      <c r="P516" s="17">
        <f t="shared" si="60"/>
        <v>3.96</v>
      </c>
      <c r="Q516" s="17"/>
      <c r="R516" s="17">
        <f t="shared" si="2"/>
        <v>3.96</v>
      </c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 t="s">
        <v>282</v>
      </c>
      <c r="B517" s="19" t="s">
        <v>26</v>
      </c>
      <c r="C517" s="19" t="s">
        <v>26</v>
      </c>
      <c r="D517" s="17" t="s">
        <v>337</v>
      </c>
      <c r="E517" s="17" t="s">
        <v>29</v>
      </c>
      <c r="F517" s="17" t="s">
        <v>5</v>
      </c>
      <c r="G517" s="17" t="s">
        <v>541</v>
      </c>
      <c r="H517" s="17" t="s">
        <v>104</v>
      </c>
      <c r="I517" s="18">
        <v>45321.0</v>
      </c>
      <c r="J517" s="17" t="s">
        <v>32</v>
      </c>
      <c r="K517" s="17">
        <v>12.0</v>
      </c>
      <c r="L517" s="17">
        <v>6.5</v>
      </c>
      <c r="M517" s="17" t="s">
        <v>354</v>
      </c>
      <c r="N517" s="17">
        <v>78.0</v>
      </c>
      <c r="O517" s="17"/>
      <c r="P517" s="17">
        <f t="shared" si="60"/>
        <v>1.17</v>
      </c>
      <c r="Q517" s="17"/>
      <c r="R517" s="17">
        <f t="shared" si="2"/>
        <v>1.17</v>
      </c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 t="s">
        <v>282</v>
      </c>
      <c r="B518" s="19" t="s">
        <v>26</v>
      </c>
      <c r="C518" s="19" t="s">
        <v>26</v>
      </c>
      <c r="D518" s="17" t="s">
        <v>337</v>
      </c>
      <c r="E518" s="17" t="s">
        <v>29</v>
      </c>
      <c r="F518" s="17" t="s">
        <v>5</v>
      </c>
      <c r="G518" s="17" t="s">
        <v>542</v>
      </c>
      <c r="H518" s="17" t="s">
        <v>56</v>
      </c>
      <c r="I518" s="18">
        <v>45321.0</v>
      </c>
      <c r="J518" s="17" t="s">
        <v>32</v>
      </c>
      <c r="K518" s="17">
        <v>12.0</v>
      </c>
      <c r="L518" s="17">
        <v>48.23</v>
      </c>
      <c r="M518" s="17" t="s">
        <v>354</v>
      </c>
      <c r="N518" s="17">
        <v>578.76</v>
      </c>
      <c r="O518" s="17"/>
      <c r="P518" s="17">
        <f t="shared" si="60"/>
        <v>8.6814</v>
      </c>
      <c r="Q518" s="17"/>
      <c r="R518" s="17">
        <f t="shared" si="2"/>
        <v>8.6814</v>
      </c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 t="s">
        <v>282</v>
      </c>
      <c r="B519" s="19" t="s">
        <v>26</v>
      </c>
      <c r="C519" s="19" t="s">
        <v>26</v>
      </c>
      <c r="D519" s="17" t="s">
        <v>337</v>
      </c>
      <c r="E519" s="17" t="s">
        <v>29</v>
      </c>
      <c r="F519" s="17" t="s">
        <v>5</v>
      </c>
      <c r="G519" s="17" t="s">
        <v>105</v>
      </c>
      <c r="H519" s="17" t="s">
        <v>52</v>
      </c>
      <c r="I519" s="18">
        <v>45321.0</v>
      </c>
      <c r="J519" s="17" t="s">
        <v>32</v>
      </c>
      <c r="K519" s="17">
        <v>50.0</v>
      </c>
      <c r="L519" s="17">
        <v>2.9</v>
      </c>
      <c r="M519" s="17" t="s">
        <v>354</v>
      </c>
      <c r="N519" s="17">
        <v>145.0</v>
      </c>
      <c r="O519" s="17"/>
      <c r="P519" s="17">
        <f t="shared" si="60"/>
        <v>2.175</v>
      </c>
      <c r="Q519" s="17"/>
      <c r="R519" s="17">
        <f t="shared" si="2"/>
        <v>2.175</v>
      </c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 t="s">
        <v>241</v>
      </c>
      <c r="B520" s="19" t="s">
        <v>79</v>
      </c>
      <c r="C520" s="19" t="s">
        <v>79</v>
      </c>
      <c r="D520" s="17" t="s">
        <v>543</v>
      </c>
      <c r="E520" s="17" t="s">
        <v>29</v>
      </c>
      <c r="F520" s="17" t="s">
        <v>5</v>
      </c>
      <c r="G520" s="17" t="s">
        <v>203</v>
      </c>
      <c r="H520" s="17" t="s">
        <v>31</v>
      </c>
      <c r="I520" s="18">
        <v>45322.0</v>
      </c>
      <c r="J520" s="17" t="s">
        <v>32</v>
      </c>
      <c r="K520" s="17">
        <v>2.0</v>
      </c>
      <c r="L520" s="17">
        <v>289.95</v>
      </c>
      <c r="M520" s="17" t="s">
        <v>354</v>
      </c>
      <c r="N520" s="17">
        <v>579.9</v>
      </c>
      <c r="O520" s="17"/>
      <c r="P520" s="17">
        <f>N520*0.02</f>
        <v>11.598</v>
      </c>
      <c r="Q520" s="17"/>
      <c r="R520" s="17">
        <f t="shared" si="2"/>
        <v>11.598</v>
      </c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20"/>
      <c r="C521" s="20"/>
      <c r="D521" s="20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20"/>
      <c r="C522" s="20"/>
      <c r="D522" s="20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20"/>
      <c r="C523" s="20"/>
      <c r="D523" s="20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20"/>
      <c r="C524" s="20"/>
      <c r="D524" s="20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20"/>
      <c r="C525" s="20"/>
      <c r="D525" s="20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20"/>
      <c r="C526" s="20"/>
      <c r="D526" s="20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20"/>
      <c r="C527" s="20"/>
      <c r="D527" s="20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20"/>
      <c r="C528" s="20"/>
      <c r="D528" s="20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20"/>
      <c r="C529" s="20"/>
      <c r="D529" s="20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20"/>
      <c r="C530" s="20"/>
      <c r="D530" s="20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20"/>
      <c r="C531" s="20"/>
      <c r="D531" s="20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20"/>
      <c r="C532" s="20"/>
      <c r="D532" s="20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20"/>
      <c r="C533" s="20"/>
      <c r="D533" s="20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20"/>
      <c r="C534" s="20"/>
      <c r="D534" s="20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20"/>
      <c r="C535" s="20"/>
      <c r="D535" s="20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20"/>
      <c r="C536" s="20"/>
      <c r="D536" s="20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20"/>
      <c r="C537" s="20"/>
      <c r="D537" s="20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20"/>
      <c r="C538" s="20"/>
      <c r="D538" s="20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20"/>
      <c r="C539" s="20"/>
      <c r="D539" s="20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20"/>
      <c r="C540" s="20"/>
      <c r="D540" s="20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20"/>
      <c r="C541" s="20"/>
      <c r="D541" s="20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20"/>
      <c r="C542" s="20"/>
      <c r="D542" s="20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20"/>
      <c r="C543" s="20"/>
      <c r="D543" s="20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20"/>
      <c r="C544" s="20"/>
      <c r="D544" s="20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20"/>
      <c r="C545" s="20"/>
      <c r="D545" s="20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20"/>
      <c r="C546" s="20"/>
      <c r="D546" s="20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20"/>
      <c r="C547" s="20"/>
      <c r="D547" s="20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20"/>
      <c r="C548" s="20"/>
      <c r="D548" s="20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20"/>
      <c r="C549" s="20"/>
      <c r="D549" s="20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20"/>
      <c r="C550" s="20"/>
      <c r="D550" s="20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20"/>
      <c r="C551" s="20"/>
      <c r="D551" s="20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20"/>
      <c r="C552" s="20"/>
      <c r="D552" s="20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20"/>
      <c r="C553" s="20"/>
      <c r="D553" s="20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20"/>
      <c r="C554" s="20"/>
      <c r="D554" s="20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20"/>
      <c r="C555" s="20"/>
      <c r="D555" s="20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20"/>
      <c r="C556" s="20"/>
      <c r="D556" s="20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20"/>
      <c r="C557" s="20"/>
      <c r="D557" s="20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20"/>
      <c r="C558" s="20"/>
      <c r="D558" s="20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20"/>
      <c r="C559" s="20"/>
      <c r="D559" s="20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20"/>
      <c r="C560" s="20"/>
      <c r="D560" s="20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20"/>
      <c r="C561" s="20"/>
      <c r="D561" s="20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20"/>
      <c r="C562" s="20"/>
      <c r="D562" s="20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20"/>
      <c r="C563" s="20"/>
      <c r="D563" s="20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20"/>
      <c r="C564" s="20"/>
      <c r="D564" s="20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20"/>
      <c r="C565" s="20"/>
      <c r="D565" s="20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20"/>
      <c r="C566" s="20"/>
      <c r="D566" s="20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20"/>
      <c r="C567" s="20"/>
      <c r="D567" s="20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20"/>
      <c r="C568" s="20"/>
      <c r="D568" s="20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20"/>
      <c r="C569" s="20"/>
      <c r="D569" s="20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20"/>
      <c r="C570" s="20"/>
      <c r="D570" s="20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20"/>
      <c r="C571" s="20"/>
      <c r="D571" s="20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20"/>
      <c r="C572" s="20"/>
      <c r="D572" s="20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20"/>
      <c r="C573" s="20"/>
      <c r="D573" s="20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20"/>
      <c r="C574" s="20"/>
      <c r="D574" s="20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20"/>
      <c r="C575" s="20"/>
      <c r="D575" s="20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20"/>
      <c r="C576" s="20"/>
      <c r="D576" s="20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20"/>
      <c r="C577" s="20"/>
      <c r="D577" s="20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20"/>
      <c r="C578" s="20"/>
      <c r="D578" s="20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20"/>
      <c r="C579" s="20"/>
      <c r="D579" s="20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20"/>
      <c r="C580" s="20"/>
      <c r="D580" s="20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20"/>
      <c r="C581" s="20"/>
      <c r="D581" s="20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20"/>
      <c r="C582" s="20"/>
      <c r="D582" s="20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20"/>
      <c r="C583" s="20"/>
      <c r="D583" s="20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20"/>
      <c r="C584" s="20"/>
      <c r="D584" s="20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20"/>
      <c r="C585" s="20"/>
      <c r="D585" s="20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20"/>
      <c r="C586" s="20"/>
      <c r="D586" s="20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20"/>
      <c r="C587" s="20"/>
      <c r="D587" s="20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20"/>
      <c r="C588" s="20"/>
      <c r="D588" s="20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20"/>
      <c r="C589" s="20"/>
      <c r="D589" s="20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20"/>
      <c r="C590" s="20"/>
      <c r="D590" s="20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20"/>
      <c r="C591" s="20"/>
      <c r="D591" s="20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20"/>
      <c r="C592" s="20"/>
      <c r="D592" s="20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20"/>
      <c r="C593" s="20"/>
      <c r="D593" s="20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20"/>
      <c r="C594" s="20"/>
      <c r="D594" s="20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20"/>
      <c r="C595" s="20"/>
      <c r="D595" s="20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20"/>
      <c r="C596" s="20"/>
      <c r="D596" s="20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20"/>
      <c r="C597" s="20"/>
      <c r="D597" s="20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20"/>
      <c r="C598" s="20"/>
      <c r="D598" s="20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20"/>
      <c r="C599" s="20"/>
      <c r="D599" s="20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20"/>
      <c r="C600" s="20"/>
      <c r="D600" s="20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20"/>
      <c r="C601" s="20"/>
      <c r="D601" s="20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20"/>
      <c r="C602" s="20"/>
      <c r="D602" s="20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20"/>
      <c r="C603" s="20"/>
      <c r="D603" s="20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20"/>
      <c r="C604" s="20"/>
      <c r="D604" s="20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20"/>
      <c r="C605" s="20"/>
      <c r="D605" s="20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20"/>
      <c r="C606" s="20"/>
      <c r="D606" s="20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20"/>
      <c r="C607" s="20"/>
      <c r="D607" s="20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20"/>
      <c r="C608" s="20"/>
      <c r="D608" s="20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20"/>
      <c r="C609" s="20"/>
      <c r="D609" s="20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20"/>
      <c r="C610" s="20"/>
      <c r="D610" s="20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20"/>
      <c r="C611" s="20"/>
      <c r="D611" s="20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20"/>
      <c r="C612" s="20"/>
      <c r="D612" s="20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20"/>
      <c r="C613" s="20"/>
      <c r="D613" s="20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20"/>
      <c r="C614" s="20"/>
      <c r="D614" s="20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20"/>
      <c r="C615" s="20"/>
      <c r="D615" s="20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20"/>
      <c r="C616" s="20"/>
      <c r="D616" s="20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20"/>
      <c r="C617" s="20"/>
      <c r="D617" s="20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20"/>
      <c r="C618" s="20"/>
      <c r="D618" s="20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20"/>
      <c r="C619" s="20"/>
      <c r="D619" s="20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20"/>
      <c r="C620" s="20"/>
      <c r="D620" s="20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20"/>
      <c r="C621" s="20"/>
      <c r="D621" s="20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20"/>
      <c r="C622" s="20"/>
      <c r="D622" s="20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20"/>
      <c r="C623" s="20"/>
      <c r="D623" s="20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20"/>
      <c r="C624" s="20"/>
      <c r="D624" s="20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20"/>
      <c r="C625" s="20"/>
      <c r="D625" s="20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20"/>
      <c r="C626" s="20"/>
      <c r="D626" s="20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20"/>
      <c r="C627" s="20"/>
      <c r="D627" s="20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20"/>
      <c r="C628" s="20"/>
      <c r="D628" s="20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20"/>
      <c r="C629" s="20"/>
      <c r="D629" s="20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20"/>
      <c r="C630" s="20"/>
      <c r="D630" s="20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20"/>
      <c r="C631" s="20"/>
      <c r="D631" s="20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20"/>
      <c r="C632" s="20"/>
      <c r="D632" s="20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20"/>
      <c r="C633" s="20"/>
      <c r="D633" s="20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20"/>
      <c r="C634" s="20"/>
      <c r="D634" s="20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20"/>
      <c r="C635" s="20"/>
      <c r="D635" s="20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20"/>
      <c r="C636" s="20"/>
      <c r="D636" s="20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20"/>
      <c r="C637" s="20"/>
      <c r="D637" s="20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20"/>
      <c r="C638" s="20"/>
      <c r="D638" s="20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20"/>
      <c r="C639" s="20"/>
      <c r="D639" s="20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20"/>
      <c r="C640" s="20"/>
      <c r="D640" s="20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20"/>
      <c r="C641" s="20"/>
      <c r="D641" s="20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20"/>
      <c r="C642" s="20"/>
      <c r="D642" s="20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20"/>
      <c r="C643" s="20"/>
      <c r="D643" s="20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20"/>
      <c r="C644" s="20"/>
      <c r="D644" s="20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20"/>
      <c r="C645" s="20"/>
      <c r="D645" s="20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20"/>
      <c r="C646" s="20"/>
      <c r="D646" s="20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20"/>
      <c r="C647" s="20"/>
      <c r="D647" s="20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20"/>
      <c r="C648" s="20"/>
      <c r="D648" s="20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20"/>
      <c r="C649" s="20"/>
      <c r="D649" s="20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20"/>
      <c r="C650" s="20"/>
      <c r="D650" s="20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20"/>
      <c r="C651" s="20"/>
      <c r="D651" s="20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20"/>
      <c r="C652" s="20"/>
      <c r="D652" s="20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20"/>
      <c r="C653" s="20"/>
      <c r="D653" s="20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20"/>
      <c r="C654" s="20"/>
      <c r="D654" s="20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20"/>
      <c r="C655" s="20"/>
      <c r="D655" s="20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20"/>
      <c r="C656" s="20"/>
      <c r="D656" s="20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20"/>
      <c r="C657" s="20"/>
      <c r="D657" s="20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20"/>
      <c r="C658" s="20"/>
      <c r="D658" s="20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20"/>
      <c r="C659" s="20"/>
      <c r="D659" s="20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20"/>
      <c r="C660" s="20"/>
      <c r="D660" s="20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20"/>
      <c r="C661" s="20"/>
      <c r="D661" s="20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20"/>
      <c r="C662" s="20"/>
      <c r="D662" s="20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20"/>
      <c r="C663" s="20"/>
      <c r="D663" s="20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20"/>
      <c r="C664" s="20"/>
      <c r="D664" s="20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20"/>
      <c r="C665" s="20"/>
      <c r="D665" s="20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20"/>
      <c r="C666" s="20"/>
      <c r="D666" s="20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20"/>
      <c r="C667" s="20"/>
      <c r="D667" s="20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20"/>
      <c r="C668" s="20"/>
      <c r="D668" s="20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20"/>
      <c r="C669" s="20"/>
      <c r="D669" s="20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20"/>
      <c r="C670" s="20"/>
      <c r="D670" s="20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20"/>
      <c r="C671" s="20"/>
      <c r="D671" s="20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20"/>
      <c r="C672" s="20"/>
      <c r="D672" s="20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20"/>
      <c r="C673" s="20"/>
      <c r="D673" s="20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20"/>
      <c r="C674" s="20"/>
      <c r="D674" s="20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20"/>
      <c r="C675" s="20"/>
      <c r="D675" s="20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20"/>
      <c r="C676" s="20"/>
      <c r="D676" s="20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20"/>
      <c r="C677" s="20"/>
      <c r="D677" s="20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20"/>
      <c r="C678" s="20"/>
      <c r="D678" s="20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20"/>
      <c r="C679" s="20"/>
      <c r="D679" s="20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20"/>
      <c r="C680" s="20"/>
      <c r="D680" s="20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20"/>
      <c r="C681" s="20"/>
      <c r="D681" s="20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20"/>
      <c r="C682" s="20"/>
      <c r="D682" s="20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20"/>
      <c r="C683" s="20"/>
      <c r="D683" s="20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20"/>
      <c r="C684" s="20"/>
      <c r="D684" s="20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20"/>
      <c r="C685" s="20"/>
      <c r="D685" s="20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20"/>
      <c r="C686" s="20"/>
      <c r="D686" s="20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20"/>
      <c r="C687" s="20"/>
      <c r="D687" s="20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20"/>
      <c r="C688" s="20"/>
      <c r="D688" s="20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20"/>
      <c r="C689" s="20"/>
      <c r="D689" s="20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20"/>
      <c r="C690" s="20"/>
      <c r="D690" s="20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20"/>
      <c r="C691" s="20"/>
      <c r="D691" s="20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20"/>
      <c r="C692" s="20"/>
      <c r="D692" s="20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20"/>
      <c r="C693" s="20"/>
      <c r="D693" s="20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20"/>
      <c r="C694" s="20"/>
      <c r="D694" s="20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20"/>
      <c r="C695" s="20"/>
      <c r="D695" s="20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20"/>
      <c r="C696" s="20"/>
      <c r="D696" s="20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20"/>
      <c r="C697" s="20"/>
      <c r="D697" s="20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20"/>
      <c r="C698" s="20"/>
      <c r="D698" s="20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20"/>
      <c r="C699" s="20"/>
      <c r="D699" s="20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20"/>
      <c r="C700" s="20"/>
      <c r="D700" s="20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20"/>
      <c r="C701" s="20"/>
      <c r="D701" s="20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20"/>
      <c r="C702" s="20"/>
      <c r="D702" s="20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20"/>
      <c r="C703" s="20"/>
      <c r="D703" s="20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20"/>
      <c r="C704" s="20"/>
      <c r="D704" s="20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20"/>
      <c r="C705" s="20"/>
      <c r="D705" s="20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20"/>
      <c r="C706" s="20"/>
      <c r="D706" s="20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20"/>
      <c r="C707" s="20"/>
      <c r="D707" s="20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20"/>
      <c r="C708" s="20"/>
      <c r="D708" s="20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20"/>
      <c r="C709" s="20"/>
      <c r="D709" s="20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20"/>
      <c r="C710" s="20"/>
      <c r="D710" s="20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20"/>
      <c r="C711" s="20"/>
      <c r="D711" s="20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20"/>
      <c r="C712" s="20"/>
      <c r="D712" s="20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20"/>
      <c r="C713" s="20"/>
      <c r="D713" s="20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20"/>
      <c r="C714" s="20"/>
      <c r="D714" s="20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20"/>
      <c r="C715" s="20"/>
      <c r="D715" s="20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20"/>
      <c r="C716" s="20"/>
      <c r="D716" s="20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20"/>
      <c r="C717" s="20"/>
      <c r="D717" s="20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20"/>
      <c r="C718" s="20"/>
      <c r="D718" s="20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20"/>
      <c r="C719" s="20"/>
      <c r="D719" s="20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20"/>
      <c r="C720" s="20"/>
      <c r="D720" s="20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75" footer="0.0" header="0.0" left="0.7" right="0.7" top="0.75"/>
  <pageSetup orientation="landscape"/>
  <drawing r:id="rId1"/>
</worksheet>
</file>