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<sst xmlns="http://schemas.openxmlformats.org/spreadsheetml/2006/main" count="6481" uniqueCount="596">
  <si>
    <t>ShipToState</t>
  </si>
  <si>
    <t>Sum of Total Revenue</t>
  </si>
  <si>
    <t>Sum of Repeat Commission</t>
  </si>
  <si>
    <t xml:space="preserve">Sum of New Product Commission </t>
  </si>
  <si>
    <t>Sum of Incentive Commission</t>
  </si>
  <si>
    <t>Sum of Total Commission</t>
  </si>
  <si>
    <t>added state commission</t>
  </si>
  <si>
    <t>AZ</t>
  </si>
  <si>
    <t>CA</t>
  </si>
  <si>
    <t>HI</t>
  </si>
  <si>
    <t>MT</t>
  </si>
  <si>
    <t>NE</t>
  </si>
  <si>
    <t>NV</t>
  </si>
  <si>
    <t>OR</t>
  </si>
  <si>
    <t>SD</t>
  </si>
  <si>
    <t>WA</t>
  </si>
  <si>
    <t>Grand Total</t>
  </si>
  <si>
    <t>ARDivisionNo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</si>
  <si>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</si>
  <si>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</si>
  <si>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</si>
  <si>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</si>
  <si>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</si>
  <si>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</si>
  <si>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</si>
  <si>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</si>
  <si>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</si>
  <si>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</si>
  <si>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</si>
  <si>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</si>
  <si>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SalespersonNo</t>
  </si>
  <si>
    <t>Customer_ Current_Period_New_Product_sales</t>
  </si>
  <si>
    <t>Repeat Commission</t>
  </si>
  <si>
    <t xml:space="preserve">New Product Commission </t>
  </si>
  <si>
    <t>Incentive Commission</t>
  </si>
  <si>
    <t>Total Commission</t>
  </si>
  <si>
    <t>00</t>
  </si>
  <si>
    <t>RVTUS</t>
  </si>
  <si>
    <t>0316770</t>
  </si>
  <si>
    <t>00ADM</t>
  </si>
  <si>
    <t>Adam</t>
  </si>
  <si>
    <t>790999</t>
  </si>
  <si>
    <t>LIGT</t>
  </si>
  <si>
    <t>CAL</t>
  </si>
  <si>
    <t>ADM</t>
  </si>
  <si>
    <t>No</t>
  </si>
  <si>
    <t>130020</t>
  </si>
  <si>
    <t>ACCS</t>
  </si>
  <si>
    <t>HYDROPACIFICINC</t>
  </si>
  <si>
    <t>0316820</t>
  </si>
  <si>
    <t>647040</t>
  </si>
  <si>
    <t>REFL</t>
  </si>
  <si>
    <t>648040</t>
  </si>
  <si>
    <t>SPOKANEORGANIC</t>
  </si>
  <si>
    <t>0316835</t>
  </si>
  <si>
    <t>857608</t>
  </si>
  <si>
    <t>IRRG</t>
  </si>
  <si>
    <t>SCR</t>
  </si>
  <si>
    <t>540010</t>
  </si>
  <si>
    <t>POTS</t>
  </si>
  <si>
    <t>GRASSVALLEYHYDROGARD</t>
  </si>
  <si>
    <t>0316836</t>
  </si>
  <si>
    <t>0316837</t>
  </si>
  <si>
    <t>0316915</t>
  </si>
  <si>
    <t>AZ1351</t>
  </si>
  <si>
    <t>NUTR</t>
  </si>
  <si>
    <t>402142</t>
  </si>
  <si>
    <t>AIR</t>
  </si>
  <si>
    <t>SNS604B-GAL</t>
  </si>
  <si>
    <t>CARE</t>
  </si>
  <si>
    <t>011000</t>
  </si>
  <si>
    <t>115100</t>
  </si>
  <si>
    <t>012000</t>
  </si>
  <si>
    <t>191920</t>
  </si>
  <si>
    <t>MY4402</t>
  </si>
  <si>
    <t>116100</t>
  </si>
  <si>
    <t>736050W</t>
  </si>
  <si>
    <t>SNS203-GAL</t>
  </si>
  <si>
    <t>908014</t>
  </si>
  <si>
    <t>950001</t>
  </si>
  <si>
    <t>CONT</t>
  </si>
  <si>
    <t>649050</t>
  </si>
  <si>
    <t>649032</t>
  </si>
  <si>
    <t>402064</t>
  </si>
  <si>
    <t>912911</t>
  </si>
  <si>
    <t>PROP</t>
  </si>
  <si>
    <t>912902</t>
  </si>
  <si>
    <t>121201</t>
  </si>
  <si>
    <t>788900</t>
  </si>
  <si>
    <t>736100</t>
  </si>
  <si>
    <t>MY2202</t>
  </si>
  <si>
    <t>HYDRO4LESSSEATTLE</t>
  </si>
  <si>
    <t>0316931</t>
  </si>
  <si>
    <t>790722</t>
  </si>
  <si>
    <t>0316979</t>
  </si>
  <si>
    <t>GREENCOASTHYDROPONIC</t>
  </si>
  <si>
    <t>0316997</t>
  </si>
  <si>
    <t>AERO50-3000SS</t>
  </si>
  <si>
    <t>AERO50-3000TT</t>
  </si>
  <si>
    <t>0316998</t>
  </si>
  <si>
    <t>202200</t>
  </si>
  <si>
    <t>RPR</t>
  </si>
  <si>
    <t>MICH</t>
  </si>
  <si>
    <t>0317021</t>
  </si>
  <si>
    <t>HM-COM-80</t>
  </si>
  <si>
    <t>310208</t>
  </si>
  <si>
    <t>437003</t>
  </si>
  <si>
    <t>707APPARELANDMORE</t>
  </si>
  <si>
    <t>0317070</t>
  </si>
  <si>
    <t>115333</t>
  </si>
  <si>
    <t>OREXTRACTIONSUPPLY</t>
  </si>
  <si>
    <t>0317078</t>
  </si>
  <si>
    <t>191900</t>
  </si>
  <si>
    <t>610250</t>
  </si>
  <si>
    <t>615000</t>
  </si>
  <si>
    <t>131124BCR50</t>
  </si>
  <si>
    <t>POWELLGARDENSUPPLY</t>
  </si>
  <si>
    <t>0317137</t>
  </si>
  <si>
    <t>22500-002030</t>
  </si>
  <si>
    <t>INOUTGARDENS</t>
  </si>
  <si>
    <t>0317185</t>
  </si>
  <si>
    <t>DD-44909</t>
  </si>
  <si>
    <t>40201-021000</t>
  </si>
  <si>
    <t>797088</t>
  </si>
  <si>
    <t>OROVILLEGARDENCENTER</t>
  </si>
  <si>
    <t>0317195</t>
  </si>
  <si>
    <t>799080</t>
  </si>
  <si>
    <t>799088</t>
  </si>
  <si>
    <t>NORTHERNROOTSINDOORG</t>
  </si>
  <si>
    <t>0317203</t>
  </si>
  <si>
    <t>688620</t>
  </si>
  <si>
    <t>EMERALDVALLEYGARDENS</t>
  </si>
  <si>
    <t>0317208</t>
  </si>
  <si>
    <t>912912</t>
  </si>
  <si>
    <t>312001</t>
  </si>
  <si>
    <t>0317215</t>
  </si>
  <si>
    <t>333008</t>
  </si>
  <si>
    <t>40201-021380</t>
  </si>
  <si>
    <t>NEU04822-FD-SAMPLE</t>
  </si>
  <si>
    <t>FOL-OVERGROW-1L</t>
  </si>
  <si>
    <t>FOL-ATAK-500ML</t>
  </si>
  <si>
    <t>FOL-EVIOS-TRANSPORT-60ML</t>
  </si>
  <si>
    <t>AAPB00</t>
  </si>
  <si>
    <t>0317216</t>
  </si>
  <si>
    <t>341010</t>
  </si>
  <si>
    <t>310201</t>
  </si>
  <si>
    <t>310202</t>
  </si>
  <si>
    <t>SUPERGREENHYDRO</t>
  </si>
  <si>
    <t>0317312</t>
  </si>
  <si>
    <t>644100</t>
  </si>
  <si>
    <t>HARBORHYDRO</t>
  </si>
  <si>
    <t>0317337</t>
  </si>
  <si>
    <t>756025</t>
  </si>
  <si>
    <t>DGRTG-004</t>
  </si>
  <si>
    <t>437001</t>
  </si>
  <si>
    <t>HM-PH-80</t>
  </si>
  <si>
    <t>550213</t>
  </si>
  <si>
    <t>SIP-HB004LT</t>
  </si>
  <si>
    <t>SIP-HL020LT</t>
  </si>
  <si>
    <t>398012</t>
  </si>
  <si>
    <t>MEDI</t>
  </si>
  <si>
    <t>770744</t>
  </si>
  <si>
    <t>GREENLEAFGARDEN</t>
  </si>
  <si>
    <t>0317338</t>
  </si>
  <si>
    <t>750441</t>
  </si>
  <si>
    <t>0317341</t>
  </si>
  <si>
    <t>206000</t>
  </si>
  <si>
    <t>550002</t>
  </si>
  <si>
    <t>333002</t>
  </si>
  <si>
    <t>333001</t>
  </si>
  <si>
    <t>0317376</t>
  </si>
  <si>
    <t>124001</t>
  </si>
  <si>
    <t>333016</t>
  </si>
  <si>
    <t>508937</t>
  </si>
  <si>
    <t>116000GR</t>
  </si>
  <si>
    <t>333011</t>
  </si>
  <si>
    <t>999007</t>
  </si>
  <si>
    <t>0317378</t>
  </si>
  <si>
    <t>THENWCG</t>
  </si>
  <si>
    <t>0317394</t>
  </si>
  <si>
    <t>907320</t>
  </si>
  <si>
    <t>430012</t>
  </si>
  <si>
    <t>908016</t>
  </si>
  <si>
    <t>205025</t>
  </si>
  <si>
    <t>601119V20</t>
  </si>
  <si>
    <t>341000</t>
  </si>
  <si>
    <t>673016</t>
  </si>
  <si>
    <t>673128</t>
  </si>
  <si>
    <t>907003-1</t>
  </si>
  <si>
    <t>FB-6035</t>
  </si>
  <si>
    <t>912908</t>
  </si>
  <si>
    <t>131355</t>
  </si>
  <si>
    <t>790751</t>
  </si>
  <si>
    <t>DGKLN-008</t>
  </si>
  <si>
    <t>759006</t>
  </si>
  <si>
    <t>205015</t>
  </si>
  <si>
    <t>405012</t>
  </si>
  <si>
    <t>672035S</t>
  </si>
  <si>
    <t>714415</t>
  </si>
  <si>
    <t>0317430</t>
  </si>
  <si>
    <t>912920</t>
  </si>
  <si>
    <t>310207</t>
  </si>
  <si>
    <t>0317431</t>
  </si>
  <si>
    <t>CUL120</t>
  </si>
  <si>
    <t>800860</t>
  </si>
  <si>
    <t>RED BARN</t>
  </si>
  <si>
    <t>0317517</t>
  </si>
  <si>
    <t>712025</t>
  </si>
  <si>
    <t>011905</t>
  </si>
  <si>
    <t>570045</t>
  </si>
  <si>
    <t>0317524</t>
  </si>
  <si>
    <t>0317531</t>
  </si>
  <si>
    <t>ETSB-5LB</t>
  </si>
  <si>
    <t>ETCB-2.5GA</t>
  </si>
  <si>
    <t>0317534</t>
  </si>
  <si>
    <t>0317538</t>
  </si>
  <si>
    <t>710001</t>
  </si>
  <si>
    <t>908020</t>
  </si>
  <si>
    <t>907506</t>
  </si>
  <si>
    <t>843100</t>
  </si>
  <si>
    <t>995804</t>
  </si>
  <si>
    <t>171755</t>
  </si>
  <si>
    <t>0317540</t>
  </si>
  <si>
    <t>IGREENHYDRO</t>
  </si>
  <si>
    <t>0317546</t>
  </si>
  <si>
    <t>717060</t>
  </si>
  <si>
    <t>ST5GALLON</t>
  </si>
  <si>
    <t>STGALLON-4</t>
  </si>
  <si>
    <t>OTHELLOGROWSUPPLYLLC</t>
  </si>
  <si>
    <t>0317627</t>
  </si>
  <si>
    <t>880200</t>
  </si>
  <si>
    <t>0317633</t>
  </si>
  <si>
    <t>649055</t>
  </si>
  <si>
    <t>HOOPERSGARDEN</t>
  </si>
  <si>
    <t>0317643</t>
  </si>
  <si>
    <t>870501</t>
  </si>
  <si>
    <t>0317715</t>
  </si>
  <si>
    <t>390450</t>
  </si>
  <si>
    <t>OUTSIDEINGARDENGREEN</t>
  </si>
  <si>
    <t>0317749</t>
  </si>
  <si>
    <t>777005</t>
  </si>
  <si>
    <t>777000</t>
  </si>
  <si>
    <t>678570</t>
  </si>
  <si>
    <t>333110</t>
  </si>
  <si>
    <t>553012</t>
  </si>
  <si>
    <t>BRGROWINGSUPPLIES</t>
  </si>
  <si>
    <t>0317769</t>
  </si>
  <si>
    <t>0317807</t>
  </si>
  <si>
    <t>688602</t>
  </si>
  <si>
    <t>688603</t>
  </si>
  <si>
    <t>688605</t>
  </si>
  <si>
    <t>688607</t>
  </si>
  <si>
    <t>688630</t>
  </si>
  <si>
    <t>011975</t>
  </si>
  <si>
    <t>171758</t>
  </si>
  <si>
    <t>013000</t>
  </si>
  <si>
    <t>0317844</t>
  </si>
  <si>
    <t>HONOLULUHYDROPONICS</t>
  </si>
  <si>
    <t>0317871</t>
  </si>
  <si>
    <t>710002</t>
  </si>
  <si>
    <t>MY4401</t>
  </si>
  <si>
    <t>GOLDENVALLEYHYDROPON</t>
  </si>
  <si>
    <t>0317936</t>
  </si>
  <si>
    <t>117633</t>
  </si>
  <si>
    <t>811500</t>
  </si>
  <si>
    <t>811400</t>
  </si>
  <si>
    <t>811320</t>
  </si>
  <si>
    <t>000104</t>
  </si>
  <si>
    <t>CLEARLAKEGROWMASTERS</t>
  </si>
  <si>
    <t>0317997</t>
  </si>
  <si>
    <t>789307</t>
  </si>
  <si>
    <t>AMT1000</t>
  </si>
  <si>
    <t>117063</t>
  </si>
  <si>
    <t>117043</t>
  </si>
  <si>
    <t>LCPT-COUNTER-DISPLAY</t>
  </si>
  <si>
    <t>0318038</t>
  </si>
  <si>
    <t>759002</t>
  </si>
  <si>
    <t>759014</t>
  </si>
  <si>
    <t>912310</t>
  </si>
  <si>
    <t>DGNEM-008</t>
  </si>
  <si>
    <t>789301</t>
  </si>
  <si>
    <t>015000</t>
  </si>
  <si>
    <t>FH-8010</t>
  </si>
  <si>
    <t>0318039</t>
  </si>
  <si>
    <t>0318040</t>
  </si>
  <si>
    <t>790721</t>
  </si>
  <si>
    <t>WHEELSATURNIN</t>
  </si>
  <si>
    <t>0318041</t>
  </si>
  <si>
    <t>0318042</t>
  </si>
  <si>
    <t>756400</t>
  </si>
  <si>
    <t>0318043</t>
  </si>
  <si>
    <t>DR60-22318</t>
  </si>
  <si>
    <t>0318044</t>
  </si>
  <si>
    <t>0318045</t>
  </si>
  <si>
    <t>HOMETOWNHYDROPONICS</t>
  </si>
  <si>
    <t>0318049</t>
  </si>
  <si>
    <t>540002</t>
  </si>
  <si>
    <t>540003</t>
  </si>
  <si>
    <t>0318103</t>
  </si>
  <si>
    <t>688715</t>
  </si>
  <si>
    <t>688705</t>
  </si>
  <si>
    <t>688615</t>
  </si>
  <si>
    <t>0318105</t>
  </si>
  <si>
    <t>333020</t>
  </si>
  <si>
    <t>APPLESEED</t>
  </si>
  <si>
    <t>0318136</t>
  </si>
  <si>
    <t>NPK410</t>
  </si>
  <si>
    <t>0318137</t>
  </si>
  <si>
    <t>19953-000134</t>
  </si>
  <si>
    <t>0318181</t>
  </si>
  <si>
    <t>720020</t>
  </si>
  <si>
    <t>NPK612</t>
  </si>
  <si>
    <t>WEATHERTOPNURSERYINC</t>
  </si>
  <si>
    <t>0318210</t>
  </si>
  <si>
    <t>0318275</t>
  </si>
  <si>
    <t>907312</t>
  </si>
  <si>
    <t>NPK614</t>
  </si>
  <si>
    <t>EVERGREENFARMFEED</t>
  </si>
  <si>
    <t>0318299</t>
  </si>
  <si>
    <t>508735</t>
  </si>
  <si>
    <t>390202</t>
  </si>
  <si>
    <t>333120</t>
  </si>
  <si>
    <t>0318301</t>
  </si>
  <si>
    <t>DGTEK-500</t>
  </si>
  <si>
    <t>0318303</t>
  </si>
  <si>
    <t>TONY</t>
  </si>
  <si>
    <t>DAZEYSSUPPLY</t>
  </si>
  <si>
    <t>0318307</t>
  </si>
  <si>
    <t>710013</t>
  </si>
  <si>
    <t>205011</t>
  </si>
  <si>
    <t>759004</t>
  </si>
  <si>
    <t>710010</t>
  </si>
  <si>
    <t>759008</t>
  </si>
  <si>
    <t>430006</t>
  </si>
  <si>
    <t>0318334</t>
  </si>
  <si>
    <t>0318337</t>
  </si>
  <si>
    <t>0318338</t>
  </si>
  <si>
    <t>HOWTOGROWCORP</t>
  </si>
  <si>
    <t>0318397</t>
  </si>
  <si>
    <t>909012</t>
  </si>
  <si>
    <t>767012</t>
  </si>
  <si>
    <t>0318431</t>
  </si>
  <si>
    <t>AMT1018</t>
  </si>
  <si>
    <t>0318441</t>
  </si>
  <si>
    <t>788625</t>
  </si>
  <si>
    <t>0318617</t>
  </si>
  <si>
    <t>688601</t>
  </si>
  <si>
    <t>508731</t>
  </si>
  <si>
    <t>0318621</t>
  </si>
  <si>
    <t>792100</t>
  </si>
  <si>
    <t>0318637</t>
  </si>
  <si>
    <t>116000WT-SPO</t>
  </si>
  <si>
    <t>117333</t>
  </si>
  <si>
    <t>400010</t>
  </si>
  <si>
    <t>400008</t>
  </si>
  <si>
    <t>795000</t>
  </si>
  <si>
    <t>795080</t>
  </si>
  <si>
    <t>0318645</t>
  </si>
  <si>
    <t>688610</t>
  </si>
  <si>
    <t>0318683</t>
  </si>
  <si>
    <t>0318700</t>
  </si>
  <si>
    <t>FB-6002</t>
  </si>
  <si>
    <t>LCPT-12OZ</t>
  </si>
  <si>
    <t>500396</t>
  </si>
  <si>
    <t>500238</t>
  </si>
  <si>
    <t>0318733</t>
  </si>
  <si>
    <t>721020BK</t>
  </si>
  <si>
    <t>0318744</t>
  </si>
  <si>
    <t>797000</t>
  </si>
  <si>
    <t>797080</t>
  </si>
  <si>
    <t>0318748</t>
  </si>
  <si>
    <t>0318764</t>
  </si>
  <si>
    <t>800872</t>
  </si>
  <si>
    <t>FEDCITYHYDRO</t>
  </si>
  <si>
    <t>0318774</t>
  </si>
  <si>
    <t>995812</t>
  </si>
  <si>
    <t>717350</t>
  </si>
  <si>
    <t>0318823</t>
  </si>
  <si>
    <t>117055</t>
  </si>
  <si>
    <t>DR60-12346</t>
  </si>
  <si>
    <t>DR60-82342</t>
  </si>
  <si>
    <t>GREENTOGOLDENTLLC</t>
  </si>
  <si>
    <t>0318849</t>
  </si>
  <si>
    <t>756000-6500-B</t>
  </si>
  <si>
    <t>390200</t>
  </si>
  <si>
    <t>LITTLEROYSGARDEN</t>
  </si>
  <si>
    <t>0317235</t>
  </si>
  <si>
    <t>0317637</t>
  </si>
  <si>
    <t>870901</t>
  </si>
  <si>
    <t>511100</t>
  </si>
  <si>
    <t>511025</t>
  </si>
  <si>
    <t>HM001</t>
  </si>
  <si>
    <t>0317641</t>
  </si>
  <si>
    <t>611000</t>
  </si>
  <si>
    <t>NICO</t>
  </si>
  <si>
    <t>0317878</t>
  </si>
  <si>
    <t>116333</t>
  </si>
  <si>
    <t>0317879</t>
  </si>
  <si>
    <t>0317938</t>
  </si>
  <si>
    <t>HEIGHTENEDHARVESTS</t>
  </si>
  <si>
    <t>0318217</t>
  </si>
  <si>
    <t>0318218</t>
  </si>
  <si>
    <t>767019</t>
  </si>
  <si>
    <t>0318219</t>
  </si>
  <si>
    <t>NPK466</t>
  </si>
  <si>
    <t>LASALLEGARDENS</t>
  </si>
  <si>
    <t>0316735</t>
  </si>
  <si>
    <t>580001H</t>
  </si>
  <si>
    <t>MIC</t>
  </si>
  <si>
    <t>Yes</t>
  </si>
  <si>
    <t>580002H</t>
  </si>
  <si>
    <t>580003H</t>
  </si>
  <si>
    <t>0316737</t>
  </si>
  <si>
    <t>580005H</t>
  </si>
  <si>
    <t>912910</t>
  </si>
  <si>
    <t>649040</t>
  </si>
  <si>
    <t>0316927</t>
  </si>
  <si>
    <t>FOL-SWITCH-10L</t>
  </si>
  <si>
    <t>FOL-SWITCH-24L</t>
  </si>
  <si>
    <t>FOL-TRANSPORT-1L</t>
  </si>
  <si>
    <t>AERO-B16A</t>
  </si>
  <si>
    <t>0317020</t>
  </si>
  <si>
    <t>647050</t>
  </si>
  <si>
    <t>HM-HM-500</t>
  </si>
  <si>
    <t>MENDOTRIMTOOLS</t>
  </si>
  <si>
    <t>0317032</t>
  </si>
  <si>
    <t>799008</t>
  </si>
  <si>
    <t>799780</t>
  </si>
  <si>
    <t>0317069</t>
  </si>
  <si>
    <t>580020</t>
  </si>
  <si>
    <t>131124BK50</t>
  </si>
  <si>
    <t>390254</t>
  </si>
  <si>
    <t>19953-000121</t>
  </si>
  <si>
    <t>AZ1352</t>
  </si>
  <si>
    <t>116030</t>
  </si>
  <si>
    <t>114000GR</t>
  </si>
  <si>
    <t>115000GR</t>
  </si>
  <si>
    <t>114100</t>
  </si>
  <si>
    <t>644115</t>
  </si>
  <si>
    <t>115000WT</t>
  </si>
  <si>
    <t>CN726410</t>
  </si>
  <si>
    <t>310050</t>
  </si>
  <si>
    <t>792000</t>
  </si>
  <si>
    <t>756050</t>
  </si>
  <si>
    <t>756100</t>
  </si>
  <si>
    <t>169000</t>
  </si>
  <si>
    <t>795088</t>
  </si>
  <si>
    <t>131520CR</t>
  </si>
  <si>
    <t>257025</t>
  </si>
  <si>
    <t>252510</t>
  </si>
  <si>
    <t>250012</t>
  </si>
  <si>
    <t>721005DG</t>
  </si>
  <si>
    <t>0317379</t>
  </si>
  <si>
    <t>791000-MH</t>
  </si>
  <si>
    <t>712100</t>
  </si>
  <si>
    <t>995328</t>
  </si>
  <si>
    <t>750241</t>
  </si>
  <si>
    <t>800843</t>
  </si>
  <si>
    <t>BOXOFRAIN</t>
  </si>
  <si>
    <t>0317453</t>
  </si>
  <si>
    <t>PH21772</t>
  </si>
  <si>
    <t>PH21372</t>
  </si>
  <si>
    <t>0317515</t>
  </si>
  <si>
    <t>22500-002230</t>
  </si>
  <si>
    <t>712050</t>
  </si>
  <si>
    <t>734025</t>
  </si>
  <si>
    <t>734050</t>
  </si>
  <si>
    <t>HHV2</t>
  </si>
  <si>
    <t>570025</t>
  </si>
  <si>
    <t>ETCB-5GAL</t>
  </si>
  <si>
    <t>ETSS-5 GA</t>
  </si>
  <si>
    <t>ETCB-1GA</t>
  </si>
  <si>
    <t>ETDB-1GA</t>
  </si>
  <si>
    <t>NPK282</t>
  </si>
  <si>
    <t>908010</t>
  </si>
  <si>
    <t>PIN-VK20</t>
  </si>
  <si>
    <t>341025</t>
  </si>
  <si>
    <t>0317596</t>
  </si>
  <si>
    <t>312009</t>
  </si>
  <si>
    <t>BAYSIDEGARDENSUPPLY</t>
  </si>
  <si>
    <t>0317603</t>
  </si>
  <si>
    <t>0317624</t>
  </si>
  <si>
    <t>AZ1358</t>
  </si>
  <si>
    <t>OS87-50159</t>
  </si>
  <si>
    <t>112100</t>
  </si>
  <si>
    <t>205015-BULK</t>
  </si>
  <si>
    <t>SIP-HY004LT</t>
  </si>
  <si>
    <t>SIP-HB500ML</t>
  </si>
  <si>
    <t>SIP-HL500ML</t>
  </si>
  <si>
    <t>FOL-TRANSPORT-60ML</t>
  </si>
  <si>
    <t>FOL-SWITCH-1L</t>
  </si>
  <si>
    <t>121201-BULK</t>
  </si>
  <si>
    <t>114000WT</t>
  </si>
  <si>
    <t>550931</t>
  </si>
  <si>
    <t>710003</t>
  </si>
  <si>
    <t>HM-AP-1</t>
  </si>
  <si>
    <t>HM-COM-300L</t>
  </si>
  <si>
    <t>HM-COM-100</t>
  </si>
  <si>
    <t>HM-COM-300</t>
  </si>
  <si>
    <t>HM-PH-200</t>
  </si>
  <si>
    <t>ALASKAJACKS</t>
  </si>
  <si>
    <t>AK</t>
  </si>
  <si>
    <t>0317993</t>
  </si>
  <si>
    <t>HT4502</t>
  </si>
  <si>
    <t>MB62-67-OWB</t>
  </si>
  <si>
    <t>550010</t>
  </si>
  <si>
    <t>205032-BULK</t>
  </si>
  <si>
    <t>205025-BULK</t>
  </si>
  <si>
    <t>AMT1013</t>
  </si>
  <si>
    <t>995001</t>
  </si>
  <si>
    <t>908018</t>
  </si>
  <si>
    <t>908012</t>
  </si>
  <si>
    <t>NPK211</t>
  </si>
  <si>
    <t>912880</t>
  </si>
  <si>
    <t>LCPT-1GAL</t>
  </si>
  <si>
    <t>250360</t>
  </si>
  <si>
    <t>FV-5035</t>
  </si>
  <si>
    <t>BIOLOGICSYSTEMS</t>
  </si>
  <si>
    <t>0318053</t>
  </si>
  <si>
    <t>17631-000057</t>
  </si>
  <si>
    <t>AERO-WW</t>
  </si>
  <si>
    <t>AERO50-HK</t>
  </si>
  <si>
    <t>771120</t>
  </si>
  <si>
    <t>570030</t>
  </si>
  <si>
    <t>570100</t>
  </si>
  <si>
    <t>570065</t>
  </si>
  <si>
    <t>195090</t>
  </si>
  <si>
    <t>195025</t>
  </si>
  <si>
    <t>195045</t>
  </si>
  <si>
    <t>570001</t>
  </si>
  <si>
    <t>312006</t>
  </si>
  <si>
    <t>NPK411</t>
  </si>
  <si>
    <t>NPK401</t>
  </si>
  <si>
    <t>NPK400</t>
  </si>
  <si>
    <t>570015</t>
  </si>
  <si>
    <t>FV-5005</t>
  </si>
  <si>
    <t>FV-5010</t>
  </si>
  <si>
    <t>NPK613</t>
  </si>
  <si>
    <t>688710</t>
  </si>
  <si>
    <t>BLACKHILLSCULTSUPPLY</t>
  </si>
  <si>
    <t>0318269</t>
  </si>
  <si>
    <t>MY4403</t>
  </si>
  <si>
    <t>912915</t>
  </si>
  <si>
    <t>DGMP-500</t>
  </si>
  <si>
    <t>DGGRO-500</t>
  </si>
  <si>
    <t>DGTEK-100</t>
  </si>
  <si>
    <t>790125-CF</t>
  </si>
  <si>
    <t>801408</t>
  </si>
  <si>
    <t>ELEC</t>
  </si>
  <si>
    <t>INDOORSUNSHOPPE</t>
  </si>
  <si>
    <t>0318331</t>
  </si>
  <si>
    <t>791011-MH</t>
  </si>
  <si>
    <t>0318336</t>
  </si>
  <si>
    <t>671161</t>
  </si>
  <si>
    <t>671163</t>
  </si>
  <si>
    <t>671162</t>
  </si>
  <si>
    <t>788600</t>
  </si>
  <si>
    <t>URBANAGSUPPLYALBANY</t>
  </si>
  <si>
    <t>0318446</t>
  </si>
  <si>
    <t>MR-BB21010-40</t>
  </si>
  <si>
    <t>AJSGREENHOUSESLLC</t>
  </si>
  <si>
    <t>0318516</t>
  </si>
  <si>
    <t>981000</t>
  </si>
  <si>
    <t>ALLSEASONSUPPLYINC</t>
  </si>
  <si>
    <t>0318528</t>
  </si>
  <si>
    <t>D62-67-100</t>
  </si>
  <si>
    <t>756048</t>
  </si>
  <si>
    <t>756024</t>
  </si>
  <si>
    <t>AERO50-3000</t>
  </si>
  <si>
    <t>40005-000100</t>
  </si>
  <si>
    <t>789305</t>
  </si>
  <si>
    <t>688701</t>
  </si>
  <si>
    <t>PUEBLOHYDROPONICS</t>
  </si>
  <si>
    <t>CO</t>
  </si>
  <si>
    <t>0318669</t>
  </si>
  <si>
    <t>0318670</t>
  </si>
  <si>
    <t>0318747</t>
  </si>
  <si>
    <t>32000-001806</t>
  </si>
  <si>
    <t>204006</t>
  </si>
  <si>
    <t>NPK385</t>
  </si>
  <si>
    <t>0318760</t>
  </si>
  <si>
    <t>995250</t>
  </si>
  <si>
    <t>FOL-SWITCH-220L</t>
  </si>
  <si>
    <t>FOL-TRANSPORT-4L</t>
  </si>
  <si>
    <t>FOL-TRANSPORT-250ML</t>
  </si>
  <si>
    <t>0318798</t>
  </si>
  <si>
    <t>116633</t>
  </si>
  <si>
    <t>0318799</t>
  </si>
  <si>
    <t>800842</t>
  </si>
  <si>
    <t>230020</t>
  </si>
  <si>
    <t>DR60-12502</t>
  </si>
  <si>
    <t>CCG-1128</t>
  </si>
  <si>
    <t>DR60-12353</t>
  </si>
  <si>
    <t>0318857</t>
  </si>
  <si>
    <t>0318934</t>
  </si>
  <si>
    <t>HM-TDS-3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</si>
</sst>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rgb="FFFFFFFF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8EA9DB"/>
      </left>
      <right/>
      <top style="thin">
        <color rgb="FF8EA9DB"/>
      </top>
      <bottom style="thin">
        <color rgb="FF8EA9DB"/>
      </bottom>
    </border>
    <border>
      <left/>
      <right/>
      <top style="thin">
        <color rgb="FF8EA9DB"/>
      </top>
      <bottom style="thin">
        <color rgb="FF8EA9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1" fillId="2" fontId="3" numFmtId="0" xfId="0" applyBorder="1" applyFill="1" applyFont="1"/>
    <xf borderId="2" fillId="2" fontId="3" numFmtId="0" xfId="0" applyBorder="1" applyFont="1"/>
    <xf borderId="3" fillId="0" fontId="4" numFmtId="0" xfId="0" applyBorder="1" applyFont="1"/>
    <xf borderId="4" fillId="0" fontId="4" numFmtId="0" xfId="0" applyBorder="1" applyFont="1"/>
    <xf borderId="4" fillId="0" fontId="4" numFmtId="22" xfId="0" applyBorder="1" applyFont="1" applyNumberFormat="1"/>
    <xf borderId="2" fillId="3" fontId="4" numFmtId="0" xfId="0" applyBorder="1" applyFill="1" applyFont="1"/>
    <xf borderId="1" fillId="3" fontId="4" numFmtId="0" xfId="0" applyBorder="1" applyFont="1"/>
    <xf borderId="2" fillId="3" fontId="4" numFmtId="22" xfId="0" applyBorder="1" applyFont="1" applyNumberFormat="1"/>
    <xf borderId="2" fillId="3" fontId="4" numFmtId="164" xfId="0" applyBorder="1" applyFont="1" applyNumberFormat="1"/>
    <xf borderId="4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538" sheet="Sheet1"/>
  </cacheSource>
  <cacheFields>
    <cacheField name="ARDivisionNo" numFmtId="0">
      <sharedItems>
        <s v="00"/>
      </sharedItems>
    </cacheField>
    <cacheField name="CustomerNo" numFmtId="0">
      <sharedItems>
        <s v="RVTUS"/>
        <s v="HYDROPACIFICINC"/>
        <s v="SPOKANEORGANIC"/>
        <s v="GRASSVALLEYHYDROGARD"/>
        <s v="HYDRO4LESSSEATTLE"/>
        <s v="GREENCOASTHYDROPONIC"/>
        <s v="707APPARELANDMORE"/>
        <s v="OREXTRACTIONSUPPLY"/>
        <s v="POWELLGARDENSUPPLY"/>
        <s v="INOUTGARDENS"/>
        <s v="OROVILLEGARDENCENTER"/>
        <s v="NORTHERNROOTSINDOORG"/>
        <s v="EMERALDVALLEYGARDENS"/>
        <s v="SUPERGREENHYDRO"/>
        <s v="HARBORHYDRO"/>
        <s v="GREENLEAFGARDEN"/>
        <s v="THENWCG"/>
        <s v="RED BARN"/>
        <s v="IGREENHYDRO"/>
        <s v="OTHELLOGROWSUPPLYLLC"/>
        <s v="HOOPERSGARDEN"/>
        <s v="OUTSIDEINGARDENGREEN"/>
        <s v="BRGROWINGSUPPLIES"/>
        <s v="HONOLULUHYDROPONICS"/>
        <s v="GOLDENVALLEYHYDROPON"/>
        <s v="CLEARLAKEGROWMASTERS"/>
        <s v="WHEELSATURNIN"/>
        <s v="HOMETOWNHYDROPONICS"/>
        <s v="APPLESEED"/>
        <s v="WEATHERTOPNURSERYINC"/>
        <s v="EVERGREENFARMFEED"/>
        <s v="DAZEYSSUPPLY"/>
        <s v="HOWTOGROWCORP"/>
        <s v="FEDCITYHYDRO"/>
        <s v="GREENTOGOLDENTLLC"/>
        <s v="LITTLEROYSGARDEN"/>
        <s v="HEIGHTENEDHARVESTS"/>
        <s v="LASALLEGARDENS"/>
        <s v="MENDOTRIMTOOLS"/>
        <s v="BOXOFRAIN"/>
        <s v="BAYSIDEGARDENSUPPLY"/>
        <s v="ALASKAJACKS"/>
        <s v="BIOLOGICSYSTEMS"/>
        <s v="BLACKHILLSCULTSUPPLY"/>
        <s v="INDOORSUNSHOPPE"/>
        <s v="URBANAGSUPPLYALBANY"/>
        <s v="AJSGREENHOUSESLLC"/>
        <s v="ALLSEASONSUPPLYINC"/>
        <s v="PUEBLOHYDROPONICS"/>
      </sharedItems>
    </cacheField>
    <cacheField name="BillToState" numFmtId="0">
      <sharedItems>
        <s v="WA"/>
        <s v="CA"/>
        <s v="OR"/>
        <s v="MT"/>
        <s v="HI"/>
        <s v="SD"/>
        <s v="NE"/>
        <s v="AK"/>
        <s v="CO"/>
      </sharedItems>
    </cacheField>
    <cacheField name="ShipToState" numFmtId="0">
      <sharedItems>
        <s v="WA"/>
        <s v="AZ"/>
        <s v="CA"/>
        <s v="OR"/>
        <s v="NV"/>
        <s v="MT"/>
        <s v="HI"/>
        <s v="SD"/>
        <s v="NE"/>
      </sharedItems>
    </cacheField>
    <cacheField name="InvoiceNo" numFmtId="0">
      <sharedItems>
        <s v="0316770"/>
        <s v="0316820"/>
        <s v="0316835"/>
        <s v="0316836"/>
        <s v="0316837"/>
        <s v="0316915"/>
        <s v="0316931"/>
        <s v="0316979"/>
        <s v="0316997"/>
        <s v="0316998"/>
        <s v="0317021"/>
        <s v="0317070"/>
        <s v="0317078"/>
        <s v="0317137"/>
        <s v="0317185"/>
        <s v="0317195"/>
        <s v="0317203"/>
        <s v="0317208"/>
        <s v="0317215"/>
        <s v="0317216"/>
        <s v="0317312"/>
        <s v="0317337"/>
        <s v="0317338"/>
        <s v="0317341"/>
        <s v="0317376"/>
        <s v="0317378"/>
        <s v="0317394"/>
        <s v="0317430"/>
        <s v="0317431"/>
        <s v="0317517"/>
        <s v="0317524"/>
        <s v="0317531"/>
        <s v="0317534"/>
        <s v="0317538"/>
        <s v="0317540"/>
        <s v="0317546"/>
        <s v="0317627"/>
        <s v="0317633"/>
        <s v="0317643"/>
        <s v="0317715"/>
        <s v="0317749"/>
        <s v="0317769"/>
        <s v="0317807"/>
        <s v="0317844"/>
        <s v="0317871"/>
        <s v="0317936"/>
        <s v="0317997"/>
        <s v="0318038"/>
        <s v="0318039"/>
        <s v="0318040"/>
        <s v="0318041"/>
        <s v="0318042"/>
        <s v="0318043"/>
        <s v="0318044"/>
        <s v="0318045"/>
        <s v="0318049"/>
        <s v="0318103"/>
        <s v="0318105"/>
        <s v="0318136"/>
        <s v="0318137"/>
        <s v="0318181"/>
        <s v="0318210"/>
        <s v="0318275"/>
        <s v="0318299"/>
        <s v="0318301"/>
        <s v="0318303"/>
        <s v="0318307"/>
        <s v="0318334"/>
        <s v="0318337"/>
        <s v="0318338"/>
        <s v="0318397"/>
        <s v="0318431"/>
        <s v="0318441"/>
        <s v="0318617"/>
        <s v="0318621"/>
        <s v="0318637"/>
        <s v="0318645"/>
        <s v="0318683"/>
        <s v="0318700"/>
        <s v="0318733"/>
        <s v="0318744"/>
        <s v="0318748"/>
        <s v="0318764"/>
        <s v="0318774"/>
        <s v="0318823"/>
        <s v="0318849"/>
        <s v="0317235"/>
        <s v="0317637"/>
        <s v="0317641"/>
        <s v="0317878"/>
        <s v="0317879"/>
        <s v="0317938"/>
        <s v="0318217"/>
        <s v="0318218"/>
        <s v="0318219"/>
        <s v="0316735"/>
        <s v="0316737"/>
        <s v="0316927"/>
        <s v="0317020"/>
        <s v="0317032"/>
        <s v="0317069"/>
        <s v="0317379"/>
        <s v="0317453"/>
        <s v="0317515"/>
        <s v="0317596"/>
        <s v="0317603"/>
        <s v="0317624"/>
        <s v="0317993"/>
        <s v="0318053"/>
        <s v="0318269"/>
        <s v="0318331"/>
        <s v="0318336"/>
        <s v="0318446"/>
        <s v="0318516"/>
        <s v="0318528"/>
        <s v="0318669"/>
        <s v="0318670"/>
        <s v="0318747"/>
        <s v="0318760"/>
        <s v="0318798"/>
        <s v="0318799"/>
        <s v="0318857"/>
        <s v="0318934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790999"/>
        <s v="130020"/>
        <s v="647040"/>
        <s v="648040"/>
        <s v="857608"/>
        <s v="540010"/>
        <s v="AZ1351"/>
        <s v="402142"/>
        <s v="SNS604B-GAL"/>
        <s v="011000"/>
        <s v="115100"/>
        <s v="012000"/>
        <s v="191920"/>
        <s v="MY4402"/>
        <s v="116100"/>
        <s v="736050W"/>
        <s v="SNS203-GAL"/>
        <s v="908014"/>
        <s v="950001"/>
        <s v="649050"/>
        <s v="649032"/>
        <s v="402064"/>
        <s v="912911"/>
        <s v="912902"/>
        <s v="121201"/>
        <s v="788900"/>
        <s v="736100"/>
        <s v="MY2202"/>
        <s v="790722"/>
        <s v="AERO50-3000SS"/>
        <s v="AERO50-3000TT"/>
        <s v="202200"/>
        <s v="HM-COM-80"/>
        <s v="310208"/>
        <s v="437003"/>
        <s v="115333"/>
        <s v="191900"/>
        <s v="610250"/>
        <s v="615000"/>
        <s v="131124BCR50"/>
        <s v="22500-002030"/>
        <s v="DD-44909"/>
        <s v="40201-021000"/>
        <s v="797088"/>
        <s v="799080"/>
        <s v="799088"/>
        <s v="688620"/>
        <s v="912912"/>
        <s v="312001"/>
        <s v="333008"/>
        <s v="40201-021380"/>
        <s v="NEU04822-FD-SAMPLE"/>
        <s v="FOL-OVERGROW-1L"/>
        <s v="FOL-ATAK-500ML"/>
        <s v="FOL-EVIOS-TRANSPORT-60ML"/>
        <s v="AAPB00"/>
        <s v="341010"/>
        <s v="310201"/>
        <s v="310202"/>
        <s v="644100"/>
        <s v="756025"/>
        <s v="DGRTG-004"/>
        <s v="437001"/>
        <s v="HM-PH-80"/>
        <s v="550213"/>
        <s v="SIP-HB004LT"/>
        <s v="SIP-HL020LT"/>
        <s v="398012"/>
        <s v="770744"/>
        <s v="750441"/>
        <s v="206000"/>
        <s v="550002"/>
        <s v="333002"/>
        <s v="333001"/>
        <s v="124001"/>
        <s v="333016"/>
        <s v="508937"/>
        <s v="116000GR"/>
        <s v="333011"/>
        <s v="999007"/>
        <s v="907320"/>
        <s v="430012"/>
        <s v="908016"/>
        <s v="205025"/>
        <s v="601119V20"/>
        <s v="341000"/>
        <s v="673016"/>
        <s v="673128"/>
        <s v="907003-1"/>
        <s v="FB-6035"/>
        <s v="912908"/>
        <s v="131355"/>
        <s v="790751"/>
        <s v="DGKLN-008"/>
        <s v="759006"/>
        <s v="205015"/>
        <s v="405012"/>
        <s v="672035S"/>
        <s v="714415"/>
        <s v="912920"/>
        <s v="310207"/>
        <s v="CUL120"/>
        <s v="800860"/>
        <s v="712025"/>
        <s v="011905"/>
        <s v="570045"/>
        <s v="ETSB-5LB"/>
        <s v="ETCB-2.5GA"/>
        <s v="710001"/>
        <s v="908020"/>
        <s v="907506"/>
        <s v="843100"/>
        <s v="995804"/>
        <s v="171755"/>
        <s v="717060"/>
        <s v="ST5GALLON"/>
        <s v="STGALLON-4"/>
        <s v="880200"/>
        <s v="649055"/>
        <s v="870501"/>
        <s v="390450"/>
        <s v="777005"/>
        <s v="777000"/>
        <s v="678570"/>
        <s v="333110"/>
        <s v="553012"/>
        <s v="688602"/>
        <s v="688603"/>
        <s v="688605"/>
        <s v="688607"/>
        <s v="688630"/>
        <s v="011975"/>
        <s v="171758"/>
        <s v="013000"/>
        <s v="710002"/>
        <s v="MY4401"/>
        <s v="117633"/>
        <s v="811500"/>
        <s v="811400"/>
        <s v="811320"/>
        <s v="000104"/>
        <s v="789307"/>
        <s v="AMT1000"/>
        <s v="117063"/>
        <s v="117043"/>
        <s v="LCPT-COUNTER-DISPLAY"/>
        <s v="759002"/>
        <s v="759014"/>
        <s v="912310"/>
        <s v="DGNEM-008"/>
        <s v="789301"/>
        <s v="015000"/>
        <s v="FH-8010"/>
        <s v="790721"/>
        <s v="756400"/>
        <s v="DR60-22318"/>
        <s v="540002"/>
        <s v="540003"/>
        <s v="688715"/>
        <s v="688705"/>
        <s v="688615"/>
        <s v="333020"/>
        <s v="NPK410"/>
        <s v="19953-000134"/>
        <s v="720020"/>
        <s v="NPK612"/>
        <s v="907312"/>
        <s v="NPK614"/>
        <s v="508735"/>
        <s v="390202"/>
        <s v="333120"/>
        <s v="DGTEK-500"/>
        <s v="710013"/>
        <s v="205011"/>
        <s v="759004"/>
        <s v="710010"/>
        <s v="759008"/>
        <s v="430006"/>
        <s v="909012"/>
        <s v="767012"/>
        <s v="AMT1018"/>
        <s v="788625"/>
        <s v="688601"/>
        <s v="508731"/>
        <s v="792100"/>
        <s v="116000WT-SPO"/>
        <s v="117333"/>
        <s v="400010"/>
        <s v="400008"/>
        <s v="795000"/>
        <s v="795080"/>
        <s v="688610"/>
        <s v="FB-6002"/>
        <s v="LCPT-12OZ"/>
        <s v="500396"/>
        <s v="500238"/>
        <s v="721020BK"/>
        <s v="797000"/>
        <s v="797080"/>
        <s v="800872"/>
        <s v="995812"/>
        <s v="717350"/>
        <s v="117055"/>
        <s v="DR60-12346"/>
        <s v="DR60-82342"/>
        <s v="756000-6500-B"/>
        <s v="390200"/>
        <s v="870901"/>
        <s v="511100"/>
        <s v="511025"/>
        <s v="HM001"/>
        <s v="611000"/>
        <s v="116333"/>
        <s v="767019"/>
        <s v="NPK466"/>
        <s v="580001H"/>
        <s v="580002H"/>
        <s v="580003H"/>
        <s v="580005H"/>
        <s v="912910"/>
        <s v="649040"/>
        <s v="FOL-SWITCH-10L"/>
        <s v="FOL-SWITCH-24L"/>
        <s v="FOL-TRANSPORT-1L"/>
        <s v="AERO-B16A"/>
        <s v="647050"/>
        <s v="HM-HM-500"/>
        <s v="799008"/>
        <s v="799780"/>
        <s v="580020"/>
        <s v="131124BK50"/>
        <s v="390254"/>
        <s v="19953-000121"/>
        <s v="AZ1352"/>
        <s v="116030"/>
        <s v="114000GR"/>
        <s v="115000GR"/>
        <s v="114100"/>
        <s v="644115"/>
        <s v="115000WT"/>
        <s v="CN726410"/>
        <s v="310050"/>
        <s v="792000"/>
        <s v="756050"/>
        <s v="756100"/>
        <s v="169000"/>
        <s v="795088"/>
        <s v="131520CR"/>
        <s v="257025"/>
        <s v="252510"/>
        <s v="250012"/>
        <s v="721005DG"/>
        <s v="791000-MH"/>
        <s v="712100"/>
        <s v="995328"/>
        <s v="750241"/>
        <s v="800843"/>
        <s v="PH21772"/>
        <s v="PH21372"/>
        <s v="22500-002230"/>
        <s v="712050"/>
        <s v="734025"/>
        <s v="734050"/>
        <s v="HHV2"/>
        <s v="570025"/>
        <s v="ETCB-5GAL"/>
        <s v="ETSS-5 GA"/>
        <s v="ETCB-1GA"/>
        <s v="ETDB-1GA"/>
        <s v="NPK282"/>
        <s v="908010"/>
        <s v="PIN-VK20"/>
        <s v="341025"/>
        <s v="312009"/>
        <s v="AZ1358"/>
        <s v="OS87-50159"/>
        <s v="112100"/>
        <s v="205015-BULK"/>
        <s v="SIP-HY004LT"/>
        <s v="SIP-HB500ML"/>
        <s v="SIP-HL500ML"/>
        <s v="FOL-TRANSPORT-60ML"/>
        <s v="FOL-SWITCH-1L"/>
        <s v="121201-BULK"/>
        <s v="114000WT"/>
        <s v="550931"/>
        <s v="710003"/>
        <s v="HM-AP-1"/>
        <s v="HM-COM-300L"/>
        <s v="HM-COM-100"/>
        <s v="HM-COM-300"/>
        <s v="HM-PH-200"/>
        <s v="HT4502"/>
        <s v="MB62-67-OWB"/>
        <s v="550010"/>
        <s v="205032-BULK"/>
        <s v="205025-BULK"/>
        <s v="AMT1013"/>
        <s v="995001"/>
        <s v="908018"/>
        <s v="908012"/>
        <s v="NPK211"/>
        <s v="912880"/>
        <s v="LCPT-1GAL"/>
        <s v="250360"/>
        <s v="FV-5035"/>
        <s v="17631-000057"/>
        <s v="AERO-WW"/>
        <s v="AERO50-HK"/>
        <s v="771120"/>
        <s v="570030"/>
        <s v="570100"/>
        <s v="570065"/>
        <s v="195090"/>
        <s v="195025"/>
        <s v="195045"/>
        <s v="570001"/>
        <s v="312006"/>
        <s v="NPK411"/>
        <s v="NPK401"/>
        <s v="NPK400"/>
        <s v="570015"/>
        <s v="FV-5005"/>
        <s v="FV-5010"/>
        <s v="NPK613"/>
        <s v="688710"/>
        <s v="MY4403"/>
        <s v="912915"/>
        <s v="DGMP-500"/>
        <s v="DGGRO-500"/>
        <s v="DGTEK-100"/>
        <s v="790125-CF"/>
        <s v="801408"/>
        <s v="791011-MH"/>
        <s v="671161"/>
        <s v="671163"/>
        <s v="671162"/>
        <s v="788600"/>
        <s v="MR-BB21010-40"/>
        <s v="981000"/>
        <s v="D62-67-100"/>
        <s v="756048"/>
        <s v="756024"/>
        <s v="AERO50-3000"/>
        <s v="40005-000100"/>
        <s v="789305"/>
        <s v="688701"/>
        <s v="32000-001806"/>
        <s v="204006"/>
        <s v="NPK385"/>
        <s v="995250"/>
        <s v="FOL-SWITCH-220L"/>
        <s v="FOL-TRANSPORT-4L"/>
        <s v="FOL-TRANSPORT-250ML"/>
        <s v="116633"/>
        <s v="800842"/>
        <s v="230020"/>
        <s v="DR60-12502"/>
        <s v="CCG-1128"/>
        <s v="DR60-12353"/>
        <s v="HM-TDS-3"/>
      </sharedItems>
    </cacheField>
    <cacheField name="ProductLine" numFmtId="0">
      <sharedItems>
        <s v="LIGT"/>
        <s v="ACCS"/>
        <s v="REFL"/>
        <s v="IRRG"/>
        <s v="POTS"/>
        <s v="NUTR"/>
        <s v="AIR"/>
        <s v="CARE"/>
        <s v="CONT"/>
        <s v="PROP"/>
        <s v="MEDI"/>
        <s v="ELEC"/>
      </sharedItems>
    </cacheField>
    <cacheField name="TransactionDate" numFmtId="22">
      <sharedItems containsSemiMixedTypes="0" containsDate="1" containsString="0">
        <d v="2024-05-01T00:00:00Z"/>
        <d v="2024-05-02T00:00:00Z"/>
        <d v="2024-05-03T00:00:00Z"/>
        <d v="2024-05-06T00:00:00Z"/>
        <d v="2024-05-07T00:00:00Z"/>
        <d v="2024-05-08T00:00:00Z"/>
        <d v="2024-05-09T00:00:00Z"/>
        <d v="2024-05-10T00:00:00Z"/>
        <d v="2024-05-13T00:00:00Z"/>
        <d v="2024-05-14T00:00:00Z"/>
        <d v="2024-05-15T00:00:00Z"/>
        <d v="2024-05-16T00:00:00Z"/>
        <d v="2024-05-17T00:00:00Z"/>
        <d v="2024-05-20T00:00:00Z"/>
        <d v="2024-05-21T00:00:00Z"/>
        <d v="2024-05-22T00:00:00Z"/>
        <d v="2024-05-23T00:00:00Z"/>
        <d v="2024-05-28T00:00:00Z"/>
        <d v="2024-05-30T00:00:00Z"/>
        <d v="2024-05-29T00:00:00Z"/>
        <d v="2024-05-24T00:00:00Z"/>
        <d v="2024-05-31T00:00:00Z"/>
      </sharedItems>
    </cacheField>
    <cacheField name="WarehouseCode" numFmtId="0">
      <sharedItems>
        <s v="CAL"/>
        <s v="SCR"/>
        <s v="RPR"/>
        <s v="MIC"/>
      </sharedItems>
    </cacheField>
    <cacheField name="QuantityShipped" numFmtId="0">
      <sharedItems containsSemiMixedTypes="0" containsString="0" containsNumber="1" containsInteger="1">
        <n v="25.0"/>
        <n v="3.0"/>
        <n v="4.0"/>
        <n v="2.0"/>
        <n v="-1.0"/>
        <n v="-640.0"/>
        <n v="12.0"/>
        <n v="20.0"/>
        <n v="10.0"/>
        <n v="6.0"/>
        <n v="80.0"/>
        <n v="200.0"/>
        <n v="75.0"/>
        <n v="5.0"/>
        <n v="1.0"/>
        <n v="11.0"/>
        <n v="30.0"/>
        <n v="24.0"/>
        <n v="60.0"/>
        <n v="18.0"/>
        <n v="32.0"/>
        <n v="1000.0"/>
        <n v="35.0"/>
        <n v="100.0"/>
        <n v="300.0"/>
        <n v="600.0"/>
        <n v="40.0"/>
        <n v="400.0"/>
        <n v="50.0"/>
        <n v="140.0"/>
        <n v="16.0"/>
        <n v="640.0"/>
        <n v="7.0"/>
        <n v="36.0"/>
        <n v="-3.0"/>
        <n v="8.0"/>
        <n v="150.0"/>
        <n v="15.0"/>
        <n v="160.0"/>
        <n v="9.0"/>
        <n v="4095.0"/>
        <n v="550.0"/>
        <n v="500.0"/>
        <n v="42.0"/>
        <n v="34.0"/>
        <n v="-288.0"/>
        <n v="-2.0"/>
        <n v="-6.0"/>
        <n v="86.0"/>
        <n v="48.0"/>
        <n v="420.0"/>
        <n v="70.0"/>
        <n v="512.0"/>
        <n v="276.0"/>
        <n v="585.0"/>
        <n v="-19.0"/>
      </sharedItems>
    </cacheField>
    <cacheField name="UnitPrice" numFmtId="0">
      <sharedItems containsSemiMixedTypes="0" containsString="0" containsNumber="1">
        <n v="79.99"/>
        <n v="230.0"/>
        <n v="456.0"/>
        <n v="498.0"/>
        <n v="0.0"/>
        <n v="27.76"/>
        <n v="17.0"/>
        <n v="55.0"/>
        <n v="2.9"/>
        <n v="15.0"/>
        <n v="3.95"/>
        <n v="40.0"/>
        <n v="16.74"/>
        <n v="20.0"/>
        <n v="5.75"/>
        <n v="60.0"/>
        <n v="1.3"/>
        <n v="14.5"/>
        <n v="279.0"/>
        <n v="175.0"/>
        <n v="5.99"/>
        <n v="0.87"/>
        <n v="1.19"/>
        <n v="5.5"/>
        <n v="46.95"/>
        <n v="8.95"/>
        <n v="13.91"/>
        <n v="182.63"/>
        <n v="154.88"/>
        <n v="24.76"/>
        <n v="0.95"/>
        <n v="29.99"/>
        <n v="234.95"/>
        <n v="1.5"/>
        <n v="24.99"/>
        <n v="38.0"/>
        <n v="13.82"/>
        <n v="8.36"/>
        <n v="17.16"/>
        <n v="23.95"/>
        <n v="17.59"/>
        <n v="11.15"/>
        <n v="34.0"/>
        <n v="11.95"/>
        <n v="8.25"/>
        <n v="15.5"/>
        <n v="22.84"/>
        <n v="12.25"/>
        <n v="12.75"/>
        <n v="0.77"/>
        <n v="86.95"/>
        <n v="13.78"/>
        <n v="26.95"/>
        <n v="124.25"/>
        <n v="288.79"/>
        <n v="12.97"/>
        <n v="115.0"/>
        <n v="19.99"/>
        <n v="3.29"/>
        <n v="5.95"/>
        <n v="0.37"/>
        <n v="7.9"/>
        <n v="90.0"/>
        <n v="17.95"/>
        <n v="7.99"/>
        <n v="0.28"/>
        <n v="30.0"/>
        <n v="1.75"/>
        <n v="10.0"/>
        <n v="13.52"/>
        <n v="66.41"/>
        <n v="0.99"/>
        <n v="104.16"/>
        <n v="2.99"/>
        <n v="29.31"/>
        <n v="3.49"/>
        <n v="6.91"/>
        <n v="50.0"/>
        <n v="2.5"/>
        <n v="10.45"/>
        <n v="6.0"/>
        <n v="228.0"/>
        <n v="80.0"/>
        <n v="6.18"/>
        <n v="24.0"/>
        <n v="6.2"/>
        <n v="96.97"/>
        <n v="97.97"/>
        <n v="6.99"/>
        <n v="4.25"/>
        <n v="1.65"/>
        <n v="0.18"/>
        <n v="7.5"/>
        <n v="6.49"/>
        <n v="42.35"/>
        <n v="9.5"/>
        <n v="661.26"/>
        <n v="139.59"/>
        <n v="255.0"/>
        <n v="415.0"/>
        <n v="16.0"/>
        <n v="10.99"/>
        <n v="199.95"/>
        <n v="16.99"/>
        <n v="6.6"/>
        <n v="7.7"/>
        <n v="6.35"/>
        <n v="8.8"/>
        <n v="13.2"/>
        <n v="65.95"/>
        <n v="6.5"/>
        <n v="11.64"/>
        <n v="289.95"/>
        <n v="205.0"/>
        <n v="165.0"/>
        <n v="5.25"/>
        <n v="46.6"/>
        <n v="41.95"/>
        <n v="13.95"/>
        <n v="1.25"/>
        <n v="10.34"/>
        <n v="6.95"/>
        <n v="7.95"/>
        <n v="125.65"/>
        <n v="2.98"/>
        <n v="5.56"/>
        <n v="55.95"/>
        <n v="0.9"/>
        <n v="243.5"/>
        <n v="6.7"/>
        <n v="6.48"/>
        <n v="156.79"/>
        <n v="75.0"/>
        <n v="35.08"/>
        <n v="203.0"/>
        <n v="0.19"/>
        <n v="97.16"/>
        <n v="26.5"/>
        <n v="155.19"/>
        <n v="64.95"/>
        <n v="19.0"/>
        <n v="10.49"/>
        <n v="25.0"/>
        <n v="4.65"/>
        <n v="11.5"/>
        <n v="73.6"/>
        <n v="15.99"/>
        <n v="9.9"/>
        <n v="15.49"/>
        <n v="38.95"/>
        <n v="27.0"/>
        <n v="24.95"/>
        <n v="13.5"/>
        <n v="10.1"/>
        <n v="15.75"/>
        <n v="9.45"/>
        <n v="209.34"/>
        <n v="22.95"/>
        <n v="253.0"/>
        <n v="100.0"/>
        <n v="59.95"/>
        <n v="33.0"/>
        <n v="6.26"/>
        <n v="16.13"/>
        <n v="8.99"/>
        <n v="14.0"/>
        <n v="32.0"/>
        <n v="61.95"/>
        <n v="16.95"/>
        <n v="36.5"/>
        <n v="4.99"/>
        <n v="1.1"/>
        <n v="1.44"/>
        <n v="1.8"/>
        <n v="235.0"/>
        <n v="104.75"/>
        <n v="198.25"/>
        <n v="51.15"/>
        <n v="43.88"/>
        <n v="570.0"/>
        <n v="214.5"/>
        <n v="250.0"/>
        <n v="3.35"/>
        <n v="6.25"/>
        <n v="204.13"/>
        <n v="70.0"/>
        <n v="98.0"/>
        <n v="13.0"/>
        <n v="51.95"/>
        <n v="1.21"/>
        <n v="1.09"/>
        <n v="110.0"/>
        <n v="200.0"/>
        <n v="1224.3"/>
        <n v="1.2"/>
        <n v="4.75"/>
        <n v="5.0"/>
        <n v="59.01"/>
        <n v="17.99"/>
        <n v="2.4"/>
        <n v="79.95"/>
        <n v="181.47"/>
        <n v="100.95"/>
        <n v="27.99"/>
        <n v="15.97"/>
        <n v="4.15"/>
        <n v="176.34"/>
        <n v="338.47"/>
        <n v="49.39"/>
        <n v="85.6"/>
        <n v="39.98"/>
        <n v="0.74"/>
        <n v="27.5"/>
        <n v="276.4"/>
        <n v="0.15"/>
        <n v="1.0"/>
        <n v="2.25"/>
        <n v="37.83"/>
        <n v="88.95"/>
        <n v="29.5"/>
        <n v="150.0"/>
        <n v="25.81"/>
        <n v="25.5"/>
        <n v="11.4"/>
        <n v="6.05"/>
        <n v="14.55"/>
        <n v="17.88"/>
        <n v="127.7"/>
        <n v="45.9"/>
        <n v="96.95"/>
        <n v="63.0"/>
        <n v="27.49"/>
        <n v="50.18"/>
        <n v="299.0"/>
        <n v="9.95"/>
        <n v="57.9"/>
        <n v="3.99"/>
        <n v="3.15"/>
        <n v="0.85"/>
        <n v="21.54"/>
        <n v="125.0"/>
        <n v="14.99"/>
        <n v="257.88"/>
        <n v="43.5"/>
        <n v="102.85"/>
        <n v="132.0"/>
        <n v="10.98"/>
        <n v="8.4"/>
        <n v="0.82"/>
        <n v="2.0"/>
        <n v="14.98"/>
        <n v="14.62"/>
        <n v="21.21"/>
        <n v="37.58"/>
        <n v="77.63"/>
        <n v="9.25"/>
        <n v="115.56"/>
        <n v="2.89"/>
        <n v="186.79"/>
        <n v="190.52"/>
        <n v="32.18"/>
        <n v="19.95"/>
        <n v="5.85"/>
        <n v="29.95"/>
        <n v="90.23"/>
        <n v="370.0"/>
        <n v="160.0"/>
        <n v="206.5"/>
        <n v="54.48"/>
        <n v="8.9"/>
        <n v="39.54"/>
        <n v="73.4"/>
        <n v="360.0"/>
        <n v="1211.95"/>
        <n v="158.5"/>
        <n v="17.85"/>
        <n v="269.95"/>
        <n v="109.95"/>
        <n v="5.91"/>
        <n v="26.68"/>
        <n v="206.46"/>
        <n v="20.96"/>
      </sharedItems>
    </cacheField>
    <cacheField name="Total Revenue" numFmtId="0">
      <sharedItems containsSemiMixedTypes="0" containsString="0" containsNumber="1">
        <n v="1999.7499999999998"/>
        <n v="690.0"/>
        <n v="1824.0"/>
        <n v="996.0"/>
        <n v="0.0"/>
        <n v="333.12"/>
        <n v="68.0"/>
        <n v="110.0"/>
        <n v="58.0"/>
        <n v="150.0"/>
        <n v="39.5"/>
        <n v="80.0"/>
        <n v="200.88"/>
        <n v="120.0"/>
        <n v="17.25"/>
        <n v="240.0"/>
        <n v="104.0"/>
        <n v="29.0"/>
        <n v="837.0"/>
        <n v="350.0"/>
        <n v="17.97"/>
        <n v="174.0"/>
        <n v="89.25"/>
        <n v="27.5"/>
        <n v="140.85000000000002"/>
        <n v="35.8"/>
        <n v="83.46000000000001"/>
        <n v="2008.9299999999998"/>
        <n v="464.64"/>
        <n v="365.26"/>
        <n v="148.56"/>
        <n v="498.0"/>
        <n v="190.0"/>
        <n v="899.6999999999999"/>
        <n v="234.95"/>
        <n v="100.0"/>
        <n v="200.0"/>
        <n v="36.0"/>
        <n v="149.94"/>
        <n v="114.0"/>
        <n v="829.2"/>
        <n v="41.8"/>
        <n v="102.96000000000001"/>
        <n v="143.7"/>
        <n v="422.15999999999997"/>
        <n v="200.70000000000002"/>
        <n v="1088.0"/>
        <n v="143.39999999999998"/>
        <n v="8250.0"/>
        <n v="66.0"/>
        <n v="209.65"/>
        <n v="87.0"/>
        <n v="93.0"/>
        <n v="548.16"/>
        <n v="12.25"/>
        <n v="12.75"/>
        <n v="870.0"/>
        <n v="462.0"/>
        <n v="3478.0"/>
        <n v="55.0"/>
        <n v="13.78"/>
        <n v="47.8"/>
        <n v="53.9"/>
        <n v="71.88"/>
        <n v="124.25"/>
        <n v="288.79"/>
        <n v="12.97"/>
        <n v="115.0"/>
        <n v="39.98"/>
        <n v="13.16"/>
        <n v="11.9"/>
        <n v="6.0"/>
        <n v="370.0"/>
        <n v="47.9"/>
        <n v="79.0"/>
        <n v="920.0"/>
        <n v="1800.0"/>
        <n v="53.849999999999994"/>
        <n v="31.96"/>
        <n v="80.85"/>
        <n v="77.82000000000001"/>
        <n v="112.00000000000001"/>
        <n v="60.0"/>
        <n v="87.5"/>
        <n v="40.0"/>
        <n v="38.0"/>
        <n v="95.0"/>
        <n v="40.56"/>
        <n v="265.64"/>
        <n v="198.0"/>
        <n v="208.32"/>
        <n v="149.5"/>
        <n v="87.92999999999999"/>
        <n v="31.0"/>
        <n v="89.75"/>
        <n v="17.85"/>
        <n v="174.5"/>
        <n v="27.64"/>
        <n v="204.0"/>
        <n v="17.4"/>
        <n v="50.0"/>
        <n v="10.0"/>
        <n v="52.25"/>
        <n v="12.0"/>
        <n v="570.0"/>
        <n v="418.6"/>
        <n v="299.0"/>
        <n v="299.9"/>
        <n v="4560.0"/>
        <n v="1280.0"/>
        <n v="347.8"/>
        <n v="6.18"/>
        <n v="24.0"/>
        <n v="62.0"/>
        <n v="387.88"/>
        <n v="195.94"/>
        <n v="69.9"/>
        <n v="460.0"/>
        <n v="170.0"/>
        <n v="231.0"/>
        <n v="4.5"/>
        <n v="37.5"/>
        <n v="64.9"/>
        <n v="169.4"/>
        <n v="661.26"/>
        <n v="1675.08"/>
        <n v="255.0"/>
        <n v="415.0"/>
        <n v="32.0"/>
        <n v="14.5"/>
        <n v="199.89999999999998"/>
        <n v="65.94"/>
        <n v="199.95"/>
        <n v="101.94"/>
        <n v="46.199999999999996"/>
        <n v="317.5"/>
        <n v="440.00000000000006"/>
        <n v="165.0"/>
        <n v="132.0"/>
        <n v="63.0"/>
        <n v="149.75"/>
        <n v="131.9"/>
        <n v="72.5"/>
        <n v="59.5"/>
        <n v="13.0"/>
        <n v="46.56"/>
        <n v="1449.75"/>
        <n v="510.0"/>
        <n v="205.0"/>
        <n v="131.25"/>
        <n v="186.4"/>
        <n v="503.40000000000003"/>
        <n v="215.6"/>
        <n v="238.0"/>
        <n v="102.0"/>
        <n v="111.6"/>
        <n v="187.5"/>
        <n v="176.0"/>
        <n v="62.04"/>
        <n v="27.8"/>
        <n v="159.0"/>
        <n v="125.65"/>
        <n v="59.6"/>
        <n v="43.5"/>
        <n v="600.0"/>
        <n v="44.48"/>
        <n v="239.92"/>
        <n v="223.8"/>
        <n v="0.77"/>
        <n v="0.9"/>
        <n v="275.0"/>
        <n v="487.0"/>
        <n v="670.0"/>
        <n v="95.8"/>
        <n v="230.0"/>
        <n v="38.88"/>
        <n v="5017.28"/>
        <n v="1072.0"/>
        <n v="71.4"/>
        <n v="18.0"/>
        <n v="225.0"/>
        <n v="720.0"/>
        <n v="140.32"/>
        <n v="1015.0"/>
        <n v="778.05"/>
        <n v="897.0000000000001"/>
        <n v="400.0"/>
        <n v="388.64"/>
        <n v="265.0"/>
        <n v="107.69999999999999"/>
        <n v="399.9"/>
        <n v="775.95"/>
        <n v="109.9"/>
        <n v="129.9"/>
        <n v="760.0"/>
        <n v="104.9"/>
        <n v="1000.0"/>
        <n v="30.0"/>
        <n v="-415.0"/>
        <n v="105.53999999999999"/>
        <n v="372.0"/>
        <n v="69.0"/>
        <n v="294.4"/>
        <n v="259.8"/>
        <n v="95.94"/>
        <n v="203.5"/>
        <n v="178.20000000000002"/>
        <n v="82.5"/>
        <n v="61.96"/>
        <n v="934.8000000000001"/>
        <n v="349.0"/>
        <n v="360.0"/>
        <n v="704.8499999999999"/>
        <n v="108.0"/>
        <n v="35.9"/>
        <n v="149.7"/>
        <n v="2750.0"/>
        <n v="675.0"/>
        <n v="20.2"/>
        <n v="31.5"/>
        <n v="18.9"/>
        <n v="2093.4"/>
        <n v="963.9"/>
        <n v="449.09999999999997"/>
        <n v="431.09999999999997"/>
        <n v="1012.0"/>
        <n v="90.0"/>
        <n v="4000.0"/>
        <n v="2242.3"/>
        <n v="299.75"/>
        <n v="629.25"/>
        <n v="396.0"/>
        <n v="269.5"/>
        <n v="75.12"/>
        <n v="193.56"/>
        <n v="899.0"/>
        <n v="1120.0"/>
        <n v="-64.0"/>
        <n v="-61.95"/>
        <n v="-50.849999999999994"/>
        <n v="-219.0"/>
        <n v="-4.99"/>
        <n v="-599.8499999999999"/>
        <n v="19.0"/>
        <n v="22.0"/>
        <n v="28.799999999999997"/>
        <n v="235.0"/>
        <n v="1257.0"/>
        <n v="17049.5"/>
        <n v="1841.3999999999999"/>
        <n v="131.64000000000001"/>
        <n v="1140.0"/>
        <n v="214.5"/>
        <n v="500.0"/>
        <n v="1005.0"/>
        <n v="160.0"/>
        <n v="558.72"/>
        <n v="204.13"/>
        <n v="99.0"/>
        <n v="70.0"/>
        <n v="98.0"/>
        <n v="52.0"/>
        <n v="51.95"/>
        <n v="121.0"/>
        <n v="457.8"/>
        <n v="314.25"/>
        <n v="1387.75"/>
        <n v="2078.0"/>
        <n v="1224.3"/>
        <n v="26.95"/>
        <n v="14.85"/>
        <n v="57.0"/>
        <n v="20.0"/>
        <n v="15.0"/>
        <n v="236.04"/>
        <n v="24.95"/>
        <n v="84.0"/>
        <n v="35.98"/>
        <n v="19.2"/>
        <n v="159.9"/>
        <n v="959.4000000000001"/>
        <n v="362.94"/>
        <n v="100.95"/>
        <n v="221.12"/>
        <n v="11.5"/>
        <n v="27.99"/>
        <n v="15.97"/>
        <n v="83.0"/>
        <n v="320.0"/>
        <n v="529.02"/>
        <n v="1015.4100000000001"/>
        <n v="197.56"/>
        <n v="342.4"/>
        <n v="79.96"/>
        <n v="37.0"/>
        <n v="2211.2"/>
        <n v="76.8"/>
        <n v="1.0"/>
        <n v="6344.0"/>
        <n v="621.0"/>
        <n v="37.83"/>
        <n v="88.95"/>
        <n v="29.5"/>
        <n v="628.5"/>
        <n v="1586.0"/>
        <n v="300.0"/>
        <n v="64.85000000000001"/>
        <n v="103.24"/>
        <n v="153.0"/>
        <n v="68.4"/>
        <n v="72.6"/>
        <n v="73.5"/>
        <n v="58.2"/>
        <n v="139.68"/>
        <n v="42.0"/>
        <n v="140.0"/>
        <n v="27.0"/>
        <n v="145.0"/>
        <n v="23.700000000000003"/>
        <n v="47.97"/>
        <n v="47.5"/>
        <n v="71.52"/>
        <n v="127.7"/>
        <n v="91.8"/>
        <n v="387.8"/>
        <n v="630.0"/>
        <n v="27.49"/>
        <n v="496.0"/>
        <n v="1003.6"/>
        <n v="897.0"/>
        <n v="39.8"/>
        <n v="485.79999999999995"/>
        <n v="115.8"/>
        <n v="199.5"/>
        <n v="419.0"/>
        <n v="315.0"/>
        <n v="85.0"/>
        <n v="43.08"/>
        <n v="154.0"/>
        <n v="59.900000000000006"/>
        <n v="44.97"/>
        <n v="1145.76"/>
        <n v="9283.68"/>
        <n v="205.7"/>
        <n v="166.0"/>
        <n v="186.0"/>
        <n v="248.0"/>
        <n v="219.60000000000002"/>
        <n v="336.0"/>
        <n v="45.0"/>
        <n v="41.0"/>
        <n v="89.88"/>
        <n v="59.92"/>
        <n v="12.96"/>
        <n v="175.44"/>
        <n v="127.26"/>
        <n v="225.48"/>
        <n v="111.15"/>
        <n v="165.35999999999999"/>
        <n v="155.26"/>
        <n v="115.56"/>
        <n v="433.5"/>
        <n v="560.37"/>
        <n v="952.6"/>
        <n v="128.72"/>
        <n v="1196.0"/>
        <n v="478.79999999999995"/>
        <n v="140.39999999999998"/>
        <n v="748.75"/>
        <n v="-221.16000000000003"/>
        <n v="43.86"/>
        <n v="107.94"/>
        <n v="59.01"/>
        <n v="90.23"/>
        <n v="6660.0"/>
        <n v="419.3"/>
        <n v="1159.8"/>
        <n v="799.8"/>
        <n v="939.8"/>
        <n v="396.5"/>
        <n v="111.9"/>
        <n v="206.5"/>
        <n v="54.48"/>
        <n v="26.25"/>
        <n v="17.5"/>
        <n v="13.9"/>
        <n v="793.0"/>
        <n v="613.8"/>
        <n v="149.0"/>
        <n v="35.6"/>
        <n v="4758.0"/>
        <n v="15.8"/>
        <n v="79.08"/>
        <n v="146.8"/>
        <n v="1080.0"/>
        <n v="509.69999999999993"/>
        <n v="1676.0"/>
        <n v="4847.8"/>
        <n v="634.0"/>
        <n v="214.20000000000002"/>
        <n v="5399.0"/>
        <n v="790.0"/>
        <n v="381.6"/>
        <n v="239.60000000000002"/>
        <n v="579.9"/>
        <n v="869.8499999999999"/>
        <n v="549.75"/>
        <n v="118.2"/>
        <n v="853.76"/>
        <n v="150.24"/>
        <n v="412.92"/>
        <n v="167.68"/>
        <n v="25.04"/>
        <n v="1660.0"/>
      </sharedItems>
    </cacheField>
    <cacheField name="SalespersonNo" numFmtId="0">
      <sharedItems>
        <s v="ADM"/>
        <s v="MICH"/>
        <s v="TONY"/>
        <s v="NICO"/>
      </sharedItems>
    </cacheField>
    <cacheField name="Customer_ Current_Period_New_Product_sales" numFmtId="0">
      <sharedItems>
        <s v="No"/>
        <s v="Yes"/>
      </sharedItems>
    </cacheField>
    <cacheField name="Repeat Commission" numFmtId="0">
      <sharedItems containsString="0" containsBlank="1" containsNumber="1">
        <n v="19.9975"/>
        <n v="6.9"/>
        <n v="9.120000000000001"/>
        <n v="4.98"/>
        <n v="0.0"/>
        <n v="3.3312"/>
        <n v="0.68"/>
        <n v="1.1"/>
        <n v="0.58"/>
        <n v="1.5"/>
        <n v="0.395"/>
        <n v="0.8"/>
        <n v="2.0088"/>
        <n v="1.2"/>
        <n v="0.17250000000000001"/>
        <n v="2.4"/>
        <n v="1.04"/>
        <n v="0.29"/>
        <n v="8.370000000000001"/>
        <n v="3.5"/>
        <n v="0.1797"/>
        <n v="1.74"/>
        <n v="0.8925000000000001"/>
        <n v="0.275"/>
        <n v="1.4085000000000003"/>
        <n v="0.358"/>
        <n v="0.8346000000000001"/>
        <n v="10.044649999999999"/>
        <n v="2.3232"/>
        <n v="1.8263"/>
        <n v="0.7428"/>
        <n v="2.49"/>
        <n v="0.9500000000000001"/>
        <n v="4.4985"/>
        <n v="1.17475"/>
        <n v="1.0"/>
        <n v="2.0"/>
        <n v="0.36"/>
        <n v="1.4994"/>
        <n v="1.1400000000000001"/>
        <n v="8.292"/>
        <n v="0.418"/>
        <n v="1.0296"/>
        <n v="1.4369999999999998"/>
        <n v="2.1108"/>
        <n v="1.0035"/>
        <n v="5.44"/>
        <n v="0.7169999999999999"/>
        <n v="41.25"/>
        <n v="0.66"/>
        <n v="2.0965000000000003"/>
        <n v="0.87"/>
        <n v="0.465"/>
        <n v="2.7407999999999997"/>
        <n v="0.06125"/>
        <n v="0.06375"/>
        <n v="4.3500000000000005"/>
        <n v="2.31"/>
        <n v="17.39"/>
        <n v="0.55"/>
        <n v="0.1378"/>
        <n v="0.478"/>
        <n v="0.539"/>
        <n v="0.7188"/>
        <n v="1.2425"/>
        <n v="2.8879"/>
        <n v="0.1297"/>
        <n v="1.1500000000000001"/>
        <n v="0.3998"/>
        <n v="0.1316"/>
        <n v="0.11900000000000001"/>
        <n v="0.06"/>
        <m/>
        <n v="0.2395"/>
        <n v="4.6000000000000005"/>
        <n v="9.0"/>
        <n v="0.26925"/>
        <n v="0.1598"/>
        <n v="0.40425"/>
        <n v="0.7782000000000001"/>
        <n v="1.12"/>
        <n v="0.6"/>
        <n v="0.875"/>
        <n v="0.4"/>
        <n v="0.38"/>
        <n v="0.4056"/>
        <n v="2.6564"/>
        <n v="1.98"/>
        <n v="2.0832"/>
        <n v="1.495"/>
        <n v="0.8793"/>
        <n v="0.31"/>
        <n v="0.8975"/>
        <n v="0.17850000000000002"/>
        <n v="1.745"/>
        <n v="0.27640000000000003"/>
        <n v="2.04"/>
        <n v="0.174"/>
        <n v="0.5"/>
        <n v="0.1"/>
        <n v="0.5225"/>
        <n v="0.12"/>
        <n v="2.85"/>
        <n v="2.093"/>
        <n v="0.47500000000000003"/>
        <n v="1.4994999999999998"/>
        <n v="22.8"/>
        <n v="6.4"/>
        <n v="1.739"/>
        <n v="0.0618"/>
        <n v="0.24"/>
        <n v="0.62"/>
        <n v="1.9394"/>
        <n v="0.9797"/>
        <n v="0.6990000000000001"/>
        <n v="1.7"/>
        <n v="0.045"/>
        <n v="0.375"/>
        <n v="0.649"/>
        <n v="1.6940000000000002"/>
        <n v="6.6126000000000005"/>
        <n v="16.750799999999998"/>
        <n v="2.5500000000000003"/>
        <n v="4.15"/>
        <n v="0.64"/>
        <n v="0.0725"/>
        <n v="9.200000000000001"/>
        <n v="3.9979999999999998"/>
        <n v="1.298"/>
        <n v="1.3188"/>
        <n v="3.9989999999999997"/>
        <n v="2.0388"/>
        <n v="0.23099999999999998"/>
        <n v="1.5875000000000001"/>
        <n v="2.2"/>
        <n v="0.8250000000000001"/>
        <n v="0.315"/>
        <n v="0.74875"/>
        <n v="0.6595000000000001"/>
        <n v="0.3625"/>
        <n v="0.2975"/>
        <n v="0.26"/>
        <n v="0.9312"/>
        <n v="7.24875"/>
        <n v="1.025"/>
        <n v="0.65625"/>
        <n v="0.932"/>
        <n v="2.5170000000000003"/>
        <n v="1.078"/>
        <n v="2.38"/>
        <n v="1.02"/>
        <n v="1.1159999999999999"/>
        <n v="1.9000000000000001"/>
        <n v="1.875"/>
        <n v="1.76"/>
        <n v="0.6204"/>
        <n v="0.278"/>
        <n v="1.59"/>
        <n v="1.2565000000000002"/>
        <n v="0.596"/>
        <n v="0.435"/>
        <n v="6.0"/>
        <n v="0.4448"/>
        <n v="2.3992"/>
        <n v="2.238"/>
        <n v="0.00385"/>
        <n v="0.0045000000000000005"/>
        <n v="1.375"/>
        <n v="2.435"/>
        <n v="3.35"/>
        <n v="0.479"/>
        <n v="0.19440000000000002"/>
        <n v="50.172799999999995"/>
        <n v="5.36"/>
        <n v="0.35700000000000004"/>
        <n v="0.09"/>
        <n v="1.125"/>
        <n v="3.6"/>
        <n v="0.7016"/>
        <n v="5.075"/>
        <n v="3.89025"/>
        <n v="4.485"/>
        <n v="1.9432"/>
        <n v="1.325"/>
        <n v="0.44625000000000004"/>
        <n v="0.5385"/>
        <n v="0.9997499999999999"/>
        <n v="1.9994999999999998"/>
        <n v="3.8797500000000005"/>
        <n v="0.5495"/>
        <n v="0.6495000000000001"/>
        <n v="3.8000000000000003"/>
        <n v="0.34950000000000003"/>
        <n v="0.5245000000000001"/>
        <n v="5.0"/>
        <n v="0.15"/>
        <n v="-4.15"/>
        <n v="0.5277"/>
        <n v="7.44"/>
        <n v="1.3800000000000001"/>
        <n v="1.472"/>
        <n v="1.2990000000000002"/>
        <n v="0.9594"/>
        <n v="0.8910000000000001"/>
        <n v="0.41250000000000003"/>
        <n v="0.3098"/>
        <n v="0.8725"/>
        <n v="4.674"/>
        <n v="3.49"/>
        <n v="7.048499999999999"/>
        <n v="1.08"/>
        <n v="0.359"/>
        <n v="1.4969999999999999"/>
        <n v="13.75"/>
        <n v="3.375"/>
        <n v="0.40399999999999997"/>
        <n v="1.6"/>
        <n v="0.63"/>
        <n v="0.378"/>
        <n v="41.868"/>
        <n v="9.639"/>
        <n v="4.491"/>
        <n v="4.311"/>
        <n v="5.0600000000000005"/>
        <n v="0.45"/>
        <n v="20.0"/>
        <n v="22.423000000000002"/>
        <n v="2.9975"/>
        <n v="3.14625"/>
        <n v="1.3475"/>
        <n v="0.37560000000000004"/>
        <n v="0.9678"/>
        <n v="4.495"/>
        <n v="5.6000000000000005"/>
        <n v="-1.28"/>
        <n v="-1.239"/>
        <n v="-1.017"/>
        <n v="-4.38"/>
        <n v="-0.0499"/>
        <n v="-2.9992499999999995"/>
      </sharedItems>
    </cacheField>
    <cacheField name="New Product Commission " numFmtId="0">
      <sharedItems containsString="0" containsBlank="1" containsNumber="1">
        <m/>
        <n v="0.57"/>
        <n v="0.6599999999999999"/>
        <n v="0.8639999999999999"/>
        <n v="1.08"/>
        <n v="1.74"/>
        <n v="4.7"/>
        <n v="18.855"/>
        <n v="255.74249999999998"/>
        <n v="27.621"/>
        <n v="1.9746000000000001"/>
        <n v="17.099999999999998"/>
        <n v="3.2175"/>
        <n v="1.65"/>
        <n v="7.5"/>
        <n v="15.075"/>
        <n v="3.2"/>
        <n v="3.75"/>
        <n v="1.6"/>
        <n v="8.3808"/>
        <n v="3.06195"/>
        <n v="1.7999999999999998"/>
        <n v="1.4849999999999999"/>
        <n v="1.05"/>
        <n v="1.2"/>
        <n v="1.47"/>
        <n v="0.8999999999999999"/>
        <n v="0.78"/>
        <n v="0.77925"/>
        <n v="2.42"/>
        <n v="1.4369999999999998"/>
        <n v="6.867"/>
        <n v="4.71375"/>
        <n v="20.81625"/>
        <n v="31.169999999999998"/>
        <n v="2.2"/>
        <n v="8.0"/>
        <n v="24.486"/>
        <n v="0.48"/>
        <n v="0.539"/>
        <n v="1.4000000000000001"/>
        <n v="0.297"/>
        <n v="1.1400000000000001"/>
        <n v="0.4"/>
        <n v="0.22499999999999998"/>
        <n v="3.5406"/>
        <n v="0.37424999999999997"/>
        <n v="1.68"/>
        <n v="0.7195999999999999"/>
        <n v="0.384"/>
        <n v="3.1980000000000004"/>
        <n v="14.391"/>
        <n v="10.8882"/>
        <n v="3.0285"/>
        <n v="4.4224000000000006"/>
        <n v="0.23"/>
        <n v="0.29"/>
        <n v="0.5598"/>
        <n v="0.3194"/>
        <n v="1.6600000000000001"/>
        <n v="6.4"/>
        <n v="7.9353"/>
        <n v="15.231150000000001"/>
        <n v="2.9634"/>
        <n v="5.135999999999999"/>
        <n v="1.1993999999999998"/>
        <n v="8.549999999999999"/>
        <n v="0.74"/>
        <n v="3.3000000000000003"/>
        <n v="44.224"/>
        <n v="1.536"/>
        <n v="0.015"/>
        <n v="95.16"/>
        <n v="9.315"/>
        <n v="0.7565999999999999"/>
        <n v="1.7790000000000001"/>
        <n v="0.885"/>
        <n v="9.4275"/>
        <n v="23.79"/>
        <n v="9.0"/>
        <n v="3.0"/>
        <n v="1.9455000000000002"/>
        <n v="3.0972"/>
        <n v="4.59"/>
        <n v="2.052"/>
        <n v="2.178"/>
        <n v="2.205"/>
        <n v="1.746"/>
        <n v="4.1904"/>
        <n v="3.5999999999999996"/>
        <n v="1.26"/>
        <n v="4.2"/>
        <n v="0.40499999999999997"/>
        <n v="2.175"/>
        <n v="0.35550000000000004"/>
        <n v="0.7195499999999999"/>
        <n v="0.7125"/>
        <n v="1.0728"/>
        <n v="1.9155"/>
        <n v="1.377"/>
        <n v="5.817"/>
        <n v="9.45"/>
        <n v="0.8246999999999999"/>
        <n v="7.4399999999999995"/>
        <n v="30.108"/>
        <n v="26.91"/>
        <n v="1.194"/>
        <n v="14.573999999999998"/>
        <n v="3.525"/>
        <n v="0.54"/>
        <n v="1.7369999999999999"/>
        <n v="2.9924999999999997"/>
        <n v="6.285"/>
        <n v="6.3"/>
        <n v="1.7"/>
        <n v="0.8616"/>
        <n v="2.4"/>
        <n v="3.08"/>
        <n v="1.3980000000000001"/>
        <n v="1.1980000000000002"/>
        <n v="2.0980000000000003"/>
        <n v="10.0"/>
        <n v="0.8994"/>
        <n v="22.9152"/>
        <n v="185.67360000000002"/>
        <n v="2.61"/>
        <n v="3.0854999999999997"/>
        <n v="1.98"/>
        <n v="2.4899999999999998"/>
        <n v="2.79"/>
        <n v="3.7199999999999998"/>
        <n v="3.294"/>
        <n v="5.04"/>
        <n v="0.6749999999999999"/>
        <n v="0.615"/>
        <n v="1.5"/>
        <n v="1.3481999999999998"/>
        <n v="0.8988"/>
        <n v="0.19440000000000002"/>
        <n v="2.6315999999999997"/>
        <n v="1.305"/>
        <n v="1.9089"/>
        <n v="3.3821999999999997"/>
        <n v="1.6672500000000001"/>
        <n v="2.4803999999999995"/>
        <n v="2.3289"/>
        <n v="5.55"/>
        <n v="3.4668"/>
        <n v="6.5024999999999995"/>
        <n v="8.40555"/>
        <n v="14.289"/>
        <n v="1.9307999999999998"/>
        <n v="17.939999999999998"/>
        <n v="7.1819999999999995"/>
        <n v="2.1059999999999994"/>
        <n v="14.975"/>
        <n v="-3.3174"/>
        <n v="0.6578999999999999"/>
        <n v="0.88515"/>
        <n v="1.8046000000000002"/>
        <n v="99.89999999999999"/>
        <n v="6.0"/>
        <n v="8.386000000000001"/>
        <n v="23.195999999999998"/>
        <n v="15.995999999999999"/>
        <n v="18.796"/>
        <n v="5.9475"/>
        <n v="1.6785"/>
        <n v="1.7249999999999999"/>
        <n v="4.13"/>
        <n v="1.0896"/>
        <n v="0.525"/>
        <n v="0.35000000000000003"/>
        <n v="0.278"/>
        <n v="15.860000000000001"/>
        <n v="12.276"/>
        <n v="2.98"/>
        <n v="0.534"/>
        <n v="71.36999999999999"/>
        <n v="0.316"/>
        <n v="1.5816"/>
        <n v="2.9360000000000004"/>
        <n v="16.2"/>
        <n v="7.645499999999998"/>
        <n v="25.14"/>
        <n v="72.717"/>
        <n v="9.51"/>
        <n v="3.213"/>
        <n v="80.985"/>
        <n v="10.35"/>
        <n v="11.85"/>
        <n v="5.724"/>
        <n v="3.5940000000000003"/>
        <n v="8.6985"/>
        <n v="13.047749999999999"/>
        <n v="8.24625"/>
        <n v="1.773"/>
        <n v="12.8064"/>
        <n v="2.2536"/>
        <n v="6.1938"/>
        <n v="2.5152"/>
        <n v="0.3756"/>
        <n v="24.9"/>
        <n v="0.195"/>
      </sharedItems>
    </cacheField>
    <cacheField name="Incentive Commission" numFmtId="0">
      <sharedItems containsString="0" containsBlank="1" containsNumber="1">
        <m/>
        <n v="18.5"/>
        <n v="10.175"/>
        <n v="5.397"/>
      </sharedItems>
    </cacheField>
    <cacheField name="Total Commission" numFmtId="0">
      <sharedItems containsSemiMixedTypes="0" containsString="0" containsNumber="1">
        <n v="19.9975"/>
        <n v="6.9"/>
        <n v="9.120000000000001"/>
        <n v="4.98"/>
        <n v="0.0"/>
        <n v="3.3312"/>
        <n v="0.68"/>
        <n v="1.1"/>
        <n v="0.58"/>
        <n v="1.5"/>
        <n v="0.395"/>
        <n v="0.8"/>
        <n v="2.0088"/>
        <n v="1.2"/>
        <n v="0.17250000000000001"/>
        <n v="2.4"/>
        <n v="1.04"/>
        <n v="0.29"/>
        <n v="8.370000000000001"/>
        <n v="3.5"/>
        <n v="0.1797"/>
        <n v="1.74"/>
        <n v="0.8925000000000001"/>
        <n v="0.275"/>
        <n v="1.4085000000000003"/>
        <n v="0.358"/>
        <n v="0.8346000000000001"/>
        <n v="10.044649999999999"/>
        <n v="2.3232"/>
        <n v="1.8263"/>
        <n v="0.7428"/>
        <n v="2.49"/>
        <n v="0.9500000000000001"/>
        <n v="4.4985"/>
        <n v="1.17475"/>
        <n v="1.0"/>
        <n v="2.0"/>
        <n v="0.36"/>
        <n v="1.4994"/>
        <n v="1.1400000000000001"/>
        <n v="8.292"/>
        <n v="0.418"/>
        <n v="1.0296"/>
        <n v="1.4369999999999998"/>
        <n v="2.1108"/>
        <n v="1.0035"/>
        <n v="5.44"/>
        <n v="0.7169999999999999"/>
        <n v="41.25"/>
        <n v="0.66"/>
        <n v="2.0965000000000003"/>
        <n v="0.87"/>
        <n v="0.465"/>
        <n v="2.7407999999999997"/>
        <n v="0.06125"/>
        <n v="0.06375"/>
        <n v="4.3500000000000005"/>
        <n v="2.31"/>
        <n v="17.39"/>
        <n v="0.55"/>
        <n v="0.1378"/>
        <n v="0.478"/>
        <n v="0.539"/>
        <n v="0.7188"/>
        <n v="1.2425"/>
        <n v="2.8879"/>
        <n v="0.1297"/>
        <n v="1.1500000000000001"/>
        <n v="0.3998"/>
        <n v="0.1316"/>
        <n v="0.11900000000000001"/>
        <n v="0.06"/>
        <n v="18.5"/>
        <n v="0.2395"/>
        <n v="4.6000000000000005"/>
        <n v="9.0"/>
        <n v="0.26925"/>
        <n v="0.1598"/>
        <n v="0.40425"/>
        <n v="0.7782000000000001"/>
        <n v="1.12"/>
        <n v="0.6"/>
        <n v="0.875"/>
        <n v="0.4"/>
        <n v="0.38"/>
        <n v="0.4056"/>
        <n v="2.6564"/>
        <n v="1.98"/>
        <n v="2.0832"/>
        <n v="1.495"/>
        <n v="0.8793"/>
        <n v="0.31"/>
        <n v="0.8975"/>
        <n v="0.17850000000000002"/>
        <n v="1.745"/>
        <n v="0.27640000000000003"/>
        <n v="2.04"/>
        <n v="0.174"/>
        <n v="0.5"/>
        <n v="0.1"/>
        <n v="0.5225"/>
        <n v="0.12"/>
        <n v="2.85"/>
        <n v="2.093"/>
        <n v="0.47500000000000003"/>
        <n v="1.4994999999999998"/>
        <n v="22.8"/>
        <n v="6.4"/>
        <n v="1.739"/>
        <n v="0.0618"/>
        <n v="0.24"/>
        <n v="0.62"/>
        <n v="1.9394"/>
        <n v="0.9797"/>
        <n v="0.6990000000000001"/>
        <n v="1.7"/>
        <n v="0.045"/>
        <n v="0.375"/>
        <n v="0.649"/>
        <n v="1.6940000000000002"/>
        <n v="6.6126000000000005"/>
        <n v="16.750799999999998"/>
        <n v="2.5500000000000003"/>
        <n v="4.15"/>
        <n v="0.64"/>
        <n v="0.0725"/>
        <n v="9.200000000000001"/>
        <n v="3.9979999999999998"/>
        <n v="1.298"/>
        <n v="1.3188"/>
        <n v="3.9989999999999997"/>
        <n v="2.0388"/>
        <n v="0.23099999999999998"/>
        <n v="1.5875000000000001"/>
        <n v="2.2"/>
        <n v="0.8250000000000001"/>
        <n v="0.315"/>
        <n v="0.74875"/>
        <n v="0.6595000000000001"/>
        <n v="0.3625"/>
        <n v="0.2975"/>
        <n v="0.26"/>
        <n v="0.9312"/>
        <n v="7.24875"/>
        <n v="1.025"/>
        <n v="0.65625"/>
        <n v="0.932"/>
        <n v="2.5170000000000003"/>
        <n v="1.078"/>
        <n v="2.38"/>
        <n v="1.02"/>
        <n v="1.1159999999999999"/>
        <n v="1.9000000000000001"/>
        <n v="1.875"/>
        <n v="1.76"/>
        <n v="0.6204"/>
        <n v="0.278"/>
        <n v="1.59"/>
        <n v="1.2565000000000002"/>
        <n v="0.596"/>
        <n v="0.435"/>
        <n v="6.0"/>
        <n v="0.4448"/>
        <n v="2.3992"/>
        <n v="2.238"/>
        <n v="0.00385"/>
        <n v="0.0045000000000000005"/>
        <n v="1.375"/>
        <n v="2.435"/>
        <n v="3.35"/>
        <n v="0.479"/>
        <n v="0.19440000000000002"/>
        <n v="50.172799999999995"/>
        <n v="5.36"/>
        <n v="0.35700000000000004"/>
        <n v="0.09"/>
        <n v="1.125"/>
        <n v="3.6"/>
        <n v="0.7016"/>
        <n v="5.075"/>
        <n v="3.89025"/>
        <n v="4.485"/>
        <n v="1.9432"/>
        <n v="1.325"/>
        <n v="0.44625000000000004"/>
        <n v="0.5385"/>
        <n v="0.9997499999999999"/>
        <n v="1.9994999999999998"/>
        <n v="3.8797500000000005"/>
        <n v="0.5495"/>
        <n v="0.6495000000000001"/>
        <n v="3.8000000000000003"/>
        <n v="0.34950000000000003"/>
        <n v="0.5245000000000001"/>
        <n v="5.0"/>
        <n v="0.15"/>
        <n v="-4.15"/>
        <n v="0.5277"/>
        <n v="7.44"/>
        <n v="1.3800000000000001"/>
        <n v="1.472"/>
        <n v="1.2990000000000002"/>
        <n v="0.9594"/>
        <n v="10.175"/>
        <n v="0.8910000000000001"/>
        <n v="0.41250000000000003"/>
        <n v="0.3098"/>
        <n v="0.8725"/>
        <n v="4.674"/>
        <n v="3.49"/>
        <n v="7.048499999999999"/>
        <n v="1.08"/>
        <n v="0.359"/>
        <n v="1.4969999999999999"/>
        <n v="13.75"/>
        <n v="3.375"/>
        <n v="0.40399999999999997"/>
        <n v="1.6"/>
        <n v="0.63"/>
        <n v="0.378"/>
        <n v="41.868"/>
        <n v="9.639"/>
        <n v="4.491"/>
        <n v="4.311"/>
        <n v="5.0600000000000005"/>
        <n v="0.45"/>
        <n v="20.0"/>
        <n v="22.423000000000002"/>
        <n v="2.9975"/>
        <n v="3.14625"/>
        <n v="1.3475"/>
        <n v="0.37560000000000004"/>
        <n v="0.9678"/>
        <n v="4.495"/>
        <n v="5.6000000000000005"/>
        <n v="-1.28"/>
        <n v="-1.239"/>
        <n v="-1.017"/>
        <n v="-4.38"/>
        <n v="-0.0499"/>
        <n v="-2.9992499999999995"/>
        <n v="0.57"/>
        <n v="0.6599999999999999"/>
        <n v="0.8639999999999999"/>
        <n v="4.7"/>
        <n v="18.855"/>
        <n v="255.74249999999998"/>
        <n v="27.621"/>
        <n v="1.9746000000000001"/>
        <n v="17.099999999999998"/>
        <n v="3.2175"/>
        <n v="1.65"/>
        <n v="7.5"/>
        <n v="15.075"/>
        <n v="3.2"/>
        <n v="3.75"/>
        <n v="8.3808"/>
        <n v="3.06195"/>
        <n v="1.7999999999999998"/>
        <n v="1.4849999999999999"/>
        <n v="1.05"/>
        <n v="1.47"/>
        <n v="0.8999999999999999"/>
        <n v="0.78"/>
        <n v="0.77925"/>
        <n v="2.42"/>
        <n v="6.867"/>
        <n v="4.71375"/>
        <n v="20.81625"/>
        <n v="31.169999999999998"/>
        <n v="8.0"/>
        <n v="24.486"/>
        <n v="0.48"/>
        <n v="1.4000000000000001"/>
        <n v="0.297"/>
        <n v="0.22499999999999998"/>
        <n v="3.5406"/>
        <n v="0.37424999999999997"/>
        <n v="1.68"/>
        <n v="0.7195999999999999"/>
        <n v="0.384"/>
        <n v="3.1980000000000004"/>
        <n v="14.391"/>
        <n v="10.8882"/>
        <n v="3.0285"/>
        <n v="4.4224000000000006"/>
        <n v="0.23"/>
        <n v="0.5598"/>
        <n v="0.3194"/>
        <n v="1.6600000000000001"/>
        <n v="7.9353"/>
        <n v="15.231150000000001"/>
        <n v="2.9634"/>
        <n v="5.135999999999999"/>
        <n v="1.1993999999999998"/>
        <n v="8.549999999999999"/>
        <n v="0.74"/>
        <n v="3.3000000000000003"/>
        <n v="44.224"/>
        <n v="1.536"/>
        <n v="0.015"/>
        <n v="95.16"/>
        <n v="9.315"/>
        <n v="0.7565999999999999"/>
        <n v="1.7790000000000001"/>
        <n v="0.885"/>
        <n v="9.4275"/>
        <n v="23.79"/>
        <n v="3.0"/>
        <n v="1.9455000000000002"/>
        <n v="3.0972"/>
        <n v="4.59"/>
        <n v="2.052"/>
        <n v="2.178"/>
        <n v="2.205"/>
        <n v="1.746"/>
        <n v="4.1904"/>
        <n v="3.5999999999999996"/>
        <n v="1.26"/>
        <n v="4.2"/>
        <n v="0.40499999999999997"/>
        <n v="2.175"/>
        <n v="0.35550000000000004"/>
        <n v="0.7195499999999999"/>
        <n v="0.7125"/>
        <n v="1.0728"/>
        <n v="1.9155"/>
        <n v="1.377"/>
        <n v="5.817"/>
        <n v="9.45"/>
        <n v="0.8246999999999999"/>
        <n v="7.4399999999999995"/>
        <n v="30.108"/>
        <n v="26.91"/>
        <n v="1.194"/>
        <n v="14.573999999999998"/>
        <n v="3.525"/>
        <n v="0.54"/>
        <n v="1.7369999999999999"/>
        <n v="2.9924999999999997"/>
        <n v="6.285"/>
        <n v="6.3"/>
        <n v="0.8616"/>
        <n v="3.08"/>
        <n v="1.3980000000000001"/>
        <n v="1.1980000000000002"/>
        <n v="2.0980000000000003"/>
        <n v="10.0"/>
        <n v="0.8994"/>
        <n v="22.9152"/>
        <n v="185.67360000000002"/>
        <n v="2.61"/>
        <n v="3.0854999999999997"/>
        <n v="2.4899999999999998"/>
        <n v="2.79"/>
        <n v="3.7199999999999998"/>
        <n v="3.294"/>
        <n v="5.04"/>
        <n v="0.6749999999999999"/>
        <n v="0.615"/>
        <n v="1.3481999999999998"/>
        <n v="0.8988"/>
        <n v="2.6315999999999997"/>
        <n v="1.305"/>
        <n v="1.9089"/>
        <n v="3.3821999999999997"/>
        <n v="1.6672500000000001"/>
        <n v="2.4803999999999995"/>
        <n v="2.3289"/>
        <n v="5.55"/>
        <n v="3.4668"/>
        <n v="6.5024999999999995"/>
        <n v="8.40555"/>
        <n v="14.289"/>
        <n v="1.9307999999999998"/>
        <n v="17.939999999999998"/>
        <n v="7.1819999999999995"/>
        <n v="2.1059999999999994"/>
        <n v="14.975"/>
        <n v="-3.3174"/>
        <n v="0.6578999999999999"/>
        <n v="5.397"/>
        <n v="0.88515"/>
        <n v="1.8046000000000002"/>
        <n v="99.89999999999999"/>
        <n v="8.386000000000001"/>
        <n v="23.195999999999998"/>
        <n v="15.995999999999999"/>
        <n v="18.796"/>
        <n v="5.9475"/>
        <n v="1.6785"/>
        <n v="1.7249999999999999"/>
        <n v="4.13"/>
        <n v="1.0896"/>
        <n v="0.525"/>
        <n v="0.35000000000000003"/>
        <n v="15.860000000000001"/>
        <n v="12.276"/>
        <n v="2.98"/>
        <n v="0.534"/>
        <n v="71.36999999999999"/>
        <n v="0.316"/>
        <n v="1.5816"/>
        <n v="2.9360000000000004"/>
        <n v="16.2"/>
        <n v="7.645499999999998"/>
        <n v="25.14"/>
        <n v="72.717"/>
        <n v="9.51"/>
        <n v="3.213"/>
        <n v="80.985"/>
        <n v="10.35"/>
        <n v="11.85"/>
        <n v="5.724"/>
        <n v="3.5940000000000003"/>
        <n v="8.6985"/>
        <n v="13.047749999999999"/>
        <n v="8.24625"/>
        <n v="1.773"/>
        <n v="12.8064"/>
        <n v="2.2536"/>
        <n v="6.1938"/>
        <n v="2.5152"/>
        <n v="0.3756"/>
        <n v="24.9"/>
        <n v="0.1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F11" firstHeaderRow="0" firstDataRow="2" firstDataCol="0"/>
  <pivotFields>
    <pivotField name="ARDivisionNo" compact="0" outline="0" multipleItemSelectionAllowed="1" showAll="0">
      <items>
        <item x="0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BillTo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hipToState" axis="axisRow" compact="0" outline="0" multipleItemSelectionAllowed="1" showAll="0" sortType="ascending">
      <items>
        <item x="1"/>
        <item x="2"/>
        <item x="6"/>
        <item x="5"/>
        <item x="8"/>
        <item x="4"/>
        <item x="3"/>
        <item x="7"/>
        <item x="0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SalespersonNo" compact="0" outline="0" multipleItemSelectionAllowed="1" showAll="0">
      <items>
        <item x="0"/>
        <item x="1"/>
        <item x="2"/>
        <item x="3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New Product Commission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Incentive Commission" dataField="1" compact="0" outline="0" multipleItemSelectionAllowed="1" showAll="0">
      <items>
        <item x="0"/>
        <item x="1"/>
        <item x="2"/>
        <item x="3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</pivotFields>
  <rowFields>
    <field x="3"/>
  </rowFields>
  <colFields>
    <field x="-2"/>
  </colFields>
  <dataFields>
    <dataField name="Sum of Total Revenue" fld="13" baseField="0"/>
    <dataField name="Sum of Repeat Commission" fld="16" baseField="0"/>
    <dataField name="Sum of New Product Commission " fld="17" baseField="0"/>
    <dataField name="Sum of Incentive Commission" fld="18" baseField="0"/>
    <dataField name="Sum of Total Commission" fld="1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26.63"/>
    <col customWidth="1" min="4" max="4" width="32.13"/>
    <col customWidth="1" min="5" max="5" width="28.63"/>
    <col customWidth="1" min="6" max="6" width="24.38"/>
    <col customWidth="1" min="7" max="26" width="8.63"/>
  </cols>
  <sheetData>
    <row r="1">
      <c r="G1" s="2" t="s">
        <v>6</v>
      </c>
    </row>
    <row r="2"/>
    <row r="3">
      <c r="G3" s="2">
        <v>300.0</v>
      </c>
    </row>
    <row r="4"/>
    <row r="5"/>
    <row r="6"/>
    <row r="7"/>
    <row r="8">
      <c r="G8" s="2">
        <v>100.0</v>
      </c>
    </row>
    <row r="9"/>
    <row r="10">
      <c r="G10" s="2">
        <v>100.0</v>
      </c>
    </row>
    <row r="11"/>
    <row r="12">
      <c r="A12" s="3"/>
      <c r="B12" s="1"/>
      <c r="C12" s="1"/>
      <c r="D12" s="1"/>
      <c r="E12" s="1"/>
      <c r="F12" s="1"/>
      <c r="G12" s="2">
        <f>SUM(G2:G11)</f>
        <v>500</v>
      </c>
      <c r="H12" s="2">
        <f>G12+GETPIVOTDATA("Sum of Total Commission",$A$1)</f>
        <v>3362.69535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5" t="s">
        <v>17</v>
      </c>
      <c r="B1" s="6" t="s">
        <v>18</v>
      </c>
      <c r="C1" s="6" t="s">
        <v>19</v>
      </c>
      <c r="D1" s="6" t="s">
        <v>0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>
      <c r="A2" s="7" t="s">
        <v>36</v>
      </c>
      <c r="B2" s="8" t="s">
        <v>37</v>
      </c>
      <c r="C2" s="8" t="s">
        <v>15</v>
      </c>
      <c r="D2" s="8" t="s">
        <v>15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9">
        <v>45413.0</v>
      </c>
      <c r="K2" s="8" t="s">
        <v>43</v>
      </c>
      <c r="L2" s="8">
        <v>25.0</v>
      </c>
      <c r="M2" s="8">
        <v>79.99</v>
      </c>
      <c r="N2" s="10">
        <f t="shared" ref="N2:N538" si="1">M2*L2</f>
        <v>1999.75</v>
      </c>
      <c r="O2" s="8" t="s">
        <v>44</v>
      </c>
      <c r="P2" s="8" t="s">
        <v>45</v>
      </c>
      <c r="Q2" s="2">
        <f t="shared" ref="Q2:Q3" si="2">0.01*N2</f>
        <v>19.9975</v>
      </c>
      <c r="T2" s="2">
        <f t="shared" ref="T2:T538" si="3">Q2+R2+S2</f>
        <v>19.9975</v>
      </c>
    </row>
    <row r="3">
      <c r="A3" s="11" t="s">
        <v>36</v>
      </c>
      <c r="B3" s="10" t="s">
        <v>37</v>
      </c>
      <c r="C3" s="10" t="s">
        <v>15</v>
      </c>
      <c r="D3" s="10" t="s">
        <v>15</v>
      </c>
      <c r="E3" s="10" t="s">
        <v>38</v>
      </c>
      <c r="F3" s="10" t="s">
        <v>39</v>
      </c>
      <c r="G3" s="10" t="s">
        <v>40</v>
      </c>
      <c r="H3" s="10" t="s">
        <v>46</v>
      </c>
      <c r="I3" s="10" t="s">
        <v>47</v>
      </c>
      <c r="J3" s="12">
        <v>45413.0</v>
      </c>
      <c r="K3" s="10" t="s">
        <v>43</v>
      </c>
      <c r="L3" s="10">
        <v>3.0</v>
      </c>
      <c r="M3" s="10">
        <v>230.0</v>
      </c>
      <c r="N3" s="10">
        <f t="shared" si="1"/>
        <v>690</v>
      </c>
      <c r="O3" s="10" t="s">
        <v>44</v>
      </c>
      <c r="P3" s="10" t="s">
        <v>45</v>
      </c>
      <c r="Q3" s="2">
        <f t="shared" si="2"/>
        <v>6.9</v>
      </c>
      <c r="T3" s="2">
        <f t="shared" si="3"/>
        <v>6.9</v>
      </c>
    </row>
    <row r="4">
      <c r="A4" s="11" t="s">
        <v>36</v>
      </c>
      <c r="B4" s="10" t="s">
        <v>48</v>
      </c>
      <c r="C4" s="10" t="s">
        <v>8</v>
      </c>
      <c r="D4" s="10" t="s">
        <v>7</v>
      </c>
      <c r="E4" s="10" t="s">
        <v>49</v>
      </c>
      <c r="F4" s="10" t="s">
        <v>39</v>
      </c>
      <c r="G4" s="10" t="s">
        <v>40</v>
      </c>
      <c r="H4" s="10" t="s">
        <v>50</v>
      </c>
      <c r="I4" s="10" t="s">
        <v>51</v>
      </c>
      <c r="J4" s="12">
        <v>45413.0</v>
      </c>
      <c r="K4" s="10" t="s">
        <v>43</v>
      </c>
      <c r="L4" s="10">
        <v>4.0</v>
      </c>
      <c r="M4" s="10">
        <v>456.0</v>
      </c>
      <c r="N4" s="10">
        <f t="shared" si="1"/>
        <v>1824</v>
      </c>
      <c r="O4" s="10" t="s">
        <v>44</v>
      </c>
      <c r="P4" s="10" t="s">
        <v>45</v>
      </c>
      <c r="Q4" s="2">
        <f t="shared" ref="Q4:Q5" si="4">0.005*N4</f>
        <v>9.12</v>
      </c>
      <c r="T4" s="2">
        <f t="shared" si="3"/>
        <v>9.12</v>
      </c>
    </row>
    <row r="5">
      <c r="A5" s="7" t="s">
        <v>36</v>
      </c>
      <c r="B5" s="8" t="s">
        <v>48</v>
      </c>
      <c r="C5" s="8" t="s">
        <v>8</v>
      </c>
      <c r="D5" s="8" t="s">
        <v>7</v>
      </c>
      <c r="E5" s="8" t="s">
        <v>49</v>
      </c>
      <c r="F5" s="8" t="s">
        <v>39</v>
      </c>
      <c r="G5" s="8" t="s">
        <v>40</v>
      </c>
      <c r="H5" s="8" t="s">
        <v>52</v>
      </c>
      <c r="I5" s="8" t="s">
        <v>51</v>
      </c>
      <c r="J5" s="9">
        <v>45413.0</v>
      </c>
      <c r="K5" s="8" t="s">
        <v>43</v>
      </c>
      <c r="L5" s="8">
        <v>2.0</v>
      </c>
      <c r="M5" s="8">
        <v>498.0</v>
      </c>
      <c r="N5" s="10">
        <f t="shared" si="1"/>
        <v>996</v>
      </c>
      <c r="O5" s="8" t="s">
        <v>44</v>
      </c>
      <c r="P5" s="8" t="s">
        <v>45</v>
      </c>
      <c r="Q5" s="2">
        <f t="shared" si="4"/>
        <v>4.98</v>
      </c>
      <c r="T5" s="2">
        <f t="shared" si="3"/>
        <v>4.98</v>
      </c>
    </row>
    <row r="6">
      <c r="A6" s="11" t="s">
        <v>36</v>
      </c>
      <c r="B6" s="10" t="s">
        <v>53</v>
      </c>
      <c r="C6" s="10" t="s">
        <v>15</v>
      </c>
      <c r="D6" s="10" t="s">
        <v>15</v>
      </c>
      <c r="E6" s="10" t="s">
        <v>54</v>
      </c>
      <c r="F6" s="10" t="s">
        <v>39</v>
      </c>
      <c r="G6" s="10" t="s">
        <v>40</v>
      </c>
      <c r="H6" s="10" t="s">
        <v>55</v>
      </c>
      <c r="I6" s="10" t="s">
        <v>56</v>
      </c>
      <c r="J6" s="12">
        <v>45413.0</v>
      </c>
      <c r="K6" s="10" t="s">
        <v>57</v>
      </c>
      <c r="L6" s="10">
        <v>-1.0</v>
      </c>
      <c r="M6" s="10">
        <v>0.0</v>
      </c>
      <c r="N6" s="10">
        <f t="shared" si="1"/>
        <v>0</v>
      </c>
      <c r="O6" s="10" t="s">
        <v>44</v>
      </c>
      <c r="P6" s="10" t="s">
        <v>45</v>
      </c>
      <c r="Q6" s="2">
        <f t="shared" ref="Q6:Q7" si="5">0.01*N6</f>
        <v>0</v>
      </c>
      <c r="T6" s="2">
        <f t="shared" si="3"/>
        <v>0</v>
      </c>
    </row>
    <row r="7">
      <c r="A7" s="7" t="s">
        <v>36</v>
      </c>
      <c r="B7" s="8" t="s">
        <v>53</v>
      </c>
      <c r="C7" s="8" t="s">
        <v>15</v>
      </c>
      <c r="D7" s="8" t="s">
        <v>15</v>
      </c>
      <c r="E7" s="8" t="s">
        <v>54</v>
      </c>
      <c r="F7" s="8" t="s">
        <v>39</v>
      </c>
      <c r="G7" s="8" t="s">
        <v>40</v>
      </c>
      <c r="H7" s="8" t="s">
        <v>58</v>
      </c>
      <c r="I7" s="8" t="s">
        <v>59</v>
      </c>
      <c r="J7" s="9">
        <v>45413.0</v>
      </c>
      <c r="K7" s="8" t="s">
        <v>43</v>
      </c>
      <c r="L7" s="8">
        <v>-640.0</v>
      </c>
      <c r="M7" s="8">
        <v>0.0</v>
      </c>
      <c r="N7" s="10">
        <f t="shared" si="1"/>
        <v>0</v>
      </c>
      <c r="O7" s="8" t="s">
        <v>44</v>
      </c>
      <c r="P7" s="8" t="s">
        <v>45</v>
      </c>
      <c r="Q7" s="2">
        <f t="shared" si="5"/>
        <v>0</v>
      </c>
      <c r="T7" s="2">
        <f t="shared" si="3"/>
        <v>0</v>
      </c>
    </row>
    <row r="8">
      <c r="A8" s="11" t="s">
        <v>36</v>
      </c>
      <c r="B8" s="10" t="s">
        <v>60</v>
      </c>
      <c r="C8" s="10" t="s">
        <v>8</v>
      </c>
      <c r="D8" s="10" t="s">
        <v>8</v>
      </c>
      <c r="E8" s="10" t="s">
        <v>61</v>
      </c>
      <c r="F8" s="10" t="s">
        <v>39</v>
      </c>
      <c r="G8" s="10" t="s">
        <v>40</v>
      </c>
      <c r="H8" s="10" t="s">
        <v>46</v>
      </c>
      <c r="I8" s="10" t="s">
        <v>47</v>
      </c>
      <c r="J8" s="12">
        <v>45413.0</v>
      </c>
      <c r="K8" s="10" t="s">
        <v>57</v>
      </c>
      <c r="L8" s="10">
        <v>-1.0</v>
      </c>
      <c r="M8" s="10">
        <v>0.0</v>
      </c>
      <c r="N8" s="10">
        <f t="shared" si="1"/>
        <v>0</v>
      </c>
      <c r="O8" s="10" t="s">
        <v>44</v>
      </c>
      <c r="P8" s="10" t="s">
        <v>45</v>
      </c>
      <c r="Q8" s="2">
        <f t="shared" ref="Q8:Q9" si="6">0.005*N8</f>
        <v>0</v>
      </c>
      <c r="T8" s="2">
        <f t="shared" si="3"/>
        <v>0</v>
      </c>
    </row>
    <row r="9">
      <c r="A9" s="7" t="s">
        <v>36</v>
      </c>
      <c r="B9" s="8" t="s">
        <v>60</v>
      </c>
      <c r="C9" s="8" t="s">
        <v>8</v>
      </c>
      <c r="D9" s="8" t="s">
        <v>8</v>
      </c>
      <c r="E9" s="8" t="s">
        <v>62</v>
      </c>
      <c r="F9" s="8" t="s">
        <v>39</v>
      </c>
      <c r="G9" s="8" t="s">
        <v>40</v>
      </c>
      <c r="H9" s="8" t="s">
        <v>46</v>
      </c>
      <c r="I9" s="8" t="s">
        <v>47</v>
      </c>
      <c r="J9" s="9">
        <v>45413.0</v>
      </c>
      <c r="K9" s="8" t="s">
        <v>57</v>
      </c>
      <c r="L9" s="8">
        <v>-1.0</v>
      </c>
      <c r="M9" s="8">
        <v>0.0</v>
      </c>
      <c r="N9" s="10">
        <f t="shared" si="1"/>
        <v>0</v>
      </c>
      <c r="O9" s="8" t="s">
        <v>44</v>
      </c>
      <c r="P9" s="8" t="s">
        <v>45</v>
      </c>
      <c r="Q9" s="2">
        <f t="shared" si="6"/>
        <v>0</v>
      </c>
      <c r="T9" s="2">
        <f t="shared" si="3"/>
        <v>0</v>
      </c>
    </row>
    <row r="10">
      <c r="A10" s="11" t="s">
        <v>36</v>
      </c>
      <c r="B10" s="10" t="s">
        <v>53</v>
      </c>
      <c r="C10" s="10" t="s">
        <v>15</v>
      </c>
      <c r="D10" s="10" t="s">
        <v>15</v>
      </c>
      <c r="E10" s="10" t="s">
        <v>63</v>
      </c>
      <c r="F10" s="10" t="s">
        <v>39</v>
      </c>
      <c r="G10" s="10" t="s">
        <v>40</v>
      </c>
      <c r="H10" s="10" t="s">
        <v>64</v>
      </c>
      <c r="I10" s="10" t="s">
        <v>65</v>
      </c>
      <c r="J10" s="12">
        <v>45414.0</v>
      </c>
      <c r="K10" s="10" t="s">
        <v>43</v>
      </c>
      <c r="L10" s="10">
        <v>12.0</v>
      </c>
      <c r="M10" s="10">
        <v>27.76</v>
      </c>
      <c r="N10" s="10">
        <f t="shared" si="1"/>
        <v>333.12</v>
      </c>
      <c r="O10" s="10" t="s">
        <v>44</v>
      </c>
      <c r="P10" s="10" t="s">
        <v>45</v>
      </c>
      <c r="Q10" s="2">
        <f t="shared" ref="Q10:Q33" si="7">0.01*N10</f>
        <v>3.3312</v>
      </c>
      <c r="T10" s="2">
        <f t="shared" si="3"/>
        <v>3.3312</v>
      </c>
    </row>
    <row r="11">
      <c r="A11" s="7" t="s">
        <v>36</v>
      </c>
      <c r="B11" s="8" t="s">
        <v>53</v>
      </c>
      <c r="C11" s="8" t="s">
        <v>15</v>
      </c>
      <c r="D11" s="8" t="s">
        <v>15</v>
      </c>
      <c r="E11" s="8" t="s">
        <v>63</v>
      </c>
      <c r="F11" s="8" t="s">
        <v>39</v>
      </c>
      <c r="G11" s="8" t="s">
        <v>40</v>
      </c>
      <c r="H11" s="8" t="s">
        <v>66</v>
      </c>
      <c r="I11" s="8" t="s">
        <v>67</v>
      </c>
      <c r="J11" s="9">
        <v>45414.0</v>
      </c>
      <c r="K11" s="8" t="s">
        <v>43</v>
      </c>
      <c r="L11" s="8">
        <v>4.0</v>
      </c>
      <c r="M11" s="8">
        <v>17.0</v>
      </c>
      <c r="N11" s="10">
        <f t="shared" si="1"/>
        <v>68</v>
      </c>
      <c r="O11" s="8" t="s">
        <v>44</v>
      </c>
      <c r="P11" s="8" t="s">
        <v>45</v>
      </c>
      <c r="Q11" s="2">
        <f t="shared" si="7"/>
        <v>0.68</v>
      </c>
      <c r="T11" s="2">
        <f t="shared" si="3"/>
        <v>0.68</v>
      </c>
    </row>
    <row r="12">
      <c r="A12" s="11" t="s">
        <v>36</v>
      </c>
      <c r="B12" s="10" t="s">
        <v>53</v>
      </c>
      <c r="C12" s="10" t="s">
        <v>15</v>
      </c>
      <c r="D12" s="10" t="s">
        <v>15</v>
      </c>
      <c r="E12" s="10" t="s">
        <v>63</v>
      </c>
      <c r="F12" s="10" t="s">
        <v>39</v>
      </c>
      <c r="G12" s="10" t="s">
        <v>40</v>
      </c>
      <c r="H12" s="10" t="s">
        <v>68</v>
      </c>
      <c r="I12" s="10" t="s">
        <v>69</v>
      </c>
      <c r="J12" s="12">
        <v>45414.0</v>
      </c>
      <c r="K12" s="10" t="s">
        <v>43</v>
      </c>
      <c r="L12" s="10">
        <v>2.0</v>
      </c>
      <c r="M12" s="10">
        <v>55.0</v>
      </c>
      <c r="N12" s="10">
        <f t="shared" si="1"/>
        <v>110</v>
      </c>
      <c r="O12" s="10" t="s">
        <v>44</v>
      </c>
      <c r="P12" s="10" t="s">
        <v>45</v>
      </c>
      <c r="Q12" s="2">
        <f t="shared" si="7"/>
        <v>1.1</v>
      </c>
      <c r="T12" s="2">
        <f t="shared" si="3"/>
        <v>1.1</v>
      </c>
    </row>
    <row r="13">
      <c r="A13" s="7" t="s">
        <v>36</v>
      </c>
      <c r="B13" s="8" t="s">
        <v>53</v>
      </c>
      <c r="C13" s="8" t="s">
        <v>15</v>
      </c>
      <c r="D13" s="8" t="s">
        <v>15</v>
      </c>
      <c r="E13" s="8" t="s">
        <v>63</v>
      </c>
      <c r="F13" s="8" t="s">
        <v>39</v>
      </c>
      <c r="G13" s="8" t="s">
        <v>40</v>
      </c>
      <c r="H13" s="8" t="s">
        <v>70</v>
      </c>
      <c r="I13" s="8" t="s">
        <v>47</v>
      </c>
      <c r="J13" s="9">
        <v>45414.0</v>
      </c>
      <c r="K13" s="8" t="s">
        <v>43</v>
      </c>
      <c r="L13" s="8">
        <v>20.0</v>
      </c>
      <c r="M13" s="8">
        <v>2.9</v>
      </c>
      <c r="N13" s="10">
        <f t="shared" si="1"/>
        <v>58</v>
      </c>
      <c r="O13" s="8" t="s">
        <v>44</v>
      </c>
      <c r="P13" s="8" t="s">
        <v>45</v>
      </c>
      <c r="Q13" s="2">
        <f t="shared" si="7"/>
        <v>0.58</v>
      </c>
      <c r="T13" s="2">
        <f t="shared" si="3"/>
        <v>0.58</v>
      </c>
    </row>
    <row r="14">
      <c r="A14" s="11" t="s">
        <v>36</v>
      </c>
      <c r="B14" s="10" t="s">
        <v>53</v>
      </c>
      <c r="C14" s="10" t="s">
        <v>15</v>
      </c>
      <c r="D14" s="10" t="s">
        <v>15</v>
      </c>
      <c r="E14" s="10" t="s">
        <v>63</v>
      </c>
      <c r="F14" s="10" t="s">
        <v>39</v>
      </c>
      <c r="G14" s="10" t="s">
        <v>40</v>
      </c>
      <c r="H14" s="10" t="s">
        <v>71</v>
      </c>
      <c r="I14" s="10" t="s">
        <v>47</v>
      </c>
      <c r="J14" s="12">
        <v>45414.0</v>
      </c>
      <c r="K14" s="10" t="s">
        <v>43</v>
      </c>
      <c r="L14" s="10">
        <v>10.0</v>
      </c>
      <c r="M14" s="10">
        <v>15.0</v>
      </c>
      <c r="N14" s="10">
        <f t="shared" si="1"/>
        <v>150</v>
      </c>
      <c r="O14" s="10" t="s">
        <v>44</v>
      </c>
      <c r="P14" s="10" t="s">
        <v>45</v>
      </c>
      <c r="Q14" s="2">
        <f t="shared" si="7"/>
        <v>1.5</v>
      </c>
      <c r="T14" s="2">
        <f t="shared" si="3"/>
        <v>1.5</v>
      </c>
    </row>
    <row r="15">
      <c r="A15" s="7" t="s">
        <v>36</v>
      </c>
      <c r="B15" s="8" t="s">
        <v>53</v>
      </c>
      <c r="C15" s="8" t="s">
        <v>15</v>
      </c>
      <c r="D15" s="8" t="s">
        <v>15</v>
      </c>
      <c r="E15" s="8" t="s">
        <v>63</v>
      </c>
      <c r="F15" s="8" t="s">
        <v>39</v>
      </c>
      <c r="G15" s="8" t="s">
        <v>40</v>
      </c>
      <c r="H15" s="8" t="s">
        <v>72</v>
      </c>
      <c r="I15" s="8" t="s">
        <v>47</v>
      </c>
      <c r="J15" s="9">
        <v>45414.0</v>
      </c>
      <c r="K15" s="8" t="s">
        <v>43</v>
      </c>
      <c r="L15" s="8">
        <v>10.0</v>
      </c>
      <c r="M15" s="8">
        <v>3.95</v>
      </c>
      <c r="N15" s="10">
        <f t="shared" si="1"/>
        <v>39.5</v>
      </c>
      <c r="O15" s="8" t="s">
        <v>44</v>
      </c>
      <c r="P15" s="8" t="s">
        <v>45</v>
      </c>
      <c r="Q15" s="2">
        <f t="shared" si="7"/>
        <v>0.395</v>
      </c>
      <c r="T15" s="2">
        <f t="shared" si="3"/>
        <v>0.395</v>
      </c>
    </row>
    <row r="16">
      <c r="A16" s="11" t="s">
        <v>36</v>
      </c>
      <c r="B16" s="10" t="s">
        <v>53</v>
      </c>
      <c r="C16" s="10" t="s">
        <v>15</v>
      </c>
      <c r="D16" s="10" t="s">
        <v>15</v>
      </c>
      <c r="E16" s="10" t="s">
        <v>63</v>
      </c>
      <c r="F16" s="10" t="s">
        <v>39</v>
      </c>
      <c r="G16" s="10" t="s">
        <v>40</v>
      </c>
      <c r="H16" s="10" t="s">
        <v>73</v>
      </c>
      <c r="I16" s="10" t="s">
        <v>47</v>
      </c>
      <c r="J16" s="12">
        <v>45414.0</v>
      </c>
      <c r="K16" s="10" t="s">
        <v>43</v>
      </c>
      <c r="L16" s="10">
        <v>2.0</v>
      </c>
      <c r="M16" s="10">
        <v>40.0</v>
      </c>
      <c r="N16" s="10">
        <f t="shared" si="1"/>
        <v>80</v>
      </c>
      <c r="O16" s="10" t="s">
        <v>44</v>
      </c>
      <c r="P16" s="10" t="s">
        <v>45</v>
      </c>
      <c r="Q16" s="2">
        <f t="shared" si="7"/>
        <v>0.8</v>
      </c>
      <c r="T16" s="2">
        <f t="shared" si="3"/>
        <v>0.8</v>
      </c>
    </row>
    <row r="17">
      <c r="A17" s="7" t="s">
        <v>36</v>
      </c>
      <c r="B17" s="8" t="s">
        <v>53</v>
      </c>
      <c r="C17" s="8" t="s">
        <v>15</v>
      </c>
      <c r="D17" s="8" t="s">
        <v>15</v>
      </c>
      <c r="E17" s="8" t="s">
        <v>63</v>
      </c>
      <c r="F17" s="8" t="s">
        <v>39</v>
      </c>
      <c r="G17" s="8" t="s">
        <v>40</v>
      </c>
      <c r="H17" s="8" t="s">
        <v>74</v>
      </c>
      <c r="I17" s="8" t="s">
        <v>65</v>
      </c>
      <c r="J17" s="9">
        <v>45414.0</v>
      </c>
      <c r="K17" s="8" t="s">
        <v>43</v>
      </c>
      <c r="L17" s="8">
        <v>12.0</v>
      </c>
      <c r="M17" s="8">
        <v>16.74</v>
      </c>
      <c r="N17" s="10">
        <f t="shared" si="1"/>
        <v>200.88</v>
      </c>
      <c r="O17" s="8" t="s">
        <v>44</v>
      </c>
      <c r="P17" s="8" t="s">
        <v>45</v>
      </c>
      <c r="Q17" s="2">
        <f t="shared" si="7"/>
        <v>2.0088</v>
      </c>
      <c r="T17" s="2">
        <f t="shared" si="3"/>
        <v>2.0088</v>
      </c>
    </row>
    <row r="18">
      <c r="A18" s="11" t="s">
        <v>36</v>
      </c>
      <c r="B18" s="10" t="s">
        <v>53</v>
      </c>
      <c r="C18" s="10" t="s">
        <v>15</v>
      </c>
      <c r="D18" s="10" t="s">
        <v>15</v>
      </c>
      <c r="E18" s="10" t="s">
        <v>63</v>
      </c>
      <c r="F18" s="10" t="s">
        <v>39</v>
      </c>
      <c r="G18" s="10" t="s">
        <v>40</v>
      </c>
      <c r="H18" s="10" t="s">
        <v>75</v>
      </c>
      <c r="I18" s="10" t="s">
        <v>47</v>
      </c>
      <c r="J18" s="12">
        <v>45414.0</v>
      </c>
      <c r="K18" s="10" t="s">
        <v>43</v>
      </c>
      <c r="L18" s="10">
        <v>6.0</v>
      </c>
      <c r="M18" s="10">
        <v>20.0</v>
      </c>
      <c r="N18" s="10">
        <f t="shared" si="1"/>
        <v>120</v>
      </c>
      <c r="O18" s="10" t="s">
        <v>44</v>
      </c>
      <c r="P18" s="10" t="s">
        <v>45</v>
      </c>
      <c r="Q18" s="2">
        <f t="shared" si="7"/>
        <v>1.2</v>
      </c>
      <c r="T18" s="2">
        <f t="shared" si="3"/>
        <v>1.2</v>
      </c>
    </row>
    <row r="19">
      <c r="A19" s="7" t="s">
        <v>36</v>
      </c>
      <c r="B19" s="8" t="s">
        <v>53</v>
      </c>
      <c r="C19" s="8" t="s">
        <v>15</v>
      </c>
      <c r="D19" s="8" t="s">
        <v>15</v>
      </c>
      <c r="E19" s="8" t="s">
        <v>63</v>
      </c>
      <c r="F19" s="8" t="s">
        <v>39</v>
      </c>
      <c r="G19" s="8" t="s">
        <v>40</v>
      </c>
      <c r="H19" s="8" t="s">
        <v>76</v>
      </c>
      <c r="I19" s="8" t="s">
        <v>56</v>
      </c>
      <c r="J19" s="9">
        <v>45414.0</v>
      </c>
      <c r="K19" s="8" t="s">
        <v>43</v>
      </c>
      <c r="L19" s="8">
        <v>3.0</v>
      </c>
      <c r="M19" s="8">
        <v>5.75</v>
      </c>
      <c r="N19" s="10">
        <f t="shared" si="1"/>
        <v>17.25</v>
      </c>
      <c r="O19" s="8" t="s">
        <v>44</v>
      </c>
      <c r="P19" s="8" t="s">
        <v>45</v>
      </c>
      <c r="Q19" s="2">
        <f t="shared" si="7"/>
        <v>0.1725</v>
      </c>
      <c r="T19" s="2">
        <f t="shared" si="3"/>
        <v>0.1725</v>
      </c>
    </row>
    <row r="20">
      <c r="A20" s="11" t="s">
        <v>36</v>
      </c>
      <c r="B20" s="10" t="s">
        <v>53</v>
      </c>
      <c r="C20" s="13" t="s">
        <v>15</v>
      </c>
      <c r="D20" s="13" t="s">
        <v>15</v>
      </c>
      <c r="E20" s="10" t="s">
        <v>63</v>
      </c>
      <c r="F20" s="10" t="s">
        <v>39</v>
      </c>
      <c r="G20" s="10" t="s">
        <v>40</v>
      </c>
      <c r="H20" s="10" t="s">
        <v>77</v>
      </c>
      <c r="I20" s="10" t="s">
        <v>69</v>
      </c>
      <c r="J20" s="12">
        <v>45414.0</v>
      </c>
      <c r="K20" s="10" t="s">
        <v>43</v>
      </c>
      <c r="L20" s="10">
        <v>4.0</v>
      </c>
      <c r="M20" s="10">
        <v>60.0</v>
      </c>
      <c r="N20" s="10">
        <f t="shared" si="1"/>
        <v>240</v>
      </c>
      <c r="O20" s="10" t="s">
        <v>44</v>
      </c>
      <c r="P20" s="10" t="s">
        <v>45</v>
      </c>
      <c r="Q20" s="2">
        <f t="shared" si="7"/>
        <v>2.4</v>
      </c>
      <c r="T20" s="2">
        <f t="shared" si="3"/>
        <v>2.4</v>
      </c>
    </row>
    <row r="21" ht="15.75" customHeight="1">
      <c r="A21" s="7" t="s">
        <v>36</v>
      </c>
      <c r="B21" s="8" t="s">
        <v>53</v>
      </c>
      <c r="C21" s="14" t="s">
        <v>15</v>
      </c>
      <c r="D21" s="14" t="s">
        <v>15</v>
      </c>
      <c r="E21" s="8" t="s">
        <v>63</v>
      </c>
      <c r="F21" s="8" t="s">
        <v>39</v>
      </c>
      <c r="G21" s="8" t="s">
        <v>40</v>
      </c>
      <c r="H21" s="8" t="s">
        <v>78</v>
      </c>
      <c r="I21" s="8" t="s">
        <v>59</v>
      </c>
      <c r="J21" s="9">
        <v>45414.0</v>
      </c>
      <c r="K21" s="8" t="s">
        <v>43</v>
      </c>
      <c r="L21" s="8">
        <v>80.0</v>
      </c>
      <c r="M21" s="8">
        <v>1.3</v>
      </c>
      <c r="N21" s="10">
        <f t="shared" si="1"/>
        <v>104</v>
      </c>
      <c r="O21" s="8" t="s">
        <v>44</v>
      </c>
      <c r="P21" s="8" t="s">
        <v>45</v>
      </c>
      <c r="Q21" s="2">
        <f t="shared" si="7"/>
        <v>1.04</v>
      </c>
      <c r="T21" s="2">
        <f t="shared" si="3"/>
        <v>1.04</v>
      </c>
    </row>
    <row r="22" ht="15.75" customHeight="1">
      <c r="A22" s="11" t="s">
        <v>36</v>
      </c>
      <c r="B22" s="10" t="s">
        <v>53</v>
      </c>
      <c r="C22" s="13" t="s">
        <v>15</v>
      </c>
      <c r="D22" s="13" t="s">
        <v>15</v>
      </c>
      <c r="E22" s="10" t="s">
        <v>63</v>
      </c>
      <c r="F22" s="10" t="s">
        <v>39</v>
      </c>
      <c r="G22" s="10" t="s">
        <v>40</v>
      </c>
      <c r="H22" s="10" t="s">
        <v>79</v>
      </c>
      <c r="I22" s="10" t="s">
        <v>80</v>
      </c>
      <c r="J22" s="12">
        <v>45414.0</v>
      </c>
      <c r="K22" s="10" t="s">
        <v>43</v>
      </c>
      <c r="L22" s="10">
        <v>2.0</v>
      </c>
      <c r="M22" s="10">
        <v>14.5</v>
      </c>
      <c r="N22" s="10">
        <f t="shared" si="1"/>
        <v>29</v>
      </c>
      <c r="O22" s="10" t="s">
        <v>44</v>
      </c>
      <c r="P22" s="10" t="s">
        <v>45</v>
      </c>
      <c r="Q22" s="2">
        <f t="shared" si="7"/>
        <v>0.29</v>
      </c>
      <c r="T22" s="2">
        <f t="shared" si="3"/>
        <v>0.29</v>
      </c>
    </row>
    <row r="23" ht="15.75" customHeight="1">
      <c r="A23" s="7" t="s">
        <v>36</v>
      </c>
      <c r="B23" s="8" t="s">
        <v>53</v>
      </c>
      <c r="C23" s="14" t="s">
        <v>15</v>
      </c>
      <c r="D23" s="14" t="s">
        <v>15</v>
      </c>
      <c r="E23" s="8" t="s">
        <v>63</v>
      </c>
      <c r="F23" s="8" t="s">
        <v>39</v>
      </c>
      <c r="G23" s="8" t="s">
        <v>40</v>
      </c>
      <c r="H23" s="8" t="s">
        <v>81</v>
      </c>
      <c r="I23" s="8" t="s">
        <v>51</v>
      </c>
      <c r="J23" s="9">
        <v>45414.0</v>
      </c>
      <c r="K23" s="8" t="s">
        <v>43</v>
      </c>
      <c r="L23" s="8">
        <v>3.0</v>
      </c>
      <c r="M23" s="8">
        <v>279.0</v>
      </c>
      <c r="N23" s="10">
        <f t="shared" si="1"/>
        <v>837</v>
      </c>
      <c r="O23" s="8" t="s">
        <v>44</v>
      </c>
      <c r="P23" s="8" t="s">
        <v>45</v>
      </c>
      <c r="Q23" s="2">
        <f t="shared" si="7"/>
        <v>8.37</v>
      </c>
      <c r="T23" s="2">
        <f t="shared" si="3"/>
        <v>8.37</v>
      </c>
    </row>
    <row r="24" ht="15.75" customHeight="1">
      <c r="A24" s="11" t="s">
        <v>36</v>
      </c>
      <c r="B24" s="10" t="s">
        <v>53</v>
      </c>
      <c r="C24" s="13" t="s">
        <v>15</v>
      </c>
      <c r="D24" s="13" t="s">
        <v>15</v>
      </c>
      <c r="E24" s="10" t="s">
        <v>63</v>
      </c>
      <c r="F24" s="10" t="s">
        <v>39</v>
      </c>
      <c r="G24" s="10" t="s">
        <v>40</v>
      </c>
      <c r="H24" s="10" t="s">
        <v>82</v>
      </c>
      <c r="I24" s="10" t="s">
        <v>51</v>
      </c>
      <c r="J24" s="12">
        <v>45414.0</v>
      </c>
      <c r="K24" s="10" t="s">
        <v>43</v>
      </c>
      <c r="L24" s="10">
        <v>2.0</v>
      </c>
      <c r="M24" s="10">
        <v>175.0</v>
      </c>
      <c r="N24" s="10">
        <f t="shared" si="1"/>
        <v>350</v>
      </c>
      <c r="O24" s="10" t="s">
        <v>44</v>
      </c>
      <c r="P24" s="10" t="s">
        <v>45</v>
      </c>
      <c r="Q24" s="2">
        <f t="shared" si="7"/>
        <v>3.5</v>
      </c>
      <c r="T24" s="2">
        <f t="shared" si="3"/>
        <v>3.5</v>
      </c>
    </row>
    <row r="25" ht="15.75" customHeight="1">
      <c r="A25" s="7" t="s">
        <v>36</v>
      </c>
      <c r="B25" s="8" t="s">
        <v>53</v>
      </c>
      <c r="C25" s="14" t="s">
        <v>15</v>
      </c>
      <c r="D25" s="14" t="s">
        <v>15</v>
      </c>
      <c r="E25" s="8" t="s">
        <v>63</v>
      </c>
      <c r="F25" s="8" t="s">
        <v>39</v>
      </c>
      <c r="G25" s="8" t="s">
        <v>40</v>
      </c>
      <c r="H25" s="8" t="s">
        <v>83</v>
      </c>
      <c r="I25" s="8" t="s">
        <v>67</v>
      </c>
      <c r="J25" s="9">
        <v>45414.0</v>
      </c>
      <c r="K25" s="8" t="s">
        <v>43</v>
      </c>
      <c r="L25" s="8">
        <v>3.0</v>
      </c>
      <c r="M25" s="8">
        <v>5.99</v>
      </c>
      <c r="N25" s="10">
        <f t="shared" si="1"/>
        <v>17.97</v>
      </c>
      <c r="O25" s="8" t="s">
        <v>44</v>
      </c>
      <c r="P25" s="8" t="s">
        <v>45</v>
      </c>
      <c r="Q25" s="2">
        <f t="shared" si="7"/>
        <v>0.1797</v>
      </c>
      <c r="T25" s="2">
        <f t="shared" si="3"/>
        <v>0.1797</v>
      </c>
    </row>
    <row r="26" ht="15.75" customHeight="1">
      <c r="A26" s="11" t="s">
        <v>36</v>
      </c>
      <c r="B26" s="10" t="s">
        <v>53</v>
      </c>
      <c r="C26" s="13" t="s">
        <v>15</v>
      </c>
      <c r="D26" s="13" t="s">
        <v>15</v>
      </c>
      <c r="E26" s="10" t="s">
        <v>63</v>
      </c>
      <c r="F26" s="10" t="s">
        <v>39</v>
      </c>
      <c r="G26" s="10" t="s">
        <v>40</v>
      </c>
      <c r="H26" s="10" t="s">
        <v>84</v>
      </c>
      <c r="I26" s="10" t="s">
        <v>85</v>
      </c>
      <c r="J26" s="12">
        <v>45414.0</v>
      </c>
      <c r="K26" s="10" t="s">
        <v>43</v>
      </c>
      <c r="L26" s="10">
        <v>200.0</v>
      </c>
      <c r="M26" s="10">
        <v>0.87</v>
      </c>
      <c r="N26" s="10">
        <f t="shared" si="1"/>
        <v>174</v>
      </c>
      <c r="O26" s="10" t="s">
        <v>44</v>
      </c>
      <c r="P26" s="10" t="s">
        <v>45</v>
      </c>
      <c r="Q26" s="2">
        <f t="shared" si="7"/>
        <v>1.74</v>
      </c>
      <c r="T26" s="2">
        <f t="shared" si="3"/>
        <v>1.74</v>
      </c>
    </row>
    <row r="27" ht="15.75" customHeight="1">
      <c r="A27" s="7" t="s">
        <v>36</v>
      </c>
      <c r="B27" s="8" t="s">
        <v>53</v>
      </c>
      <c r="C27" s="14" t="s">
        <v>15</v>
      </c>
      <c r="D27" s="14" t="s">
        <v>15</v>
      </c>
      <c r="E27" s="8" t="s">
        <v>63</v>
      </c>
      <c r="F27" s="8" t="s">
        <v>39</v>
      </c>
      <c r="G27" s="8" t="s">
        <v>40</v>
      </c>
      <c r="H27" s="8" t="s">
        <v>86</v>
      </c>
      <c r="I27" s="8" t="s">
        <v>85</v>
      </c>
      <c r="J27" s="9">
        <v>45414.0</v>
      </c>
      <c r="K27" s="8" t="s">
        <v>43</v>
      </c>
      <c r="L27" s="8">
        <v>75.0</v>
      </c>
      <c r="M27" s="8">
        <v>1.19</v>
      </c>
      <c r="N27" s="10">
        <f t="shared" si="1"/>
        <v>89.25</v>
      </c>
      <c r="O27" s="8" t="s">
        <v>44</v>
      </c>
      <c r="P27" s="8" t="s">
        <v>45</v>
      </c>
      <c r="Q27" s="2">
        <f t="shared" si="7"/>
        <v>0.8925</v>
      </c>
      <c r="T27" s="2">
        <f t="shared" si="3"/>
        <v>0.8925</v>
      </c>
    </row>
    <row r="28" ht="15.75" customHeight="1">
      <c r="A28" s="11" t="s">
        <v>36</v>
      </c>
      <c r="B28" s="10" t="s">
        <v>53</v>
      </c>
      <c r="C28" s="13" t="s">
        <v>15</v>
      </c>
      <c r="D28" s="13" t="s">
        <v>15</v>
      </c>
      <c r="E28" s="10" t="s">
        <v>63</v>
      </c>
      <c r="F28" s="10" t="s">
        <v>39</v>
      </c>
      <c r="G28" s="10" t="s">
        <v>40</v>
      </c>
      <c r="H28" s="10" t="s">
        <v>87</v>
      </c>
      <c r="I28" s="10" t="s">
        <v>42</v>
      </c>
      <c r="J28" s="12">
        <v>45414.0</v>
      </c>
      <c r="K28" s="10" t="s">
        <v>43</v>
      </c>
      <c r="L28" s="10">
        <v>5.0</v>
      </c>
      <c r="M28" s="10">
        <v>5.5</v>
      </c>
      <c r="N28" s="10">
        <f t="shared" si="1"/>
        <v>27.5</v>
      </c>
      <c r="O28" s="10" t="s">
        <v>44</v>
      </c>
      <c r="P28" s="10" t="s">
        <v>45</v>
      </c>
      <c r="Q28" s="2">
        <f t="shared" si="7"/>
        <v>0.275</v>
      </c>
      <c r="T28" s="2">
        <f t="shared" si="3"/>
        <v>0.275</v>
      </c>
    </row>
    <row r="29" ht="15.75" customHeight="1">
      <c r="A29" s="7" t="s">
        <v>36</v>
      </c>
      <c r="B29" s="8" t="s">
        <v>53</v>
      </c>
      <c r="C29" s="14" t="s">
        <v>15</v>
      </c>
      <c r="D29" s="14" t="s">
        <v>15</v>
      </c>
      <c r="E29" s="8" t="s">
        <v>63</v>
      </c>
      <c r="F29" s="8" t="s">
        <v>39</v>
      </c>
      <c r="G29" s="8" t="s">
        <v>40</v>
      </c>
      <c r="H29" s="8" t="s">
        <v>88</v>
      </c>
      <c r="I29" s="8" t="s">
        <v>47</v>
      </c>
      <c r="J29" s="9">
        <v>45414.0</v>
      </c>
      <c r="K29" s="8" t="s">
        <v>43</v>
      </c>
      <c r="L29" s="8">
        <v>3.0</v>
      </c>
      <c r="M29" s="8">
        <v>46.95</v>
      </c>
      <c r="N29" s="10">
        <f t="shared" si="1"/>
        <v>140.85</v>
      </c>
      <c r="O29" s="8" t="s">
        <v>44</v>
      </c>
      <c r="P29" s="8" t="s">
        <v>45</v>
      </c>
      <c r="Q29" s="2">
        <f t="shared" si="7"/>
        <v>1.4085</v>
      </c>
      <c r="T29" s="2">
        <f t="shared" si="3"/>
        <v>1.4085</v>
      </c>
    </row>
    <row r="30" ht="15.75" customHeight="1">
      <c r="A30" s="11" t="s">
        <v>36</v>
      </c>
      <c r="B30" s="10" t="s">
        <v>53</v>
      </c>
      <c r="C30" s="13" t="s">
        <v>15</v>
      </c>
      <c r="D30" s="13" t="s">
        <v>15</v>
      </c>
      <c r="E30" s="10" t="s">
        <v>63</v>
      </c>
      <c r="F30" s="10" t="s">
        <v>39</v>
      </c>
      <c r="G30" s="10" t="s">
        <v>40</v>
      </c>
      <c r="H30" s="10" t="s">
        <v>89</v>
      </c>
      <c r="I30" s="10" t="s">
        <v>56</v>
      </c>
      <c r="J30" s="12">
        <v>45414.0</v>
      </c>
      <c r="K30" s="10" t="s">
        <v>43</v>
      </c>
      <c r="L30" s="10">
        <v>4.0</v>
      </c>
      <c r="M30" s="10">
        <v>8.95</v>
      </c>
      <c r="N30" s="10">
        <f t="shared" si="1"/>
        <v>35.8</v>
      </c>
      <c r="O30" s="10" t="s">
        <v>44</v>
      </c>
      <c r="P30" s="10" t="s">
        <v>45</v>
      </c>
      <c r="Q30" s="2">
        <f t="shared" si="7"/>
        <v>0.358</v>
      </c>
      <c r="T30" s="2">
        <f t="shared" si="3"/>
        <v>0.358</v>
      </c>
    </row>
    <row r="31" ht="15.75" customHeight="1">
      <c r="A31" s="7" t="s">
        <v>36</v>
      </c>
      <c r="B31" s="8" t="s">
        <v>53</v>
      </c>
      <c r="C31" s="14" t="s">
        <v>15</v>
      </c>
      <c r="D31" s="14" t="s">
        <v>15</v>
      </c>
      <c r="E31" s="8" t="s">
        <v>63</v>
      </c>
      <c r="F31" s="8" t="s">
        <v>39</v>
      </c>
      <c r="G31" s="8" t="s">
        <v>40</v>
      </c>
      <c r="H31" s="8" t="s">
        <v>90</v>
      </c>
      <c r="I31" s="8" t="s">
        <v>65</v>
      </c>
      <c r="J31" s="9">
        <v>45414.0</v>
      </c>
      <c r="K31" s="8" t="s">
        <v>43</v>
      </c>
      <c r="L31" s="8">
        <v>6.0</v>
      </c>
      <c r="M31" s="8">
        <v>13.91</v>
      </c>
      <c r="N31" s="10">
        <f t="shared" si="1"/>
        <v>83.46</v>
      </c>
      <c r="O31" s="8" t="s">
        <v>44</v>
      </c>
      <c r="P31" s="8" t="s">
        <v>45</v>
      </c>
      <c r="Q31" s="2">
        <f t="shared" si="7"/>
        <v>0.8346</v>
      </c>
      <c r="T31" s="2">
        <f t="shared" si="3"/>
        <v>0.8346</v>
      </c>
    </row>
    <row r="32" ht="15.75" customHeight="1">
      <c r="A32" s="7" t="s">
        <v>36</v>
      </c>
      <c r="B32" s="8" t="s">
        <v>91</v>
      </c>
      <c r="C32" s="14" t="s">
        <v>13</v>
      </c>
      <c r="D32" s="14" t="s">
        <v>15</v>
      </c>
      <c r="E32" s="8" t="s">
        <v>92</v>
      </c>
      <c r="F32" s="8" t="s">
        <v>39</v>
      </c>
      <c r="G32" s="8" t="s">
        <v>40</v>
      </c>
      <c r="H32" s="8" t="s">
        <v>93</v>
      </c>
      <c r="I32" s="8" t="s">
        <v>42</v>
      </c>
      <c r="J32" s="9">
        <v>45414.0</v>
      </c>
      <c r="K32" s="8" t="s">
        <v>43</v>
      </c>
      <c r="L32" s="8">
        <v>-1.0</v>
      </c>
      <c r="M32" s="8">
        <v>0.0</v>
      </c>
      <c r="N32" s="10">
        <f t="shared" si="1"/>
        <v>0</v>
      </c>
      <c r="O32" s="8" t="s">
        <v>44</v>
      </c>
      <c r="P32" s="8" t="s">
        <v>45</v>
      </c>
      <c r="Q32" s="2">
        <f t="shared" si="7"/>
        <v>0</v>
      </c>
      <c r="T32" s="2">
        <f t="shared" si="3"/>
        <v>0</v>
      </c>
    </row>
    <row r="33" ht="15.75" customHeight="1">
      <c r="A33" s="7" t="s">
        <v>36</v>
      </c>
      <c r="B33" s="8" t="s">
        <v>91</v>
      </c>
      <c r="C33" s="14" t="s">
        <v>13</v>
      </c>
      <c r="D33" s="14" t="s">
        <v>15</v>
      </c>
      <c r="E33" s="8" t="s">
        <v>94</v>
      </c>
      <c r="F33" s="8" t="s">
        <v>39</v>
      </c>
      <c r="G33" s="8" t="s">
        <v>40</v>
      </c>
      <c r="H33" s="8" t="s">
        <v>93</v>
      </c>
      <c r="I33" s="8" t="s">
        <v>42</v>
      </c>
      <c r="J33" s="9">
        <v>45415.0</v>
      </c>
      <c r="K33" s="8" t="s">
        <v>43</v>
      </c>
      <c r="L33" s="8">
        <v>1.0</v>
      </c>
      <c r="M33" s="8">
        <v>0.0</v>
      </c>
      <c r="N33" s="10">
        <f t="shared" si="1"/>
        <v>0</v>
      </c>
      <c r="O33" s="8" t="s">
        <v>44</v>
      </c>
      <c r="P33" s="8" t="s">
        <v>45</v>
      </c>
      <c r="Q33" s="2">
        <f t="shared" si="7"/>
        <v>0</v>
      </c>
      <c r="T33" s="2">
        <f t="shared" si="3"/>
        <v>0</v>
      </c>
    </row>
    <row r="34" ht="15.75" customHeight="1">
      <c r="A34" s="11" t="s">
        <v>36</v>
      </c>
      <c r="B34" s="10" t="s">
        <v>95</v>
      </c>
      <c r="C34" s="13" t="s">
        <v>8</v>
      </c>
      <c r="D34" s="13" t="s">
        <v>13</v>
      </c>
      <c r="E34" s="10" t="s">
        <v>96</v>
      </c>
      <c r="F34" s="10" t="s">
        <v>39</v>
      </c>
      <c r="G34" s="10" t="s">
        <v>40</v>
      </c>
      <c r="H34" s="10" t="s">
        <v>97</v>
      </c>
      <c r="I34" s="10" t="s">
        <v>56</v>
      </c>
      <c r="J34" s="12">
        <v>45415.0</v>
      </c>
      <c r="K34" s="10" t="s">
        <v>43</v>
      </c>
      <c r="L34" s="10">
        <v>11.0</v>
      </c>
      <c r="M34" s="10">
        <v>182.63</v>
      </c>
      <c r="N34" s="10">
        <f t="shared" si="1"/>
        <v>2008.93</v>
      </c>
      <c r="O34" s="10" t="s">
        <v>44</v>
      </c>
      <c r="P34" s="10" t="s">
        <v>45</v>
      </c>
      <c r="Q34" s="2">
        <f t="shared" ref="Q34:Q42" si="8">0.005*N34</f>
        <v>10.04465</v>
      </c>
      <c r="T34" s="2">
        <f t="shared" si="3"/>
        <v>10.04465</v>
      </c>
    </row>
    <row r="35" ht="15.75" customHeight="1">
      <c r="A35" s="7" t="s">
        <v>36</v>
      </c>
      <c r="B35" s="8" t="s">
        <v>95</v>
      </c>
      <c r="C35" s="14" t="s">
        <v>8</v>
      </c>
      <c r="D35" s="14" t="s">
        <v>13</v>
      </c>
      <c r="E35" s="8" t="s">
        <v>96</v>
      </c>
      <c r="F35" s="8" t="s">
        <v>39</v>
      </c>
      <c r="G35" s="8" t="s">
        <v>40</v>
      </c>
      <c r="H35" s="8" t="s">
        <v>98</v>
      </c>
      <c r="I35" s="8" t="s">
        <v>56</v>
      </c>
      <c r="J35" s="9">
        <v>45415.0</v>
      </c>
      <c r="K35" s="8" t="s">
        <v>43</v>
      </c>
      <c r="L35" s="8">
        <v>3.0</v>
      </c>
      <c r="M35" s="8">
        <v>154.88</v>
      </c>
      <c r="N35" s="10">
        <f t="shared" si="1"/>
        <v>464.64</v>
      </c>
      <c r="O35" s="8" t="s">
        <v>44</v>
      </c>
      <c r="P35" s="8" t="s">
        <v>45</v>
      </c>
      <c r="Q35" s="2">
        <f t="shared" si="8"/>
        <v>2.3232</v>
      </c>
      <c r="T35" s="2">
        <f t="shared" si="3"/>
        <v>2.3232</v>
      </c>
    </row>
    <row r="36" ht="15.75" customHeight="1">
      <c r="A36" s="11" t="s">
        <v>36</v>
      </c>
      <c r="B36" s="10" t="s">
        <v>95</v>
      </c>
      <c r="C36" s="13" t="s">
        <v>8</v>
      </c>
      <c r="D36" s="13" t="s">
        <v>13</v>
      </c>
      <c r="E36" s="10" t="s">
        <v>99</v>
      </c>
      <c r="F36" s="10" t="s">
        <v>39</v>
      </c>
      <c r="G36" s="10" t="s">
        <v>40</v>
      </c>
      <c r="H36" s="10" t="s">
        <v>100</v>
      </c>
      <c r="I36" s="10" t="s">
        <v>80</v>
      </c>
      <c r="J36" s="12">
        <v>45415.0</v>
      </c>
      <c r="K36" s="10" t="s">
        <v>101</v>
      </c>
      <c r="L36" s="10">
        <v>1.0</v>
      </c>
      <c r="M36" s="10">
        <v>0.0</v>
      </c>
      <c r="N36" s="10">
        <f t="shared" si="1"/>
        <v>0</v>
      </c>
      <c r="O36" s="10" t="s">
        <v>102</v>
      </c>
      <c r="P36" s="10" t="s">
        <v>45</v>
      </c>
      <c r="Q36" s="2">
        <f t="shared" si="8"/>
        <v>0</v>
      </c>
      <c r="T36" s="2">
        <f t="shared" si="3"/>
        <v>0</v>
      </c>
    </row>
    <row r="37" ht="15.75" customHeight="1">
      <c r="A37" s="11" t="s">
        <v>36</v>
      </c>
      <c r="B37" s="10" t="s">
        <v>48</v>
      </c>
      <c r="C37" s="13" t="s">
        <v>8</v>
      </c>
      <c r="D37" s="13" t="s">
        <v>8</v>
      </c>
      <c r="E37" s="10" t="s">
        <v>103</v>
      </c>
      <c r="F37" s="10" t="s">
        <v>39</v>
      </c>
      <c r="G37" s="10" t="s">
        <v>40</v>
      </c>
      <c r="H37" s="10" t="s">
        <v>97</v>
      </c>
      <c r="I37" s="10" t="s">
        <v>56</v>
      </c>
      <c r="J37" s="12">
        <v>45415.0</v>
      </c>
      <c r="K37" s="10" t="s">
        <v>43</v>
      </c>
      <c r="L37" s="10">
        <v>2.0</v>
      </c>
      <c r="M37" s="10">
        <v>182.63</v>
      </c>
      <c r="N37" s="10">
        <f t="shared" si="1"/>
        <v>365.26</v>
      </c>
      <c r="O37" s="10" t="s">
        <v>44</v>
      </c>
      <c r="P37" s="10" t="s">
        <v>45</v>
      </c>
      <c r="Q37" s="2">
        <f t="shared" si="8"/>
        <v>1.8263</v>
      </c>
      <c r="T37" s="2">
        <f t="shared" si="3"/>
        <v>1.8263</v>
      </c>
    </row>
    <row r="38" ht="15.75" customHeight="1">
      <c r="A38" s="7" t="s">
        <v>36</v>
      </c>
      <c r="B38" s="8" t="s">
        <v>48</v>
      </c>
      <c r="C38" s="14" t="s">
        <v>8</v>
      </c>
      <c r="D38" s="14" t="s">
        <v>8</v>
      </c>
      <c r="E38" s="8" t="s">
        <v>103</v>
      </c>
      <c r="F38" s="8" t="s">
        <v>39</v>
      </c>
      <c r="G38" s="8" t="s">
        <v>40</v>
      </c>
      <c r="H38" s="8" t="s">
        <v>104</v>
      </c>
      <c r="I38" s="8" t="s">
        <v>47</v>
      </c>
      <c r="J38" s="9">
        <v>45415.0</v>
      </c>
      <c r="K38" s="8" t="s">
        <v>43</v>
      </c>
      <c r="L38" s="8">
        <v>6.0</v>
      </c>
      <c r="M38" s="8">
        <v>24.76</v>
      </c>
      <c r="N38" s="10">
        <f t="shared" si="1"/>
        <v>148.56</v>
      </c>
      <c r="O38" s="8" t="s">
        <v>44</v>
      </c>
      <c r="P38" s="8" t="s">
        <v>45</v>
      </c>
      <c r="Q38" s="2">
        <f t="shared" si="8"/>
        <v>0.7428</v>
      </c>
      <c r="T38" s="2">
        <f t="shared" si="3"/>
        <v>0.7428</v>
      </c>
    </row>
    <row r="39" ht="15.75" customHeight="1">
      <c r="A39" s="11" t="s">
        <v>36</v>
      </c>
      <c r="B39" s="10" t="s">
        <v>48</v>
      </c>
      <c r="C39" s="13" t="s">
        <v>8</v>
      </c>
      <c r="D39" s="13" t="s">
        <v>8</v>
      </c>
      <c r="E39" s="10" t="s">
        <v>103</v>
      </c>
      <c r="F39" s="10" t="s">
        <v>39</v>
      </c>
      <c r="G39" s="10" t="s">
        <v>40</v>
      </c>
      <c r="H39" s="10" t="s">
        <v>52</v>
      </c>
      <c r="I39" s="10" t="s">
        <v>51</v>
      </c>
      <c r="J39" s="12">
        <v>45415.0</v>
      </c>
      <c r="K39" s="10" t="s">
        <v>43</v>
      </c>
      <c r="L39" s="10">
        <v>1.0</v>
      </c>
      <c r="M39" s="10">
        <v>498.0</v>
      </c>
      <c r="N39" s="10">
        <f t="shared" si="1"/>
        <v>498</v>
      </c>
      <c r="O39" s="10" t="s">
        <v>44</v>
      </c>
      <c r="P39" s="10" t="s">
        <v>45</v>
      </c>
      <c r="Q39" s="2">
        <f t="shared" si="8"/>
        <v>2.49</v>
      </c>
      <c r="T39" s="2">
        <f t="shared" si="3"/>
        <v>2.49</v>
      </c>
    </row>
    <row r="40" ht="15.75" customHeight="1">
      <c r="A40" s="7" t="s">
        <v>36</v>
      </c>
      <c r="B40" s="8" t="s">
        <v>48</v>
      </c>
      <c r="C40" s="14" t="s">
        <v>8</v>
      </c>
      <c r="D40" s="14" t="s">
        <v>8</v>
      </c>
      <c r="E40" s="8" t="s">
        <v>103</v>
      </c>
      <c r="F40" s="8" t="s">
        <v>39</v>
      </c>
      <c r="G40" s="8" t="s">
        <v>40</v>
      </c>
      <c r="H40" s="8" t="s">
        <v>105</v>
      </c>
      <c r="I40" s="8" t="s">
        <v>56</v>
      </c>
      <c r="J40" s="9">
        <v>45415.0</v>
      </c>
      <c r="K40" s="8" t="s">
        <v>43</v>
      </c>
      <c r="L40" s="8">
        <v>200.0</v>
      </c>
      <c r="M40" s="8">
        <v>0.95</v>
      </c>
      <c r="N40" s="10">
        <f t="shared" si="1"/>
        <v>190</v>
      </c>
      <c r="O40" s="8" t="s">
        <v>44</v>
      </c>
      <c r="P40" s="8" t="s">
        <v>45</v>
      </c>
      <c r="Q40" s="2">
        <f t="shared" si="8"/>
        <v>0.95</v>
      </c>
      <c r="T40" s="2">
        <f t="shared" si="3"/>
        <v>0.95</v>
      </c>
    </row>
    <row r="41" ht="15.75" customHeight="1">
      <c r="A41" s="11" t="s">
        <v>36</v>
      </c>
      <c r="B41" s="10" t="s">
        <v>48</v>
      </c>
      <c r="C41" s="13" t="s">
        <v>8</v>
      </c>
      <c r="D41" s="13" t="s">
        <v>8</v>
      </c>
      <c r="E41" s="10" t="s">
        <v>103</v>
      </c>
      <c r="F41" s="10" t="s">
        <v>39</v>
      </c>
      <c r="G41" s="10" t="s">
        <v>40</v>
      </c>
      <c r="H41" s="10" t="s">
        <v>106</v>
      </c>
      <c r="I41" s="10" t="s">
        <v>85</v>
      </c>
      <c r="J41" s="12">
        <v>45415.0</v>
      </c>
      <c r="K41" s="10" t="s">
        <v>43</v>
      </c>
      <c r="L41" s="10">
        <v>30.0</v>
      </c>
      <c r="M41" s="10">
        <v>29.99</v>
      </c>
      <c r="N41" s="10">
        <f t="shared" si="1"/>
        <v>899.7</v>
      </c>
      <c r="O41" s="10" t="s">
        <v>44</v>
      </c>
      <c r="P41" s="10" t="s">
        <v>45</v>
      </c>
      <c r="Q41" s="2">
        <f t="shared" si="8"/>
        <v>4.4985</v>
      </c>
      <c r="T41" s="2">
        <f t="shared" si="3"/>
        <v>4.4985</v>
      </c>
    </row>
    <row r="42" ht="15.75" customHeight="1">
      <c r="A42" s="11" t="s">
        <v>36</v>
      </c>
      <c r="B42" s="10" t="s">
        <v>107</v>
      </c>
      <c r="C42" s="13" t="s">
        <v>8</v>
      </c>
      <c r="D42" s="13" t="s">
        <v>8</v>
      </c>
      <c r="E42" s="10" t="s">
        <v>108</v>
      </c>
      <c r="F42" s="10" t="s">
        <v>39</v>
      </c>
      <c r="G42" s="10" t="s">
        <v>40</v>
      </c>
      <c r="H42" s="10" t="s">
        <v>109</v>
      </c>
      <c r="I42" s="10" t="s">
        <v>47</v>
      </c>
      <c r="J42" s="12">
        <v>45418.0</v>
      </c>
      <c r="K42" s="10" t="s">
        <v>43</v>
      </c>
      <c r="L42" s="10">
        <v>1.0</v>
      </c>
      <c r="M42" s="10">
        <v>234.95</v>
      </c>
      <c r="N42" s="10">
        <f t="shared" si="1"/>
        <v>234.95</v>
      </c>
      <c r="O42" s="10" t="s">
        <v>44</v>
      </c>
      <c r="P42" s="10" t="s">
        <v>45</v>
      </c>
      <c r="Q42" s="2">
        <f t="shared" si="8"/>
        <v>1.17475</v>
      </c>
      <c r="T42" s="2">
        <f t="shared" si="3"/>
        <v>1.17475</v>
      </c>
    </row>
    <row r="43" ht="15.75" customHeight="1">
      <c r="A43" s="7" t="s">
        <v>36</v>
      </c>
      <c r="B43" s="8" t="s">
        <v>110</v>
      </c>
      <c r="C43" s="14" t="s">
        <v>13</v>
      </c>
      <c r="D43" s="14" t="s">
        <v>13</v>
      </c>
      <c r="E43" s="8" t="s">
        <v>111</v>
      </c>
      <c r="F43" s="8" t="s">
        <v>39</v>
      </c>
      <c r="G43" s="8" t="s">
        <v>40</v>
      </c>
      <c r="H43" s="8" t="s">
        <v>112</v>
      </c>
      <c r="I43" s="8" t="s">
        <v>47</v>
      </c>
      <c r="J43" s="9">
        <v>45418.0</v>
      </c>
      <c r="K43" s="8" t="s">
        <v>43</v>
      </c>
      <c r="L43" s="8">
        <v>5.0</v>
      </c>
      <c r="M43" s="8">
        <v>20.0</v>
      </c>
      <c r="N43" s="10">
        <f t="shared" si="1"/>
        <v>100</v>
      </c>
      <c r="O43" s="8" t="s">
        <v>44</v>
      </c>
      <c r="P43" s="8" t="s">
        <v>45</v>
      </c>
      <c r="Q43" s="2">
        <f t="shared" ref="Q43:Q51" si="9">0.01*N43</f>
        <v>1</v>
      </c>
      <c r="T43" s="2">
        <f t="shared" si="3"/>
        <v>1</v>
      </c>
    </row>
    <row r="44" ht="15.75" customHeight="1">
      <c r="A44" s="11" t="s">
        <v>36</v>
      </c>
      <c r="B44" s="10" t="s">
        <v>110</v>
      </c>
      <c r="C44" s="13" t="s">
        <v>13</v>
      </c>
      <c r="D44" s="13" t="s">
        <v>13</v>
      </c>
      <c r="E44" s="10" t="s">
        <v>111</v>
      </c>
      <c r="F44" s="10" t="s">
        <v>39</v>
      </c>
      <c r="G44" s="10" t="s">
        <v>40</v>
      </c>
      <c r="H44" s="10" t="s">
        <v>73</v>
      </c>
      <c r="I44" s="10" t="s">
        <v>47</v>
      </c>
      <c r="J44" s="12">
        <v>45418.0</v>
      </c>
      <c r="K44" s="10" t="s">
        <v>43</v>
      </c>
      <c r="L44" s="10">
        <v>5.0</v>
      </c>
      <c r="M44" s="10">
        <v>40.0</v>
      </c>
      <c r="N44" s="10">
        <f t="shared" si="1"/>
        <v>200</v>
      </c>
      <c r="O44" s="10" t="s">
        <v>44</v>
      </c>
      <c r="P44" s="10" t="s">
        <v>45</v>
      </c>
      <c r="Q44" s="2">
        <f t="shared" si="9"/>
        <v>2</v>
      </c>
      <c r="T44" s="2">
        <f t="shared" si="3"/>
        <v>2</v>
      </c>
    </row>
    <row r="45" ht="15.75" customHeight="1">
      <c r="A45" s="7" t="s">
        <v>36</v>
      </c>
      <c r="B45" s="8" t="s">
        <v>110</v>
      </c>
      <c r="C45" s="14" t="s">
        <v>13</v>
      </c>
      <c r="D45" s="14" t="s">
        <v>13</v>
      </c>
      <c r="E45" s="8" t="s">
        <v>111</v>
      </c>
      <c r="F45" s="8" t="s">
        <v>39</v>
      </c>
      <c r="G45" s="8" t="s">
        <v>40</v>
      </c>
      <c r="H45" s="8" t="s">
        <v>113</v>
      </c>
      <c r="I45" s="8" t="s">
        <v>47</v>
      </c>
      <c r="J45" s="9">
        <v>45418.0</v>
      </c>
      <c r="K45" s="8" t="s">
        <v>43</v>
      </c>
      <c r="L45" s="8">
        <v>24.0</v>
      </c>
      <c r="M45" s="8">
        <v>1.5</v>
      </c>
      <c r="N45" s="10">
        <f t="shared" si="1"/>
        <v>36</v>
      </c>
      <c r="O45" s="8" t="s">
        <v>44</v>
      </c>
      <c r="P45" s="8" t="s">
        <v>45</v>
      </c>
      <c r="Q45" s="2">
        <f t="shared" si="9"/>
        <v>0.36</v>
      </c>
      <c r="T45" s="2">
        <f t="shared" si="3"/>
        <v>0.36</v>
      </c>
    </row>
    <row r="46" ht="15.75" customHeight="1">
      <c r="A46" s="11" t="s">
        <v>36</v>
      </c>
      <c r="B46" s="10" t="s">
        <v>110</v>
      </c>
      <c r="C46" s="13" t="s">
        <v>13</v>
      </c>
      <c r="D46" s="13" t="s">
        <v>13</v>
      </c>
      <c r="E46" s="10" t="s">
        <v>111</v>
      </c>
      <c r="F46" s="10" t="s">
        <v>39</v>
      </c>
      <c r="G46" s="10" t="s">
        <v>40</v>
      </c>
      <c r="H46" s="10" t="s">
        <v>114</v>
      </c>
      <c r="I46" s="10" t="s">
        <v>47</v>
      </c>
      <c r="J46" s="12">
        <v>45418.0</v>
      </c>
      <c r="K46" s="10" t="s">
        <v>43</v>
      </c>
      <c r="L46" s="10">
        <v>6.0</v>
      </c>
      <c r="M46" s="10">
        <v>24.99</v>
      </c>
      <c r="N46" s="10">
        <f t="shared" si="1"/>
        <v>149.94</v>
      </c>
      <c r="O46" s="10" t="s">
        <v>44</v>
      </c>
      <c r="P46" s="10" t="s">
        <v>45</v>
      </c>
      <c r="Q46" s="2">
        <f t="shared" si="9"/>
        <v>1.4994</v>
      </c>
      <c r="T46" s="2">
        <f t="shared" si="3"/>
        <v>1.4994</v>
      </c>
    </row>
    <row r="47" ht="15.75" customHeight="1">
      <c r="A47" s="7" t="s">
        <v>36</v>
      </c>
      <c r="B47" s="8" t="s">
        <v>110</v>
      </c>
      <c r="C47" s="14" t="s">
        <v>13</v>
      </c>
      <c r="D47" s="14" t="s">
        <v>13</v>
      </c>
      <c r="E47" s="8" t="s">
        <v>111</v>
      </c>
      <c r="F47" s="8" t="s">
        <v>39</v>
      </c>
      <c r="G47" s="8" t="s">
        <v>40</v>
      </c>
      <c r="H47" s="8" t="s">
        <v>115</v>
      </c>
      <c r="I47" s="8" t="s">
        <v>47</v>
      </c>
      <c r="J47" s="9">
        <v>45418.0</v>
      </c>
      <c r="K47" s="8" t="s">
        <v>43</v>
      </c>
      <c r="L47" s="8">
        <v>3.0</v>
      </c>
      <c r="M47" s="8">
        <v>38.0</v>
      </c>
      <c r="N47" s="10">
        <f t="shared" si="1"/>
        <v>114</v>
      </c>
      <c r="O47" s="8" t="s">
        <v>44</v>
      </c>
      <c r="P47" s="8" t="s">
        <v>45</v>
      </c>
      <c r="Q47" s="2">
        <f t="shared" si="9"/>
        <v>1.14</v>
      </c>
      <c r="T47" s="2">
        <f t="shared" si="3"/>
        <v>1.14</v>
      </c>
    </row>
    <row r="48" ht="15.75" customHeight="1">
      <c r="A48" s="11" t="s">
        <v>36</v>
      </c>
      <c r="B48" s="10" t="s">
        <v>116</v>
      </c>
      <c r="C48" s="13" t="s">
        <v>13</v>
      </c>
      <c r="D48" s="13" t="s">
        <v>13</v>
      </c>
      <c r="E48" s="10" t="s">
        <v>117</v>
      </c>
      <c r="F48" s="10" t="s">
        <v>39</v>
      </c>
      <c r="G48" s="10" t="s">
        <v>40</v>
      </c>
      <c r="H48" s="10" t="s">
        <v>118</v>
      </c>
      <c r="I48" s="10" t="s">
        <v>47</v>
      </c>
      <c r="J48" s="12">
        <v>45418.0</v>
      </c>
      <c r="K48" s="10" t="s">
        <v>43</v>
      </c>
      <c r="L48" s="10">
        <v>60.0</v>
      </c>
      <c r="M48" s="10">
        <v>13.82</v>
      </c>
      <c r="N48" s="10">
        <f t="shared" si="1"/>
        <v>829.2</v>
      </c>
      <c r="O48" s="10" t="s">
        <v>44</v>
      </c>
      <c r="P48" s="10" t="s">
        <v>45</v>
      </c>
      <c r="Q48" s="2">
        <f t="shared" si="9"/>
        <v>8.292</v>
      </c>
      <c r="T48" s="2">
        <f t="shared" si="3"/>
        <v>8.292</v>
      </c>
    </row>
    <row r="49" ht="15.75" customHeight="1">
      <c r="A49" s="11" t="s">
        <v>36</v>
      </c>
      <c r="B49" s="10" t="s">
        <v>119</v>
      </c>
      <c r="C49" s="13" t="s">
        <v>13</v>
      </c>
      <c r="D49" s="13" t="s">
        <v>13</v>
      </c>
      <c r="E49" s="10" t="s">
        <v>120</v>
      </c>
      <c r="F49" s="10" t="s">
        <v>39</v>
      </c>
      <c r="G49" s="10" t="s">
        <v>40</v>
      </c>
      <c r="H49" s="10" t="s">
        <v>121</v>
      </c>
      <c r="I49" s="10" t="s">
        <v>47</v>
      </c>
      <c r="J49" s="12">
        <v>45419.0</v>
      </c>
      <c r="K49" s="10" t="s">
        <v>43</v>
      </c>
      <c r="L49" s="10">
        <v>5.0</v>
      </c>
      <c r="M49" s="10">
        <v>8.36</v>
      </c>
      <c r="N49" s="10">
        <f t="shared" si="1"/>
        <v>41.8</v>
      </c>
      <c r="O49" s="10" t="s">
        <v>44</v>
      </c>
      <c r="P49" s="10" t="s">
        <v>45</v>
      </c>
      <c r="Q49" s="2">
        <f t="shared" si="9"/>
        <v>0.418</v>
      </c>
      <c r="T49" s="2">
        <f t="shared" si="3"/>
        <v>0.418</v>
      </c>
    </row>
    <row r="50" ht="15.75" customHeight="1">
      <c r="A50" s="7" t="s">
        <v>36</v>
      </c>
      <c r="B50" s="8" t="s">
        <v>119</v>
      </c>
      <c r="C50" s="14" t="s">
        <v>13</v>
      </c>
      <c r="D50" s="14" t="s">
        <v>13</v>
      </c>
      <c r="E50" s="8" t="s">
        <v>120</v>
      </c>
      <c r="F50" s="8" t="s">
        <v>39</v>
      </c>
      <c r="G50" s="8" t="s">
        <v>40</v>
      </c>
      <c r="H50" s="8" t="s">
        <v>122</v>
      </c>
      <c r="I50" s="8" t="s">
        <v>47</v>
      </c>
      <c r="J50" s="9">
        <v>45419.0</v>
      </c>
      <c r="K50" s="8" t="s">
        <v>43</v>
      </c>
      <c r="L50" s="8">
        <v>6.0</v>
      </c>
      <c r="M50" s="8">
        <v>17.16</v>
      </c>
      <c r="N50" s="10">
        <f t="shared" si="1"/>
        <v>102.96</v>
      </c>
      <c r="O50" s="8" t="s">
        <v>44</v>
      </c>
      <c r="P50" s="8" t="s">
        <v>45</v>
      </c>
      <c r="Q50" s="2">
        <f t="shared" si="9"/>
        <v>1.0296</v>
      </c>
      <c r="T50" s="2">
        <f t="shared" si="3"/>
        <v>1.0296</v>
      </c>
    </row>
    <row r="51" ht="15.75" customHeight="1">
      <c r="A51" s="11" t="s">
        <v>36</v>
      </c>
      <c r="B51" s="10" t="s">
        <v>119</v>
      </c>
      <c r="C51" s="13" t="s">
        <v>13</v>
      </c>
      <c r="D51" s="13" t="s">
        <v>13</v>
      </c>
      <c r="E51" s="10" t="s">
        <v>120</v>
      </c>
      <c r="F51" s="10" t="s">
        <v>39</v>
      </c>
      <c r="G51" s="10" t="s">
        <v>40</v>
      </c>
      <c r="H51" s="10" t="s">
        <v>123</v>
      </c>
      <c r="I51" s="10" t="s">
        <v>47</v>
      </c>
      <c r="J51" s="12">
        <v>45419.0</v>
      </c>
      <c r="K51" s="10" t="s">
        <v>43</v>
      </c>
      <c r="L51" s="10">
        <v>6.0</v>
      </c>
      <c r="M51" s="10">
        <v>23.95</v>
      </c>
      <c r="N51" s="10">
        <f t="shared" si="1"/>
        <v>143.7</v>
      </c>
      <c r="O51" s="10" t="s">
        <v>44</v>
      </c>
      <c r="P51" s="10" t="s">
        <v>45</v>
      </c>
      <c r="Q51" s="2">
        <f t="shared" si="9"/>
        <v>1.437</v>
      </c>
      <c r="T51" s="2">
        <f t="shared" si="3"/>
        <v>1.437</v>
      </c>
    </row>
    <row r="52" ht="15.75" customHeight="1">
      <c r="A52" s="11" t="s">
        <v>36</v>
      </c>
      <c r="B52" s="10" t="s">
        <v>124</v>
      </c>
      <c r="C52" s="13" t="s">
        <v>8</v>
      </c>
      <c r="D52" s="13" t="s">
        <v>8</v>
      </c>
      <c r="E52" s="10" t="s">
        <v>125</v>
      </c>
      <c r="F52" s="10" t="s">
        <v>39</v>
      </c>
      <c r="G52" s="10" t="s">
        <v>40</v>
      </c>
      <c r="H52" s="10" t="s">
        <v>74</v>
      </c>
      <c r="I52" s="10" t="s">
        <v>65</v>
      </c>
      <c r="J52" s="12">
        <v>45419.0</v>
      </c>
      <c r="K52" s="10" t="s">
        <v>43</v>
      </c>
      <c r="L52" s="10">
        <v>24.0</v>
      </c>
      <c r="M52" s="10">
        <v>17.59</v>
      </c>
      <c r="N52" s="10">
        <f t="shared" si="1"/>
        <v>422.16</v>
      </c>
      <c r="O52" s="10" t="s">
        <v>44</v>
      </c>
      <c r="P52" s="10" t="s">
        <v>45</v>
      </c>
      <c r="Q52" s="2">
        <f t="shared" ref="Q52:Q56" si="10">0.005*N52</f>
        <v>2.1108</v>
      </c>
      <c r="T52" s="2">
        <f t="shared" si="3"/>
        <v>2.1108</v>
      </c>
    </row>
    <row r="53" ht="15.75" customHeight="1">
      <c r="A53" s="7" t="s">
        <v>36</v>
      </c>
      <c r="B53" s="8" t="s">
        <v>124</v>
      </c>
      <c r="C53" s="14" t="s">
        <v>8</v>
      </c>
      <c r="D53" s="14" t="s">
        <v>8</v>
      </c>
      <c r="E53" s="8" t="s">
        <v>125</v>
      </c>
      <c r="F53" s="8" t="s">
        <v>39</v>
      </c>
      <c r="G53" s="8" t="s">
        <v>40</v>
      </c>
      <c r="H53" s="8" t="s">
        <v>126</v>
      </c>
      <c r="I53" s="8" t="s">
        <v>47</v>
      </c>
      <c r="J53" s="9">
        <v>45419.0</v>
      </c>
      <c r="K53" s="8" t="s">
        <v>43</v>
      </c>
      <c r="L53" s="8">
        <v>18.0</v>
      </c>
      <c r="M53" s="8">
        <v>11.15</v>
      </c>
      <c r="N53" s="10">
        <f t="shared" si="1"/>
        <v>200.7</v>
      </c>
      <c r="O53" s="8" t="s">
        <v>44</v>
      </c>
      <c r="P53" s="8" t="s">
        <v>45</v>
      </c>
      <c r="Q53" s="2">
        <f t="shared" si="10"/>
        <v>1.0035</v>
      </c>
      <c r="T53" s="2">
        <f t="shared" si="3"/>
        <v>1.0035</v>
      </c>
    </row>
    <row r="54" ht="15.75" customHeight="1">
      <c r="A54" s="11" t="s">
        <v>36</v>
      </c>
      <c r="B54" s="10" t="s">
        <v>124</v>
      </c>
      <c r="C54" s="13" t="s">
        <v>8</v>
      </c>
      <c r="D54" s="13" t="s">
        <v>8</v>
      </c>
      <c r="E54" s="10" t="s">
        <v>125</v>
      </c>
      <c r="F54" s="10" t="s">
        <v>39</v>
      </c>
      <c r="G54" s="10" t="s">
        <v>40</v>
      </c>
      <c r="H54" s="10" t="s">
        <v>115</v>
      </c>
      <c r="I54" s="10" t="s">
        <v>47</v>
      </c>
      <c r="J54" s="12">
        <v>45419.0</v>
      </c>
      <c r="K54" s="10" t="s">
        <v>43</v>
      </c>
      <c r="L54" s="10">
        <v>32.0</v>
      </c>
      <c r="M54" s="10">
        <v>34.0</v>
      </c>
      <c r="N54" s="10">
        <f t="shared" si="1"/>
        <v>1088</v>
      </c>
      <c r="O54" s="10" t="s">
        <v>44</v>
      </c>
      <c r="P54" s="10" t="s">
        <v>45</v>
      </c>
      <c r="Q54" s="2">
        <f t="shared" si="10"/>
        <v>5.44</v>
      </c>
      <c r="T54" s="2">
        <f t="shared" si="3"/>
        <v>5.44</v>
      </c>
    </row>
    <row r="55" ht="15.75" customHeight="1">
      <c r="A55" s="7" t="s">
        <v>36</v>
      </c>
      <c r="B55" s="8" t="s">
        <v>124</v>
      </c>
      <c r="C55" s="14" t="s">
        <v>8</v>
      </c>
      <c r="D55" s="14" t="s">
        <v>8</v>
      </c>
      <c r="E55" s="8" t="s">
        <v>125</v>
      </c>
      <c r="F55" s="8" t="s">
        <v>39</v>
      </c>
      <c r="G55" s="8" t="s">
        <v>40</v>
      </c>
      <c r="H55" s="8" t="s">
        <v>127</v>
      </c>
      <c r="I55" s="8" t="s">
        <v>47</v>
      </c>
      <c r="J55" s="9">
        <v>45419.0</v>
      </c>
      <c r="K55" s="8" t="s">
        <v>43</v>
      </c>
      <c r="L55" s="8">
        <v>12.0</v>
      </c>
      <c r="M55" s="8">
        <v>11.95</v>
      </c>
      <c r="N55" s="10">
        <f t="shared" si="1"/>
        <v>143.4</v>
      </c>
      <c r="O55" s="8" t="s">
        <v>44</v>
      </c>
      <c r="P55" s="8" t="s">
        <v>45</v>
      </c>
      <c r="Q55" s="2">
        <f t="shared" si="10"/>
        <v>0.717</v>
      </c>
      <c r="T55" s="2">
        <f t="shared" si="3"/>
        <v>0.717</v>
      </c>
    </row>
    <row r="56" ht="15.75" customHeight="1">
      <c r="A56" s="7" t="s">
        <v>36</v>
      </c>
      <c r="B56" s="8" t="s">
        <v>128</v>
      </c>
      <c r="C56" s="14" t="s">
        <v>8</v>
      </c>
      <c r="D56" s="14" t="s">
        <v>12</v>
      </c>
      <c r="E56" s="8" t="s">
        <v>129</v>
      </c>
      <c r="F56" s="8" t="s">
        <v>39</v>
      </c>
      <c r="G56" s="8" t="s">
        <v>40</v>
      </c>
      <c r="H56" s="8" t="s">
        <v>130</v>
      </c>
      <c r="I56" s="8" t="s">
        <v>59</v>
      </c>
      <c r="J56" s="9">
        <v>45419.0</v>
      </c>
      <c r="K56" s="8" t="s">
        <v>43</v>
      </c>
      <c r="L56" s="8">
        <v>1000.0</v>
      </c>
      <c r="M56" s="8">
        <v>8.25</v>
      </c>
      <c r="N56" s="10">
        <f t="shared" si="1"/>
        <v>8250</v>
      </c>
      <c r="O56" s="8" t="s">
        <v>44</v>
      </c>
      <c r="P56" s="8" t="s">
        <v>45</v>
      </c>
      <c r="Q56" s="2">
        <f t="shared" si="10"/>
        <v>41.25</v>
      </c>
      <c r="T56" s="2">
        <f t="shared" si="3"/>
        <v>41.25</v>
      </c>
    </row>
    <row r="57" ht="15.75" customHeight="1">
      <c r="A57" s="11" t="s">
        <v>36</v>
      </c>
      <c r="B57" s="10" t="s">
        <v>131</v>
      </c>
      <c r="C57" s="13" t="s">
        <v>13</v>
      </c>
      <c r="D57" s="13" t="s">
        <v>13</v>
      </c>
      <c r="E57" s="10" t="s">
        <v>132</v>
      </c>
      <c r="F57" s="10" t="s">
        <v>39</v>
      </c>
      <c r="G57" s="10" t="s">
        <v>40</v>
      </c>
      <c r="H57" s="10" t="s">
        <v>87</v>
      </c>
      <c r="I57" s="10" t="s">
        <v>42</v>
      </c>
      <c r="J57" s="12">
        <v>45419.0</v>
      </c>
      <c r="K57" s="10" t="s">
        <v>43</v>
      </c>
      <c r="L57" s="10">
        <v>12.0</v>
      </c>
      <c r="M57" s="10">
        <v>5.5</v>
      </c>
      <c r="N57" s="10">
        <f t="shared" si="1"/>
        <v>66</v>
      </c>
      <c r="O57" s="10" t="s">
        <v>44</v>
      </c>
      <c r="P57" s="10" t="s">
        <v>45</v>
      </c>
      <c r="Q57" s="2">
        <f t="shared" ref="Q57:Q59" si="11">0.01*N57</f>
        <v>0.66</v>
      </c>
      <c r="T57" s="2">
        <f t="shared" si="3"/>
        <v>0.66</v>
      </c>
    </row>
    <row r="58" ht="15.75" customHeight="1">
      <c r="A58" s="7" t="s">
        <v>36</v>
      </c>
      <c r="B58" s="8" t="s">
        <v>131</v>
      </c>
      <c r="C58" s="14" t="s">
        <v>13</v>
      </c>
      <c r="D58" s="14" t="s">
        <v>13</v>
      </c>
      <c r="E58" s="8" t="s">
        <v>132</v>
      </c>
      <c r="F58" s="8" t="s">
        <v>39</v>
      </c>
      <c r="G58" s="8" t="s">
        <v>40</v>
      </c>
      <c r="H58" s="8" t="s">
        <v>133</v>
      </c>
      <c r="I58" s="8" t="s">
        <v>85</v>
      </c>
      <c r="J58" s="9">
        <v>45419.0</v>
      </c>
      <c r="K58" s="8" t="s">
        <v>43</v>
      </c>
      <c r="L58" s="8">
        <v>35.0</v>
      </c>
      <c r="M58" s="8">
        <v>5.99</v>
      </c>
      <c r="N58" s="10">
        <f t="shared" si="1"/>
        <v>209.65</v>
      </c>
      <c r="O58" s="8" t="s">
        <v>44</v>
      </c>
      <c r="P58" s="8" t="s">
        <v>45</v>
      </c>
      <c r="Q58" s="2">
        <f t="shared" si="11"/>
        <v>2.0965</v>
      </c>
      <c r="T58" s="2">
        <f t="shared" si="3"/>
        <v>2.0965</v>
      </c>
    </row>
    <row r="59" ht="15.75" customHeight="1">
      <c r="A59" s="11" t="s">
        <v>36</v>
      </c>
      <c r="B59" s="10" t="s">
        <v>131</v>
      </c>
      <c r="C59" s="13" t="s">
        <v>13</v>
      </c>
      <c r="D59" s="13" t="s">
        <v>13</v>
      </c>
      <c r="E59" s="10" t="s">
        <v>132</v>
      </c>
      <c r="F59" s="10" t="s">
        <v>39</v>
      </c>
      <c r="G59" s="10" t="s">
        <v>40</v>
      </c>
      <c r="H59" s="10" t="s">
        <v>134</v>
      </c>
      <c r="I59" s="10" t="s">
        <v>56</v>
      </c>
      <c r="J59" s="12">
        <v>45419.0</v>
      </c>
      <c r="K59" s="10" t="s">
        <v>43</v>
      </c>
      <c r="L59" s="10">
        <v>100.0</v>
      </c>
      <c r="M59" s="10">
        <v>0.87</v>
      </c>
      <c r="N59" s="10">
        <f t="shared" si="1"/>
        <v>87</v>
      </c>
      <c r="O59" s="10" t="s">
        <v>44</v>
      </c>
      <c r="P59" s="10" t="s">
        <v>45</v>
      </c>
      <c r="Q59" s="2">
        <f t="shared" si="11"/>
        <v>0.87</v>
      </c>
      <c r="T59" s="2">
        <f t="shared" si="3"/>
        <v>0.87</v>
      </c>
    </row>
    <row r="60" ht="15.75" customHeight="1">
      <c r="A60" s="11" t="s">
        <v>36</v>
      </c>
      <c r="B60" s="10" t="s">
        <v>128</v>
      </c>
      <c r="C60" s="13" t="s">
        <v>8</v>
      </c>
      <c r="D60" s="13" t="s">
        <v>8</v>
      </c>
      <c r="E60" s="10" t="s">
        <v>135</v>
      </c>
      <c r="F60" s="10" t="s">
        <v>39</v>
      </c>
      <c r="G60" s="10" t="s">
        <v>40</v>
      </c>
      <c r="H60" s="10" t="s">
        <v>136</v>
      </c>
      <c r="I60" s="10" t="s">
        <v>69</v>
      </c>
      <c r="J60" s="12">
        <v>45419.0</v>
      </c>
      <c r="K60" s="10" t="s">
        <v>43</v>
      </c>
      <c r="L60" s="10">
        <v>6.0</v>
      </c>
      <c r="M60" s="10">
        <v>15.5</v>
      </c>
      <c r="N60" s="10">
        <f t="shared" si="1"/>
        <v>93</v>
      </c>
      <c r="O60" s="10" t="s">
        <v>44</v>
      </c>
      <c r="P60" s="10" t="s">
        <v>45</v>
      </c>
      <c r="Q60" s="2">
        <f t="shared" ref="Q60:Q70" si="12">0.005*N60</f>
        <v>0.465</v>
      </c>
      <c r="T60" s="2">
        <f t="shared" si="3"/>
        <v>0.465</v>
      </c>
    </row>
    <row r="61" ht="15.75" customHeight="1">
      <c r="A61" s="7" t="s">
        <v>36</v>
      </c>
      <c r="B61" s="8" t="s">
        <v>128</v>
      </c>
      <c r="C61" s="14" t="s">
        <v>8</v>
      </c>
      <c r="D61" s="14" t="s">
        <v>8</v>
      </c>
      <c r="E61" s="8" t="s">
        <v>135</v>
      </c>
      <c r="F61" s="8" t="s">
        <v>39</v>
      </c>
      <c r="G61" s="8" t="s">
        <v>40</v>
      </c>
      <c r="H61" s="8" t="s">
        <v>137</v>
      </c>
      <c r="I61" s="8" t="s">
        <v>47</v>
      </c>
      <c r="J61" s="9">
        <v>45419.0</v>
      </c>
      <c r="K61" s="8" t="s">
        <v>43</v>
      </c>
      <c r="L61" s="8">
        <v>24.0</v>
      </c>
      <c r="M61" s="8">
        <v>22.84</v>
      </c>
      <c r="N61" s="10">
        <f t="shared" si="1"/>
        <v>548.16</v>
      </c>
      <c r="O61" s="8" t="s">
        <v>44</v>
      </c>
      <c r="P61" s="8" t="s">
        <v>45</v>
      </c>
      <c r="Q61" s="2">
        <f t="shared" si="12"/>
        <v>2.7408</v>
      </c>
      <c r="T61" s="2">
        <f t="shared" si="3"/>
        <v>2.7408</v>
      </c>
    </row>
    <row r="62" ht="15.75" customHeight="1">
      <c r="A62" s="11" t="s">
        <v>36</v>
      </c>
      <c r="B62" s="10" t="s">
        <v>128</v>
      </c>
      <c r="C62" s="13" t="s">
        <v>8</v>
      </c>
      <c r="D62" s="13" t="s">
        <v>8</v>
      </c>
      <c r="E62" s="10" t="s">
        <v>135</v>
      </c>
      <c r="F62" s="10" t="s">
        <v>39</v>
      </c>
      <c r="G62" s="10" t="s">
        <v>40</v>
      </c>
      <c r="H62" s="10" t="s">
        <v>138</v>
      </c>
      <c r="I62" s="10" t="s">
        <v>47</v>
      </c>
      <c r="J62" s="12">
        <v>45419.0</v>
      </c>
      <c r="K62" s="10" t="s">
        <v>43</v>
      </c>
      <c r="L62" s="10">
        <v>1.0</v>
      </c>
      <c r="M62" s="10">
        <v>0.0</v>
      </c>
      <c r="N62" s="10">
        <f t="shared" si="1"/>
        <v>0</v>
      </c>
      <c r="O62" s="10" t="s">
        <v>44</v>
      </c>
      <c r="P62" s="10" t="s">
        <v>45</v>
      </c>
      <c r="Q62" s="2">
        <f t="shared" si="12"/>
        <v>0</v>
      </c>
      <c r="T62" s="2">
        <f t="shared" si="3"/>
        <v>0</v>
      </c>
    </row>
    <row r="63" ht="15.75" customHeight="1">
      <c r="A63" s="7" t="s">
        <v>36</v>
      </c>
      <c r="B63" s="8" t="s">
        <v>128</v>
      </c>
      <c r="C63" s="14" t="s">
        <v>8</v>
      </c>
      <c r="D63" s="14" t="s">
        <v>8</v>
      </c>
      <c r="E63" s="8" t="s">
        <v>135</v>
      </c>
      <c r="F63" s="8" t="s">
        <v>39</v>
      </c>
      <c r="G63" s="8" t="s">
        <v>40</v>
      </c>
      <c r="H63" s="8" t="s">
        <v>139</v>
      </c>
      <c r="I63" s="8" t="s">
        <v>47</v>
      </c>
      <c r="J63" s="9">
        <v>45419.0</v>
      </c>
      <c r="K63" s="8" t="s">
        <v>43</v>
      </c>
      <c r="L63" s="8">
        <v>1.0</v>
      </c>
      <c r="M63" s="8">
        <v>12.25</v>
      </c>
      <c r="N63" s="10">
        <f t="shared" si="1"/>
        <v>12.25</v>
      </c>
      <c r="O63" s="8" t="s">
        <v>44</v>
      </c>
      <c r="P63" s="8" t="s">
        <v>45</v>
      </c>
      <c r="Q63" s="2">
        <f t="shared" si="12"/>
        <v>0.06125</v>
      </c>
      <c r="T63" s="2">
        <f t="shared" si="3"/>
        <v>0.06125</v>
      </c>
    </row>
    <row r="64" ht="15.75" customHeight="1">
      <c r="A64" s="11" t="s">
        <v>36</v>
      </c>
      <c r="B64" s="10" t="s">
        <v>128</v>
      </c>
      <c r="C64" s="13" t="s">
        <v>8</v>
      </c>
      <c r="D64" s="13" t="s">
        <v>8</v>
      </c>
      <c r="E64" s="10" t="s">
        <v>135</v>
      </c>
      <c r="F64" s="10" t="s">
        <v>39</v>
      </c>
      <c r="G64" s="10" t="s">
        <v>40</v>
      </c>
      <c r="H64" s="10" t="s">
        <v>140</v>
      </c>
      <c r="I64" s="10" t="s">
        <v>47</v>
      </c>
      <c r="J64" s="12">
        <v>45419.0</v>
      </c>
      <c r="K64" s="10" t="s">
        <v>43</v>
      </c>
      <c r="L64" s="10">
        <v>1.0</v>
      </c>
      <c r="M64" s="10">
        <v>12.75</v>
      </c>
      <c r="N64" s="10">
        <f t="shared" si="1"/>
        <v>12.75</v>
      </c>
      <c r="O64" s="10" t="s">
        <v>44</v>
      </c>
      <c r="P64" s="10" t="s">
        <v>45</v>
      </c>
      <c r="Q64" s="2">
        <f t="shared" si="12"/>
        <v>0.06375</v>
      </c>
      <c r="T64" s="2">
        <f t="shared" si="3"/>
        <v>0.06375</v>
      </c>
    </row>
    <row r="65" ht="15.75" customHeight="1">
      <c r="A65" s="7" t="s">
        <v>36</v>
      </c>
      <c r="B65" s="8" t="s">
        <v>128</v>
      </c>
      <c r="C65" s="14" t="s">
        <v>8</v>
      </c>
      <c r="D65" s="14" t="s">
        <v>8</v>
      </c>
      <c r="E65" s="8" t="s">
        <v>135</v>
      </c>
      <c r="F65" s="8" t="s">
        <v>39</v>
      </c>
      <c r="G65" s="8" t="s">
        <v>40</v>
      </c>
      <c r="H65" s="8" t="s">
        <v>141</v>
      </c>
      <c r="I65" s="8" t="s">
        <v>47</v>
      </c>
      <c r="J65" s="9">
        <v>45419.0</v>
      </c>
      <c r="K65" s="8" t="s">
        <v>43</v>
      </c>
      <c r="L65" s="8">
        <v>2.0</v>
      </c>
      <c r="M65" s="8">
        <v>0.0</v>
      </c>
      <c r="N65" s="10">
        <f t="shared" si="1"/>
        <v>0</v>
      </c>
      <c r="O65" s="8" t="s">
        <v>44</v>
      </c>
      <c r="P65" s="8" t="s">
        <v>45</v>
      </c>
      <c r="Q65" s="2">
        <f t="shared" si="12"/>
        <v>0</v>
      </c>
      <c r="T65" s="2">
        <f t="shared" si="3"/>
        <v>0</v>
      </c>
    </row>
    <row r="66" ht="15.75" customHeight="1">
      <c r="A66" s="11" t="s">
        <v>36</v>
      </c>
      <c r="B66" s="10" t="s">
        <v>128</v>
      </c>
      <c r="C66" s="13" t="s">
        <v>8</v>
      </c>
      <c r="D66" s="13" t="s">
        <v>8</v>
      </c>
      <c r="E66" s="10" t="s">
        <v>135</v>
      </c>
      <c r="F66" s="10" t="s">
        <v>39</v>
      </c>
      <c r="G66" s="10" t="s">
        <v>40</v>
      </c>
      <c r="H66" s="10" t="s">
        <v>142</v>
      </c>
      <c r="I66" s="10" t="s">
        <v>65</v>
      </c>
      <c r="J66" s="12">
        <v>45419.0</v>
      </c>
      <c r="K66" s="10" t="s">
        <v>43</v>
      </c>
      <c r="L66" s="10">
        <v>2.0</v>
      </c>
      <c r="M66" s="10">
        <v>0.0</v>
      </c>
      <c r="N66" s="10">
        <f t="shared" si="1"/>
        <v>0</v>
      </c>
      <c r="O66" s="10" t="s">
        <v>44</v>
      </c>
      <c r="P66" s="10" t="s">
        <v>45</v>
      </c>
      <c r="Q66" s="2">
        <f t="shared" si="12"/>
        <v>0</v>
      </c>
      <c r="T66" s="2">
        <f t="shared" si="3"/>
        <v>0</v>
      </c>
    </row>
    <row r="67" ht="15.75" customHeight="1">
      <c r="A67" s="7" t="s">
        <v>36</v>
      </c>
      <c r="B67" s="8" t="s">
        <v>128</v>
      </c>
      <c r="C67" s="14" t="s">
        <v>8</v>
      </c>
      <c r="D67" s="14" t="s">
        <v>8</v>
      </c>
      <c r="E67" s="8" t="s">
        <v>143</v>
      </c>
      <c r="F67" s="8" t="s">
        <v>39</v>
      </c>
      <c r="G67" s="8" t="s">
        <v>40</v>
      </c>
      <c r="H67" s="8" t="s">
        <v>144</v>
      </c>
      <c r="I67" s="8" t="s">
        <v>56</v>
      </c>
      <c r="J67" s="9">
        <v>45419.0</v>
      </c>
      <c r="K67" s="8" t="s">
        <v>43</v>
      </c>
      <c r="L67" s="8">
        <v>300.0</v>
      </c>
      <c r="M67" s="8">
        <v>2.9</v>
      </c>
      <c r="N67" s="10">
        <f t="shared" si="1"/>
        <v>870</v>
      </c>
      <c r="O67" s="8" t="s">
        <v>44</v>
      </c>
      <c r="P67" s="8" t="s">
        <v>45</v>
      </c>
      <c r="Q67" s="2">
        <f t="shared" si="12"/>
        <v>4.35</v>
      </c>
      <c r="T67" s="2">
        <f t="shared" si="3"/>
        <v>4.35</v>
      </c>
    </row>
    <row r="68" ht="15.75" customHeight="1">
      <c r="A68" s="11" t="s">
        <v>36</v>
      </c>
      <c r="B68" s="10" t="s">
        <v>128</v>
      </c>
      <c r="C68" s="13" t="s">
        <v>8</v>
      </c>
      <c r="D68" s="13" t="s">
        <v>8</v>
      </c>
      <c r="E68" s="10" t="s">
        <v>143</v>
      </c>
      <c r="F68" s="10" t="s">
        <v>39</v>
      </c>
      <c r="G68" s="10" t="s">
        <v>40</v>
      </c>
      <c r="H68" s="10" t="s">
        <v>145</v>
      </c>
      <c r="I68" s="10" t="s">
        <v>56</v>
      </c>
      <c r="J68" s="12">
        <v>45419.0</v>
      </c>
      <c r="K68" s="10" t="s">
        <v>43</v>
      </c>
      <c r="L68" s="10">
        <v>600.0</v>
      </c>
      <c r="M68" s="10">
        <v>0.77</v>
      </c>
      <c r="N68" s="10">
        <f t="shared" si="1"/>
        <v>462</v>
      </c>
      <c r="O68" s="10" t="s">
        <v>44</v>
      </c>
      <c r="P68" s="10" t="s">
        <v>45</v>
      </c>
      <c r="Q68" s="2">
        <f t="shared" si="12"/>
        <v>2.31</v>
      </c>
      <c r="T68" s="2">
        <f t="shared" si="3"/>
        <v>2.31</v>
      </c>
    </row>
    <row r="69" ht="15.75" customHeight="1">
      <c r="A69" s="7" t="s">
        <v>36</v>
      </c>
      <c r="B69" s="8" t="s">
        <v>128</v>
      </c>
      <c r="C69" s="14" t="s">
        <v>8</v>
      </c>
      <c r="D69" s="14" t="s">
        <v>8</v>
      </c>
      <c r="E69" s="8" t="s">
        <v>143</v>
      </c>
      <c r="F69" s="8" t="s">
        <v>39</v>
      </c>
      <c r="G69" s="8" t="s">
        <v>40</v>
      </c>
      <c r="H69" s="8" t="s">
        <v>146</v>
      </c>
      <c r="I69" s="8" t="s">
        <v>56</v>
      </c>
      <c r="J69" s="9">
        <v>45419.0</v>
      </c>
      <c r="K69" s="8" t="s">
        <v>43</v>
      </c>
      <c r="L69" s="8">
        <v>600.0</v>
      </c>
      <c r="M69" s="8">
        <v>0.77</v>
      </c>
      <c r="N69" s="10">
        <f t="shared" si="1"/>
        <v>462</v>
      </c>
      <c r="O69" s="8" t="s">
        <v>44</v>
      </c>
      <c r="P69" s="8" t="s">
        <v>45</v>
      </c>
      <c r="Q69" s="2">
        <f t="shared" si="12"/>
        <v>2.31</v>
      </c>
      <c r="T69" s="2">
        <f t="shared" si="3"/>
        <v>2.31</v>
      </c>
    </row>
    <row r="70" ht="15.75" customHeight="1">
      <c r="A70" s="11" t="s">
        <v>36</v>
      </c>
      <c r="B70" s="10" t="s">
        <v>147</v>
      </c>
      <c r="C70" s="13" t="s">
        <v>8</v>
      </c>
      <c r="D70" s="13" t="s">
        <v>8</v>
      </c>
      <c r="E70" s="10" t="s">
        <v>148</v>
      </c>
      <c r="F70" s="10" t="s">
        <v>39</v>
      </c>
      <c r="G70" s="10" t="s">
        <v>40</v>
      </c>
      <c r="H70" s="10" t="s">
        <v>149</v>
      </c>
      <c r="I70" s="10" t="s">
        <v>51</v>
      </c>
      <c r="J70" s="12">
        <v>45420.0</v>
      </c>
      <c r="K70" s="10" t="s">
        <v>43</v>
      </c>
      <c r="L70" s="10">
        <v>40.0</v>
      </c>
      <c r="M70" s="10">
        <v>86.95</v>
      </c>
      <c r="N70" s="10">
        <f t="shared" si="1"/>
        <v>3478</v>
      </c>
      <c r="O70" s="10" t="s">
        <v>44</v>
      </c>
      <c r="P70" s="10" t="s">
        <v>45</v>
      </c>
      <c r="Q70" s="2">
        <f t="shared" si="12"/>
        <v>17.39</v>
      </c>
      <c r="T70" s="2">
        <f t="shared" si="3"/>
        <v>17.39</v>
      </c>
    </row>
    <row r="71" ht="15.75" customHeight="1">
      <c r="A71" s="7" t="s">
        <v>36</v>
      </c>
      <c r="B71" s="8" t="s">
        <v>150</v>
      </c>
      <c r="C71" s="14" t="s">
        <v>13</v>
      </c>
      <c r="D71" s="14" t="s">
        <v>13</v>
      </c>
      <c r="E71" s="8" t="s">
        <v>151</v>
      </c>
      <c r="F71" s="8" t="s">
        <v>39</v>
      </c>
      <c r="G71" s="8" t="s">
        <v>40</v>
      </c>
      <c r="H71" s="8" t="s">
        <v>152</v>
      </c>
      <c r="I71" s="8" t="s">
        <v>42</v>
      </c>
      <c r="J71" s="9">
        <v>45420.0</v>
      </c>
      <c r="K71" s="8" t="s">
        <v>43</v>
      </c>
      <c r="L71" s="8">
        <v>1.0</v>
      </c>
      <c r="M71" s="8">
        <v>55.0</v>
      </c>
      <c r="N71" s="10">
        <f t="shared" si="1"/>
        <v>55</v>
      </c>
      <c r="O71" s="8" t="s">
        <v>44</v>
      </c>
      <c r="P71" s="8" t="s">
        <v>45</v>
      </c>
      <c r="Q71" s="2">
        <f t="shared" ref="Q71:Q84" si="13">0.01*N71</f>
        <v>0.55</v>
      </c>
      <c r="T71" s="2">
        <f t="shared" si="3"/>
        <v>0.55</v>
      </c>
    </row>
    <row r="72" ht="15.75" customHeight="1">
      <c r="A72" s="11" t="s">
        <v>36</v>
      </c>
      <c r="B72" s="10" t="s">
        <v>150</v>
      </c>
      <c r="C72" s="13" t="s">
        <v>13</v>
      </c>
      <c r="D72" s="13" t="s">
        <v>13</v>
      </c>
      <c r="E72" s="10" t="s">
        <v>151</v>
      </c>
      <c r="F72" s="10" t="s">
        <v>39</v>
      </c>
      <c r="G72" s="10" t="s">
        <v>40</v>
      </c>
      <c r="H72" s="10" t="s">
        <v>153</v>
      </c>
      <c r="I72" s="10" t="s">
        <v>65</v>
      </c>
      <c r="J72" s="12">
        <v>45420.0</v>
      </c>
      <c r="K72" s="10" t="s">
        <v>43</v>
      </c>
      <c r="L72" s="10">
        <v>1.0</v>
      </c>
      <c r="M72" s="10">
        <v>13.78</v>
      </c>
      <c r="N72" s="10">
        <f t="shared" si="1"/>
        <v>13.78</v>
      </c>
      <c r="O72" s="10" t="s">
        <v>44</v>
      </c>
      <c r="P72" s="10" t="s">
        <v>45</v>
      </c>
      <c r="Q72" s="2">
        <f t="shared" si="13"/>
        <v>0.1378</v>
      </c>
      <c r="T72" s="2">
        <f t="shared" si="3"/>
        <v>0.1378</v>
      </c>
    </row>
    <row r="73" ht="15.75" customHeight="1">
      <c r="A73" s="7" t="s">
        <v>36</v>
      </c>
      <c r="B73" s="8" t="s">
        <v>150</v>
      </c>
      <c r="C73" s="14" t="s">
        <v>13</v>
      </c>
      <c r="D73" s="14" t="s">
        <v>13</v>
      </c>
      <c r="E73" s="8" t="s">
        <v>151</v>
      </c>
      <c r="F73" s="8" t="s">
        <v>39</v>
      </c>
      <c r="G73" s="8" t="s">
        <v>40</v>
      </c>
      <c r="H73" s="8" t="s">
        <v>154</v>
      </c>
      <c r="I73" s="8" t="s">
        <v>85</v>
      </c>
      <c r="J73" s="9">
        <v>45420.0</v>
      </c>
      <c r="K73" s="8" t="s">
        <v>43</v>
      </c>
      <c r="L73" s="8">
        <v>4.0</v>
      </c>
      <c r="M73" s="8">
        <v>11.95</v>
      </c>
      <c r="N73" s="10">
        <f t="shared" si="1"/>
        <v>47.8</v>
      </c>
      <c r="O73" s="8" t="s">
        <v>44</v>
      </c>
      <c r="P73" s="8" t="s">
        <v>45</v>
      </c>
      <c r="Q73" s="2">
        <f t="shared" si="13"/>
        <v>0.478</v>
      </c>
      <c r="T73" s="2">
        <f t="shared" si="3"/>
        <v>0.478</v>
      </c>
    </row>
    <row r="74" ht="15.75" customHeight="1">
      <c r="A74" s="11" t="s">
        <v>36</v>
      </c>
      <c r="B74" s="10" t="s">
        <v>150</v>
      </c>
      <c r="C74" s="13" t="s">
        <v>13</v>
      </c>
      <c r="D74" s="13" t="s">
        <v>13</v>
      </c>
      <c r="E74" s="10" t="s">
        <v>151</v>
      </c>
      <c r="F74" s="10" t="s">
        <v>39</v>
      </c>
      <c r="G74" s="10" t="s">
        <v>40</v>
      </c>
      <c r="H74" s="10" t="s">
        <v>155</v>
      </c>
      <c r="I74" s="10" t="s">
        <v>47</v>
      </c>
      <c r="J74" s="12">
        <v>45420.0</v>
      </c>
      <c r="K74" s="10" t="s">
        <v>43</v>
      </c>
      <c r="L74" s="10">
        <v>2.0</v>
      </c>
      <c r="M74" s="10">
        <v>26.95</v>
      </c>
      <c r="N74" s="10">
        <f t="shared" si="1"/>
        <v>53.9</v>
      </c>
      <c r="O74" s="10" t="s">
        <v>44</v>
      </c>
      <c r="P74" s="10" t="s">
        <v>45</v>
      </c>
      <c r="Q74" s="2">
        <f t="shared" si="13"/>
        <v>0.539</v>
      </c>
      <c r="T74" s="2">
        <f t="shared" si="3"/>
        <v>0.539</v>
      </c>
    </row>
    <row r="75" ht="15.75" customHeight="1">
      <c r="A75" s="7" t="s">
        <v>36</v>
      </c>
      <c r="B75" s="8" t="s">
        <v>150</v>
      </c>
      <c r="C75" s="14" t="s">
        <v>13</v>
      </c>
      <c r="D75" s="14" t="s">
        <v>13</v>
      </c>
      <c r="E75" s="8" t="s">
        <v>151</v>
      </c>
      <c r="F75" s="8" t="s">
        <v>39</v>
      </c>
      <c r="G75" s="8" t="s">
        <v>40</v>
      </c>
      <c r="H75" s="8" t="s">
        <v>156</v>
      </c>
      <c r="I75" s="8" t="s">
        <v>47</v>
      </c>
      <c r="J75" s="9">
        <v>45420.0</v>
      </c>
      <c r="K75" s="8" t="s">
        <v>43</v>
      </c>
      <c r="L75" s="8">
        <v>12.0</v>
      </c>
      <c r="M75" s="8">
        <v>5.99</v>
      </c>
      <c r="N75" s="10">
        <f t="shared" si="1"/>
        <v>71.88</v>
      </c>
      <c r="O75" s="8" t="s">
        <v>44</v>
      </c>
      <c r="P75" s="8" t="s">
        <v>45</v>
      </c>
      <c r="Q75" s="2">
        <f t="shared" si="13"/>
        <v>0.7188</v>
      </c>
      <c r="T75" s="2">
        <f t="shared" si="3"/>
        <v>0.7188</v>
      </c>
    </row>
    <row r="76" ht="15.75" customHeight="1">
      <c r="A76" s="11" t="s">
        <v>36</v>
      </c>
      <c r="B76" s="10" t="s">
        <v>150</v>
      </c>
      <c r="C76" s="13" t="s">
        <v>13</v>
      </c>
      <c r="D76" s="13" t="s">
        <v>13</v>
      </c>
      <c r="E76" s="10" t="s">
        <v>151</v>
      </c>
      <c r="F76" s="10" t="s">
        <v>39</v>
      </c>
      <c r="G76" s="10" t="s">
        <v>40</v>
      </c>
      <c r="H76" s="10" t="s">
        <v>157</v>
      </c>
      <c r="I76" s="10" t="s">
        <v>65</v>
      </c>
      <c r="J76" s="12">
        <v>45420.0</v>
      </c>
      <c r="K76" s="10" t="s">
        <v>43</v>
      </c>
      <c r="L76" s="10">
        <v>1.0</v>
      </c>
      <c r="M76" s="10">
        <v>124.25</v>
      </c>
      <c r="N76" s="10">
        <f t="shared" si="1"/>
        <v>124.25</v>
      </c>
      <c r="O76" s="10" t="s">
        <v>44</v>
      </c>
      <c r="P76" s="10" t="s">
        <v>45</v>
      </c>
      <c r="Q76" s="2">
        <f t="shared" si="13"/>
        <v>1.2425</v>
      </c>
      <c r="T76" s="2">
        <f t="shared" si="3"/>
        <v>1.2425</v>
      </c>
    </row>
    <row r="77" ht="15.75" customHeight="1">
      <c r="A77" s="7" t="s">
        <v>36</v>
      </c>
      <c r="B77" s="8" t="s">
        <v>150</v>
      </c>
      <c r="C77" s="14" t="s">
        <v>13</v>
      </c>
      <c r="D77" s="14" t="s">
        <v>13</v>
      </c>
      <c r="E77" s="8" t="s">
        <v>151</v>
      </c>
      <c r="F77" s="8" t="s">
        <v>39</v>
      </c>
      <c r="G77" s="8" t="s">
        <v>40</v>
      </c>
      <c r="H77" s="8" t="s">
        <v>158</v>
      </c>
      <c r="I77" s="8" t="s">
        <v>65</v>
      </c>
      <c r="J77" s="9">
        <v>45420.0</v>
      </c>
      <c r="K77" s="8" t="s">
        <v>43</v>
      </c>
      <c r="L77" s="8">
        <v>1.0</v>
      </c>
      <c r="M77" s="8">
        <v>288.79</v>
      </c>
      <c r="N77" s="10">
        <f t="shared" si="1"/>
        <v>288.79</v>
      </c>
      <c r="O77" s="8" t="s">
        <v>44</v>
      </c>
      <c r="P77" s="8" t="s">
        <v>45</v>
      </c>
      <c r="Q77" s="2">
        <f t="shared" si="13"/>
        <v>2.8879</v>
      </c>
      <c r="T77" s="2">
        <f t="shared" si="3"/>
        <v>2.8879</v>
      </c>
    </row>
    <row r="78" ht="15.75" customHeight="1">
      <c r="A78" s="11" t="s">
        <v>36</v>
      </c>
      <c r="B78" s="10" t="s">
        <v>150</v>
      </c>
      <c r="C78" s="13" t="s">
        <v>13</v>
      </c>
      <c r="D78" s="13" t="s">
        <v>13</v>
      </c>
      <c r="E78" s="10" t="s">
        <v>151</v>
      </c>
      <c r="F78" s="10" t="s">
        <v>39</v>
      </c>
      <c r="G78" s="10" t="s">
        <v>40</v>
      </c>
      <c r="H78" s="10" t="s">
        <v>159</v>
      </c>
      <c r="I78" s="10" t="s">
        <v>160</v>
      </c>
      <c r="J78" s="12">
        <v>45420.0</v>
      </c>
      <c r="K78" s="10" t="s">
        <v>43</v>
      </c>
      <c r="L78" s="10">
        <v>1.0</v>
      </c>
      <c r="M78" s="10">
        <v>12.97</v>
      </c>
      <c r="N78" s="10">
        <f t="shared" si="1"/>
        <v>12.97</v>
      </c>
      <c r="O78" s="10" t="s">
        <v>44</v>
      </c>
      <c r="P78" s="10" t="s">
        <v>45</v>
      </c>
      <c r="Q78" s="2">
        <f t="shared" si="13"/>
        <v>0.1297</v>
      </c>
      <c r="T78" s="2">
        <f t="shared" si="3"/>
        <v>0.1297</v>
      </c>
    </row>
    <row r="79" ht="15.75" customHeight="1">
      <c r="A79" s="7" t="s">
        <v>36</v>
      </c>
      <c r="B79" s="8" t="s">
        <v>150</v>
      </c>
      <c r="C79" s="14" t="s">
        <v>13</v>
      </c>
      <c r="D79" s="14" t="s">
        <v>13</v>
      </c>
      <c r="E79" s="8" t="s">
        <v>151</v>
      </c>
      <c r="F79" s="8" t="s">
        <v>39</v>
      </c>
      <c r="G79" s="8" t="s">
        <v>40</v>
      </c>
      <c r="H79" s="8" t="s">
        <v>161</v>
      </c>
      <c r="I79" s="8" t="s">
        <v>85</v>
      </c>
      <c r="J79" s="9">
        <v>45420.0</v>
      </c>
      <c r="K79" s="8" t="s">
        <v>43</v>
      </c>
      <c r="L79" s="8">
        <v>1.0</v>
      </c>
      <c r="M79" s="8">
        <v>115.0</v>
      </c>
      <c r="N79" s="10">
        <f t="shared" si="1"/>
        <v>115</v>
      </c>
      <c r="O79" s="8" t="s">
        <v>44</v>
      </c>
      <c r="P79" s="8" t="s">
        <v>45</v>
      </c>
      <c r="Q79" s="2">
        <f t="shared" si="13"/>
        <v>1.15</v>
      </c>
      <c r="T79" s="2">
        <f t="shared" si="3"/>
        <v>1.15</v>
      </c>
    </row>
    <row r="80" ht="15.75" customHeight="1">
      <c r="A80" s="11" t="s">
        <v>36</v>
      </c>
      <c r="B80" s="10" t="s">
        <v>162</v>
      </c>
      <c r="C80" s="13" t="s">
        <v>13</v>
      </c>
      <c r="D80" s="13" t="s">
        <v>13</v>
      </c>
      <c r="E80" s="10" t="s">
        <v>163</v>
      </c>
      <c r="F80" s="10" t="s">
        <v>39</v>
      </c>
      <c r="G80" s="10" t="s">
        <v>40</v>
      </c>
      <c r="H80" s="10" t="s">
        <v>164</v>
      </c>
      <c r="I80" s="10" t="s">
        <v>42</v>
      </c>
      <c r="J80" s="12">
        <v>45420.0</v>
      </c>
      <c r="K80" s="10" t="s">
        <v>57</v>
      </c>
      <c r="L80" s="10">
        <v>-1.0</v>
      </c>
      <c r="M80" s="10">
        <v>0.0</v>
      </c>
      <c r="N80" s="10">
        <f t="shared" si="1"/>
        <v>0</v>
      </c>
      <c r="O80" s="10" t="s">
        <v>44</v>
      </c>
      <c r="P80" s="10" t="s">
        <v>45</v>
      </c>
      <c r="Q80" s="2">
        <f t="shared" si="13"/>
        <v>0</v>
      </c>
      <c r="T80" s="2">
        <f t="shared" si="3"/>
        <v>0</v>
      </c>
    </row>
    <row r="81" ht="15.75" customHeight="1">
      <c r="A81" s="7" t="s">
        <v>36</v>
      </c>
      <c r="B81" s="8" t="s">
        <v>150</v>
      </c>
      <c r="C81" s="14" t="s">
        <v>13</v>
      </c>
      <c r="D81" s="14" t="s">
        <v>13</v>
      </c>
      <c r="E81" s="8" t="s">
        <v>165</v>
      </c>
      <c r="F81" s="8" t="s">
        <v>39</v>
      </c>
      <c r="G81" s="8" t="s">
        <v>40</v>
      </c>
      <c r="H81" s="8" t="s">
        <v>166</v>
      </c>
      <c r="I81" s="8" t="s">
        <v>80</v>
      </c>
      <c r="J81" s="9">
        <v>45420.0</v>
      </c>
      <c r="K81" s="8" t="s">
        <v>43</v>
      </c>
      <c r="L81" s="8">
        <v>2.0</v>
      </c>
      <c r="M81" s="8">
        <v>19.99</v>
      </c>
      <c r="N81" s="10">
        <f t="shared" si="1"/>
        <v>39.98</v>
      </c>
      <c r="O81" s="8" t="s">
        <v>44</v>
      </c>
      <c r="P81" s="8" t="s">
        <v>45</v>
      </c>
      <c r="Q81" s="2">
        <f t="shared" si="13"/>
        <v>0.3998</v>
      </c>
      <c r="T81" s="2">
        <f t="shared" si="3"/>
        <v>0.3998</v>
      </c>
    </row>
    <row r="82" ht="15.75" customHeight="1">
      <c r="A82" s="11" t="s">
        <v>36</v>
      </c>
      <c r="B82" s="10" t="s">
        <v>150</v>
      </c>
      <c r="C82" s="13" t="s">
        <v>13</v>
      </c>
      <c r="D82" s="13" t="s">
        <v>13</v>
      </c>
      <c r="E82" s="10" t="s">
        <v>165</v>
      </c>
      <c r="F82" s="10" t="s">
        <v>39</v>
      </c>
      <c r="G82" s="10" t="s">
        <v>40</v>
      </c>
      <c r="H82" s="10" t="s">
        <v>167</v>
      </c>
      <c r="I82" s="10" t="s">
        <v>69</v>
      </c>
      <c r="J82" s="12">
        <v>45420.0</v>
      </c>
      <c r="K82" s="10" t="s">
        <v>43</v>
      </c>
      <c r="L82" s="10">
        <v>4.0</v>
      </c>
      <c r="M82" s="10">
        <v>3.29</v>
      </c>
      <c r="N82" s="10">
        <f t="shared" si="1"/>
        <v>13.16</v>
      </c>
      <c r="O82" s="10" t="s">
        <v>44</v>
      </c>
      <c r="P82" s="10" t="s">
        <v>45</v>
      </c>
      <c r="Q82" s="2">
        <f t="shared" si="13"/>
        <v>0.1316</v>
      </c>
      <c r="T82" s="2">
        <f t="shared" si="3"/>
        <v>0.1316</v>
      </c>
    </row>
    <row r="83" ht="15.75" customHeight="1">
      <c r="A83" s="7" t="s">
        <v>36</v>
      </c>
      <c r="B83" s="8" t="s">
        <v>150</v>
      </c>
      <c r="C83" s="14" t="s">
        <v>13</v>
      </c>
      <c r="D83" s="14" t="s">
        <v>13</v>
      </c>
      <c r="E83" s="8" t="s">
        <v>165</v>
      </c>
      <c r="F83" s="8" t="s">
        <v>39</v>
      </c>
      <c r="G83" s="8" t="s">
        <v>40</v>
      </c>
      <c r="H83" s="8" t="s">
        <v>168</v>
      </c>
      <c r="I83" s="8" t="s">
        <v>69</v>
      </c>
      <c r="J83" s="9">
        <v>45420.0</v>
      </c>
      <c r="K83" s="8" t="s">
        <v>43</v>
      </c>
      <c r="L83" s="8">
        <v>2.0</v>
      </c>
      <c r="M83" s="8">
        <v>5.95</v>
      </c>
      <c r="N83" s="10">
        <f t="shared" si="1"/>
        <v>11.9</v>
      </c>
      <c r="O83" s="8" t="s">
        <v>44</v>
      </c>
      <c r="P83" s="8" t="s">
        <v>45</v>
      </c>
      <c r="Q83" s="2">
        <f t="shared" si="13"/>
        <v>0.119</v>
      </c>
      <c r="T83" s="2">
        <f t="shared" si="3"/>
        <v>0.119</v>
      </c>
    </row>
    <row r="84" ht="15.75" customHeight="1">
      <c r="A84" s="11" t="s">
        <v>36</v>
      </c>
      <c r="B84" s="10" t="s">
        <v>150</v>
      </c>
      <c r="C84" s="13" t="s">
        <v>13</v>
      </c>
      <c r="D84" s="13" t="s">
        <v>13</v>
      </c>
      <c r="E84" s="10" t="s">
        <v>165</v>
      </c>
      <c r="F84" s="10" t="s">
        <v>39</v>
      </c>
      <c r="G84" s="10" t="s">
        <v>40</v>
      </c>
      <c r="H84" s="10" t="s">
        <v>169</v>
      </c>
      <c r="I84" s="10" t="s">
        <v>69</v>
      </c>
      <c r="J84" s="12">
        <v>45420.0</v>
      </c>
      <c r="K84" s="10" t="s">
        <v>43</v>
      </c>
      <c r="L84" s="10">
        <v>4.0</v>
      </c>
      <c r="M84" s="10">
        <v>1.5</v>
      </c>
      <c r="N84" s="10">
        <f t="shared" si="1"/>
        <v>6</v>
      </c>
      <c r="O84" s="10" t="s">
        <v>44</v>
      </c>
      <c r="P84" s="10" t="s">
        <v>45</v>
      </c>
      <c r="Q84" s="2">
        <f t="shared" si="13"/>
        <v>0.06</v>
      </c>
      <c r="T84" s="2">
        <f t="shared" si="3"/>
        <v>0.06</v>
      </c>
    </row>
    <row r="85" ht="15.75" customHeight="1">
      <c r="A85" s="7" t="s">
        <v>36</v>
      </c>
      <c r="B85" s="8" t="s">
        <v>60</v>
      </c>
      <c r="C85" s="14" t="s">
        <v>8</v>
      </c>
      <c r="D85" s="14" t="s">
        <v>8</v>
      </c>
      <c r="E85" s="8" t="s">
        <v>170</v>
      </c>
      <c r="F85" s="8" t="s">
        <v>39</v>
      </c>
      <c r="G85" s="8" t="s">
        <v>40</v>
      </c>
      <c r="H85" s="8" t="s">
        <v>171</v>
      </c>
      <c r="I85" s="8" t="s">
        <v>59</v>
      </c>
      <c r="J85" s="9">
        <v>45421.0</v>
      </c>
      <c r="K85" s="8" t="s">
        <v>43</v>
      </c>
      <c r="L85" s="8">
        <v>1000.0</v>
      </c>
      <c r="M85" s="8">
        <v>0.37</v>
      </c>
      <c r="N85" s="10">
        <f t="shared" si="1"/>
        <v>370</v>
      </c>
      <c r="O85" s="8" t="s">
        <v>44</v>
      </c>
      <c r="P85" s="8" t="s">
        <v>45</v>
      </c>
      <c r="S85" s="2">
        <f>0.05*N85</f>
        <v>18.5</v>
      </c>
      <c r="T85" s="2">
        <f t="shared" si="3"/>
        <v>18.5</v>
      </c>
    </row>
    <row r="86" ht="15.75" customHeight="1">
      <c r="A86" s="11" t="s">
        <v>36</v>
      </c>
      <c r="B86" s="10" t="s">
        <v>60</v>
      </c>
      <c r="C86" s="13" t="s">
        <v>8</v>
      </c>
      <c r="D86" s="13" t="s">
        <v>8</v>
      </c>
      <c r="E86" s="10" t="s">
        <v>170</v>
      </c>
      <c r="F86" s="10" t="s">
        <v>39</v>
      </c>
      <c r="G86" s="10" t="s">
        <v>40</v>
      </c>
      <c r="H86" s="10" t="s">
        <v>172</v>
      </c>
      <c r="I86" s="10" t="s">
        <v>69</v>
      </c>
      <c r="J86" s="12">
        <v>45421.0</v>
      </c>
      <c r="K86" s="10" t="s">
        <v>43</v>
      </c>
      <c r="L86" s="10">
        <v>2.0</v>
      </c>
      <c r="M86" s="10">
        <v>23.95</v>
      </c>
      <c r="N86" s="10">
        <f t="shared" si="1"/>
        <v>47.9</v>
      </c>
      <c r="O86" s="10" t="s">
        <v>44</v>
      </c>
      <c r="P86" s="10" t="s">
        <v>45</v>
      </c>
      <c r="Q86" s="2">
        <f t="shared" ref="Q86:Q94" si="14">0.005*N86</f>
        <v>0.2395</v>
      </c>
      <c r="T86" s="2">
        <f t="shared" si="3"/>
        <v>0.2395</v>
      </c>
    </row>
    <row r="87" ht="15.75" customHeight="1">
      <c r="A87" s="7" t="s">
        <v>36</v>
      </c>
      <c r="B87" s="8" t="s">
        <v>60</v>
      </c>
      <c r="C87" s="14" t="s">
        <v>8</v>
      </c>
      <c r="D87" s="14" t="s">
        <v>8</v>
      </c>
      <c r="E87" s="8" t="s">
        <v>170</v>
      </c>
      <c r="F87" s="8" t="s">
        <v>39</v>
      </c>
      <c r="G87" s="8" t="s">
        <v>40</v>
      </c>
      <c r="H87" s="8" t="s">
        <v>173</v>
      </c>
      <c r="I87" s="8" t="s">
        <v>47</v>
      </c>
      <c r="J87" s="9">
        <v>45421.0</v>
      </c>
      <c r="K87" s="8" t="s">
        <v>43</v>
      </c>
      <c r="L87" s="8">
        <v>10.0</v>
      </c>
      <c r="M87" s="8">
        <v>7.9</v>
      </c>
      <c r="N87" s="10">
        <f t="shared" si="1"/>
        <v>79</v>
      </c>
      <c r="O87" s="8" t="s">
        <v>44</v>
      </c>
      <c r="P87" s="8" t="s">
        <v>45</v>
      </c>
      <c r="Q87" s="2">
        <f t="shared" si="14"/>
        <v>0.395</v>
      </c>
      <c r="T87" s="2">
        <f t="shared" si="3"/>
        <v>0.395</v>
      </c>
    </row>
    <row r="88" ht="15.75" customHeight="1">
      <c r="A88" s="11" t="s">
        <v>36</v>
      </c>
      <c r="B88" s="10" t="s">
        <v>60</v>
      </c>
      <c r="C88" s="13" t="s">
        <v>8</v>
      </c>
      <c r="D88" s="13" t="s">
        <v>8</v>
      </c>
      <c r="E88" s="10" t="s">
        <v>170</v>
      </c>
      <c r="F88" s="10" t="s">
        <v>39</v>
      </c>
      <c r="G88" s="10" t="s">
        <v>40</v>
      </c>
      <c r="H88" s="10" t="s">
        <v>46</v>
      </c>
      <c r="I88" s="10" t="s">
        <v>47</v>
      </c>
      <c r="J88" s="12">
        <v>45421.0</v>
      </c>
      <c r="K88" s="10" t="s">
        <v>43</v>
      </c>
      <c r="L88" s="10">
        <v>4.0</v>
      </c>
      <c r="M88" s="10">
        <v>230.0</v>
      </c>
      <c r="N88" s="10">
        <f t="shared" si="1"/>
        <v>920</v>
      </c>
      <c r="O88" s="10" t="s">
        <v>44</v>
      </c>
      <c r="P88" s="10" t="s">
        <v>45</v>
      </c>
      <c r="Q88" s="2">
        <f t="shared" si="14"/>
        <v>4.6</v>
      </c>
      <c r="T88" s="2">
        <f t="shared" si="3"/>
        <v>4.6</v>
      </c>
    </row>
    <row r="89" ht="15.75" customHeight="1">
      <c r="A89" s="7" t="s">
        <v>36</v>
      </c>
      <c r="B89" s="8" t="s">
        <v>60</v>
      </c>
      <c r="C89" s="14" t="s">
        <v>8</v>
      </c>
      <c r="D89" s="14" t="s">
        <v>8</v>
      </c>
      <c r="E89" s="8" t="s">
        <v>170</v>
      </c>
      <c r="F89" s="8" t="s">
        <v>39</v>
      </c>
      <c r="G89" s="8" t="s">
        <v>40</v>
      </c>
      <c r="H89" s="8" t="s">
        <v>174</v>
      </c>
      <c r="I89" s="8" t="s">
        <v>47</v>
      </c>
      <c r="J89" s="9">
        <v>45421.0</v>
      </c>
      <c r="K89" s="8" t="s">
        <v>43</v>
      </c>
      <c r="L89" s="8">
        <v>20.0</v>
      </c>
      <c r="M89" s="8">
        <v>90.0</v>
      </c>
      <c r="N89" s="10">
        <f t="shared" si="1"/>
        <v>1800</v>
      </c>
      <c r="O89" s="8" t="s">
        <v>44</v>
      </c>
      <c r="P89" s="8" t="s">
        <v>45</v>
      </c>
      <c r="Q89" s="2">
        <f t="shared" si="14"/>
        <v>9</v>
      </c>
      <c r="T89" s="2">
        <f t="shared" si="3"/>
        <v>9</v>
      </c>
    </row>
    <row r="90" ht="15.75" customHeight="1">
      <c r="A90" s="11" t="s">
        <v>36</v>
      </c>
      <c r="B90" s="10" t="s">
        <v>60</v>
      </c>
      <c r="C90" s="13" t="s">
        <v>8</v>
      </c>
      <c r="D90" s="13" t="s">
        <v>8</v>
      </c>
      <c r="E90" s="10" t="s">
        <v>170</v>
      </c>
      <c r="F90" s="10" t="s">
        <v>39</v>
      </c>
      <c r="G90" s="10" t="s">
        <v>40</v>
      </c>
      <c r="H90" s="10" t="s">
        <v>175</v>
      </c>
      <c r="I90" s="10" t="s">
        <v>69</v>
      </c>
      <c r="J90" s="12">
        <v>45421.0</v>
      </c>
      <c r="K90" s="10" t="s">
        <v>43</v>
      </c>
      <c r="L90" s="10">
        <v>3.0</v>
      </c>
      <c r="M90" s="10">
        <v>17.95</v>
      </c>
      <c r="N90" s="10">
        <f t="shared" si="1"/>
        <v>53.85</v>
      </c>
      <c r="O90" s="10" t="s">
        <v>44</v>
      </c>
      <c r="P90" s="10" t="s">
        <v>45</v>
      </c>
      <c r="Q90" s="2">
        <f t="shared" si="14"/>
        <v>0.26925</v>
      </c>
      <c r="T90" s="2">
        <f t="shared" si="3"/>
        <v>0.26925</v>
      </c>
    </row>
    <row r="91" ht="15.75" customHeight="1">
      <c r="A91" s="7" t="s">
        <v>36</v>
      </c>
      <c r="B91" s="8" t="s">
        <v>60</v>
      </c>
      <c r="C91" s="14" t="s">
        <v>8</v>
      </c>
      <c r="D91" s="14" t="s">
        <v>8</v>
      </c>
      <c r="E91" s="8" t="s">
        <v>170</v>
      </c>
      <c r="F91" s="8" t="s">
        <v>39</v>
      </c>
      <c r="G91" s="8" t="s">
        <v>40</v>
      </c>
      <c r="H91" s="8" t="s">
        <v>176</v>
      </c>
      <c r="I91" s="8" t="s">
        <v>69</v>
      </c>
      <c r="J91" s="9">
        <v>45421.0</v>
      </c>
      <c r="K91" s="8" t="s">
        <v>43</v>
      </c>
      <c r="L91" s="8">
        <v>4.0</v>
      </c>
      <c r="M91" s="8">
        <v>7.99</v>
      </c>
      <c r="N91" s="10">
        <f t="shared" si="1"/>
        <v>31.96</v>
      </c>
      <c r="O91" s="8" t="s">
        <v>44</v>
      </c>
      <c r="P91" s="8" t="s">
        <v>45</v>
      </c>
      <c r="Q91" s="2">
        <f t="shared" si="14"/>
        <v>0.1598</v>
      </c>
      <c r="T91" s="2">
        <f t="shared" si="3"/>
        <v>0.1598</v>
      </c>
    </row>
    <row r="92" ht="15.75" customHeight="1">
      <c r="A92" s="11" t="s">
        <v>36</v>
      </c>
      <c r="B92" s="10" t="s">
        <v>60</v>
      </c>
      <c r="C92" s="13" t="s">
        <v>8</v>
      </c>
      <c r="D92" s="13" t="s">
        <v>8</v>
      </c>
      <c r="E92" s="10" t="s">
        <v>170</v>
      </c>
      <c r="F92" s="10" t="s">
        <v>39</v>
      </c>
      <c r="G92" s="10" t="s">
        <v>40</v>
      </c>
      <c r="H92" s="10" t="s">
        <v>155</v>
      </c>
      <c r="I92" s="10" t="s">
        <v>47</v>
      </c>
      <c r="J92" s="12">
        <v>45421.0</v>
      </c>
      <c r="K92" s="10" t="s">
        <v>43</v>
      </c>
      <c r="L92" s="10">
        <v>3.0</v>
      </c>
      <c r="M92" s="10">
        <v>26.95</v>
      </c>
      <c r="N92" s="10">
        <f t="shared" si="1"/>
        <v>80.85</v>
      </c>
      <c r="O92" s="10" t="s">
        <v>44</v>
      </c>
      <c r="P92" s="10" t="s">
        <v>45</v>
      </c>
      <c r="Q92" s="2">
        <f t="shared" si="14"/>
        <v>0.40425</v>
      </c>
      <c r="T92" s="2">
        <f t="shared" si="3"/>
        <v>0.40425</v>
      </c>
    </row>
    <row r="93" ht="15.75" customHeight="1">
      <c r="A93" s="11" t="s">
        <v>36</v>
      </c>
      <c r="B93" s="10" t="s">
        <v>60</v>
      </c>
      <c r="C93" s="13" t="s">
        <v>8</v>
      </c>
      <c r="D93" s="13" t="s">
        <v>8</v>
      </c>
      <c r="E93" s="10" t="s">
        <v>177</v>
      </c>
      <c r="F93" s="10" t="s">
        <v>39</v>
      </c>
      <c r="G93" s="10" t="s">
        <v>40</v>
      </c>
      <c r="H93" s="10" t="s">
        <v>46</v>
      </c>
      <c r="I93" s="10" t="s">
        <v>47</v>
      </c>
      <c r="J93" s="12">
        <v>45421.0</v>
      </c>
      <c r="K93" s="10" t="s">
        <v>43</v>
      </c>
      <c r="L93" s="10">
        <v>1.0</v>
      </c>
      <c r="M93" s="10">
        <v>0.0</v>
      </c>
      <c r="N93" s="10">
        <f t="shared" si="1"/>
        <v>0</v>
      </c>
      <c r="O93" s="10" t="s">
        <v>44</v>
      </c>
      <c r="P93" s="10" t="s">
        <v>45</v>
      </c>
      <c r="Q93" s="2">
        <f t="shared" si="14"/>
        <v>0</v>
      </c>
      <c r="T93" s="2">
        <f t="shared" si="3"/>
        <v>0</v>
      </c>
    </row>
    <row r="94" ht="15.75" customHeight="1">
      <c r="A94" s="7" t="s">
        <v>36</v>
      </c>
      <c r="B94" s="8" t="s">
        <v>60</v>
      </c>
      <c r="C94" s="14" t="s">
        <v>8</v>
      </c>
      <c r="D94" s="14" t="s">
        <v>8</v>
      </c>
      <c r="E94" s="8" t="s">
        <v>177</v>
      </c>
      <c r="F94" s="8" t="s">
        <v>39</v>
      </c>
      <c r="G94" s="8" t="s">
        <v>40</v>
      </c>
      <c r="H94" s="8" t="s">
        <v>46</v>
      </c>
      <c r="I94" s="8" t="s">
        <v>47</v>
      </c>
      <c r="J94" s="9">
        <v>45421.0</v>
      </c>
      <c r="K94" s="8" t="s">
        <v>43</v>
      </c>
      <c r="L94" s="8">
        <v>1.0</v>
      </c>
      <c r="M94" s="8">
        <v>0.0</v>
      </c>
      <c r="N94" s="10">
        <f t="shared" si="1"/>
        <v>0</v>
      </c>
      <c r="O94" s="8" t="s">
        <v>44</v>
      </c>
      <c r="P94" s="8" t="s">
        <v>45</v>
      </c>
      <c r="Q94" s="2">
        <f t="shared" si="14"/>
        <v>0</v>
      </c>
      <c r="T94" s="2">
        <f t="shared" si="3"/>
        <v>0</v>
      </c>
    </row>
    <row r="95" ht="15.75" customHeight="1">
      <c r="A95" s="7" t="s">
        <v>36</v>
      </c>
      <c r="B95" s="8" t="s">
        <v>178</v>
      </c>
      <c r="C95" s="14" t="s">
        <v>13</v>
      </c>
      <c r="D95" s="14" t="s">
        <v>13</v>
      </c>
      <c r="E95" s="8" t="s">
        <v>179</v>
      </c>
      <c r="F95" s="8" t="s">
        <v>39</v>
      </c>
      <c r="G95" s="8" t="s">
        <v>40</v>
      </c>
      <c r="H95" s="8" t="s">
        <v>159</v>
      </c>
      <c r="I95" s="8" t="s">
        <v>160</v>
      </c>
      <c r="J95" s="9">
        <v>45421.0</v>
      </c>
      <c r="K95" s="8" t="s">
        <v>43</v>
      </c>
      <c r="L95" s="8">
        <v>6.0</v>
      </c>
      <c r="M95" s="8">
        <v>12.97</v>
      </c>
      <c r="N95" s="10">
        <f t="shared" si="1"/>
        <v>77.82</v>
      </c>
      <c r="O95" s="8" t="s">
        <v>44</v>
      </c>
      <c r="P95" s="8" t="s">
        <v>45</v>
      </c>
      <c r="Q95" s="2">
        <f t="shared" ref="Q95:Q120" si="15">0.01*N95</f>
        <v>0.7782</v>
      </c>
      <c r="T95" s="2">
        <f t="shared" si="3"/>
        <v>0.7782</v>
      </c>
    </row>
    <row r="96" ht="15.75" customHeight="1">
      <c r="A96" s="11" t="s">
        <v>36</v>
      </c>
      <c r="B96" s="10" t="s">
        <v>178</v>
      </c>
      <c r="C96" s="13" t="s">
        <v>13</v>
      </c>
      <c r="D96" s="13" t="s">
        <v>13</v>
      </c>
      <c r="E96" s="10" t="s">
        <v>179</v>
      </c>
      <c r="F96" s="10" t="s">
        <v>39</v>
      </c>
      <c r="G96" s="10" t="s">
        <v>40</v>
      </c>
      <c r="H96" s="10" t="s">
        <v>180</v>
      </c>
      <c r="I96" s="10" t="s">
        <v>59</v>
      </c>
      <c r="J96" s="12">
        <v>45421.0</v>
      </c>
      <c r="K96" s="10" t="s">
        <v>43</v>
      </c>
      <c r="L96" s="10">
        <v>400.0</v>
      </c>
      <c r="M96" s="10">
        <v>0.28</v>
      </c>
      <c r="N96" s="10">
        <f t="shared" si="1"/>
        <v>112</v>
      </c>
      <c r="O96" s="10" t="s">
        <v>44</v>
      </c>
      <c r="P96" s="10" t="s">
        <v>45</v>
      </c>
      <c r="Q96" s="2">
        <f t="shared" si="15"/>
        <v>1.12</v>
      </c>
      <c r="T96" s="2">
        <f t="shared" si="3"/>
        <v>1.12</v>
      </c>
    </row>
    <row r="97" ht="15.75" customHeight="1">
      <c r="A97" s="7" t="s">
        <v>36</v>
      </c>
      <c r="B97" s="8" t="s">
        <v>178</v>
      </c>
      <c r="C97" s="14" t="s">
        <v>13</v>
      </c>
      <c r="D97" s="14" t="s">
        <v>13</v>
      </c>
      <c r="E97" s="8" t="s">
        <v>179</v>
      </c>
      <c r="F97" s="8" t="s">
        <v>39</v>
      </c>
      <c r="G97" s="8" t="s">
        <v>40</v>
      </c>
      <c r="H97" s="8" t="s">
        <v>181</v>
      </c>
      <c r="I97" s="8" t="s">
        <v>67</v>
      </c>
      <c r="J97" s="9">
        <v>45421.0</v>
      </c>
      <c r="K97" s="8" t="s">
        <v>43</v>
      </c>
      <c r="L97" s="8">
        <v>2.0</v>
      </c>
      <c r="M97" s="8">
        <v>30.0</v>
      </c>
      <c r="N97" s="10">
        <f t="shared" si="1"/>
        <v>60</v>
      </c>
      <c r="O97" s="8" t="s">
        <v>44</v>
      </c>
      <c r="P97" s="8" t="s">
        <v>45</v>
      </c>
      <c r="Q97" s="2">
        <f t="shared" si="15"/>
        <v>0.6</v>
      </c>
      <c r="T97" s="2">
        <f t="shared" si="3"/>
        <v>0.6</v>
      </c>
    </row>
    <row r="98" ht="15.75" customHeight="1">
      <c r="A98" s="11" t="s">
        <v>36</v>
      </c>
      <c r="B98" s="10" t="s">
        <v>178</v>
      </c>
      <c r="C98" s="13" t="s">
        <v>13</v>
      </c>
      <c r="D98" s="13" t="s">
        <v>13</v>
      </c>
      <c r="E98" s="10" t="s">
        <v>179</v>
      </c>
      <c r="F98" s="10" t="s">
        <v>39</v>
      </c>
      <c r="G98" s="10" t="s">
        <v>40</v>
      </c>
      <c r="H98" s="10" t="s">
        <v>78</v>
      </c>
      <c r="I98" s="10" t="s">
        <v>59</v>
      </c>
      <c r="J98" s="12">
        <v>45421.0</v>
      </c>
      <c r="K98" s="10" t="s">
        <v>43</v>
      </c>
      <c r="L98" s="10">
        <v>80.0</v>
      </c>
      <c r="M98" s="10">
        <v>1.3</v>
      </c>
      <c r="N98" s="10">
        <f t="shared" si="1"/>
        <v>104</v>
      </c>
      <c r="O98" s="10" t="s">
        <v>44</v>
      </c>
      <c r="P98" s="10" t="s">
        <v>45</v>
      </c>
      <c r="Q98" s="2">
        <f t="shared" si="15"/>
        <v>1.04</v>
      </c>
      <c r="T98" s="2">
        <f t="shared" si="3"/>
        <v>1.04</v>
      </c>
    </row>
    <row r="99" ht="15.75" customHeight="1">
      <c r="A99" s="7" t="s">
        <v>36</v>
      </c>
      <c r="B99" s="8" t="s">
        <v>178</v>
      </c>
      <c r="C99" s="14" t="s">
        <v>13</v>
      </c>
      <c r="D99" s="14" t="s">
        <v>13</v>
      </c>
      <c r="E99" s="8" t="s">
        <v>179</v>
      </c>
      <c r="F99" s="8" t="s">
        <v>39</v>
      </c>
      <c r="G99" s="8" t="s">
        <v>40</v>
      </c>
      <c r="H99" s="8" t="s">
        <v>182</v>
      </c>
      <c r="I99" s="8" t="s">
        <v>59</v>
      </c>
      <c r="J99" s="9">
        <v>45421.0</v>
      </c>
      <c r="K99" s="8" t="s">
        <v>43</v>
      </c>
      <c r="L99" s="8">
        <v>50.0</v>
      </c>
      <c r="M99" s="8">
        <v>1.75</v>
      </c>
      <c r="N99" s="10">
        <f t="shared" si="1"/>
        <v>87.5</v>
      </c>
      <c r="O99" s="8" t="s">
        <v>44</v>
      </c>
      <c r="P99" s="8" t="s">
        <v>45</v>
      </c>
      <c r="Q99" s="2">
        <f t="shared" si="15"/>
        <v>0.875</v>
      </c>
      <c r="T99" s="2">
        <f t="shared" si="3"/>
        <v>0.875</v>
      </c>
    </row>
    <row r="100" ht="15.75" customHeight="1">
      <c r="A100" s="11" t="s">
        <v>36</v>
      </c>
      <c r="B100" s="10" t="s">
        <v>178</v>
      </c>
      <c r="C100" s="13" t="s">
        <v>13</v>
      </c>
      <c r="D100" s="13" t="s">
        <v>13</v>
      </c>
      <c r="E100" s="10" t="s">
        <v>179</v>
      </c>
      <c r="F100" s="10" t="s">
        <v>39</v>
      </c>
      <c r="G100" s="10" t="s">
        <v>40</v>
      </c>
      <c r="H100" s="10" t="s">
        <v>183</v>
      </c>
      <c r="I100" s="10" t="s">
        <v>69</v>
      </c>
      <c r="J100" s="12">
        <v>45421.0</v>
      </c>
      <c r="K100" s="10" t="s">
        <v>43</v>
      </c>
      <c r="L100" s="10">
        <v>4.0</v>
      </c>
      <c r="M100" s="10">
        <v>10.0</v>
      </c>
      <c r="N100" s="10">
        <f t="shared" si="1"/>
        <v>40</v>
      </c>
      <c r="O100" s="10" t="s">
        <v>44</v>
      </c>
      <c r="P100" s="10" t="s">
        <v>45</v>
      </c>
      <c r="Q100" s="2">
        <f t="shared" si="15"/>
        <v>0.4</v>
      </c>
      <c r="T100" s="2">
        <f t="shared" si="3"/>
        <v>0.4</v>
      </c>
    </row>
    <row r="101" ht="15.75" customHeight="1">
      <c r="A101" s="7" t="s">
        <v>36</v>
      </c>
      <c r="B101" s="8" t="s">
        <v>178</v>
      </c>
      <c r="C101" s="14" t="s">
        <v>13</v>
      </c>
      <c r="D101" s="14" t="s">
        <v>13</v>
      </c>
      <c r="E101" s="8" t="s">
        <v>179</v>
      </c>
      <c r="F101" s="8" t="s">
        <v>39</v>
      </c>
      <c r="G101" s="8" t="s">
        <v>40</v>
      </c>
      <c r="H101" s="8" t="s">
        <v>184</v>
      </c>
      <c r="I101" s="8" t="s">
        <v>67</v>
      </c>
      <c r="J101" s="9">
        <v>45421.0</v>
      </c>
      <c r="K101" s="8" t="s">
        <v>43</v>
      </c>
      <c r="L101" s="8">
        <v>1.0</v>
      </c>
      <c r="M101" s="8">
        <v>38.0</v>
      </c>
      <c r="N101" s="10">
        <f t="shared" si="1"/>
        <v>38</v>
      </c>
      <c r="O101" s="8" t="s">
        <v>44</v>
      </c>
      <c r="P101" s="8" t="s">
        <v>45</v>
      </c>
      <c r="Q101" s="2">
        <f t="shared" si="15"/>
        <v>0.38</v>
      </c>
      <c r="T101" s="2">
        <f t="shared" si="3"/>
        <v>0.38</v>
      </c>
    </row>
    <row r="102" ht="15.75" customHeight="1">
      <c r="A102" s="11" t="s">
        <v>36</v>
      </c>
      <c r="B102" s="10" t="s">
        <v>178</v>
      </c>
      <c r="C102" s="13" t="s">
        <v>13</v>
      </c>
      <c r="D102" s="13" t="s">
        <v>13</v>
      </c>
      <c r="E102" s="10" t="s">
        <v>179</v>
      </c>
      <c r="F102" s="10" t="s">
        <v>39</v>
      </c>
      <c r="G102" s="10" t="s">
        <v>40</v>
      </c>
      <c r="H102" s="10" t="s">
        <v>185</v>
      </c>
      <c r="I102" s="10" t="s">
        <v>56</v>
      </c>
      <c r="J102" s="12">
        <v>45421.0</v>
      </c>
      <c r="K102" s="10" t="s">
        <v>43</v>
      </c>
      <c r="L102" s="10">
        <v>100.0</v>
      </c>
      <c r="M102" s="10">
        <v>0.95</v>
      </c>
      <c r="N102" s="10">
        <f t="shared" si="1"/>
        <v>95</v>
      </c>
      <c r="O102" s="10" t="s">
        <v>44</v>
      </c>
      <c r="P102" s="10" t="s">
        <v>45</v>
      </c>
      <c r="Q102" s="2">
        <f t="shared" si="15"/>
        <v>0.95</v>
      </c>
      <c r="T102" s="2">
        <f t="shared" si="3"/>
        <v>0.95</v>
      </c>
    </row>
    <row r="103" ht="15.75" customHeight="1">
      <c r="A103" s="7" t="s">
        <v>36</v>
      </c>
      <c r="B103" s="8" t="s">
        <v>178</v>
      </c>
      <c r="C103" s="14" t="s">
        <v>13</v>
      </c>
      <c r="D103" s="14" t="s">
        <v>13</v>
      </c>
      <c r="E103" s="8" t="s">
        <v>179</v>
      </c>
      <c r="F103" s="8" t="s">
        <v>39</v>
      </c>
      <c r="G103" s="8" t="s">
        <v>40</v>
      </c>
      <c r="H103" s="8" t="s">
        <v>112</v>
      </c>
      <c r="I103" s="8" t="s">
        <v>47</v>
      </c>
      <c r="J103" s="9">
        <v>45421.0</v>
      </c>
      <c r="K103" s="8" t="s">
        <v>43</v>
      </c>
      <c r="L103" s="8">
        <v>4.0</v>
      </c>
      <c r="M103" s="8">
        <v>20.0</v>
      </c>
      <c r="N103" s="10">
        <f t="shared" si="1"/>
        <v>80</v>
      </c>
      <c r="O103" s="8" t="s">
        <v>44</v>
      </c>
      <c r="P103" s="8" t="s">
        <v>45</v>
      </c>
      <c r="Q103" s="2">
        <f t="shared" si="15"/>
        <v>0.8</v>
      </c>
      <c r="T103" s="2">
        <f t="shared" si="3"/>
        <v>0.8</v>
      </c>
    </row>
    <row r="104" ht="15.75" customHeight="1">
      <c r="A104" s="11" t="s">
        <v>36</v>
      </c>
      <c r="B104" s="10" t="s">
        <v>178</v>
      </c>
      <c r="C104" s="13" t="s">
        <v>13</v>
      </c>
      <c r="D104" s="13" t="s">
        <v>13</v>
      </c>
      <c r="E104" s="10" t="s">
        <v>179</v>
      </c>
      <c r="F104" s="10" t="s">
        <v>39</v>
      </c>
      <c r="G104" s="10" t="s">
        <v>40</v>
      </c>
      <c r="H104" s="10" t="s">
        <v>186</v>
      </c>
      <c r="I104" s="10" t="s">
        <v>85</v>
      </c>
      <c r="J104" s="12">
        <v>45421.0</v>
      </c>
      <c r="K104" s="10" t="s">
        <v>43</v>
      </c>
      <c r="L104" s="10">
        <v>3.0</v>
      </c>
      <c r="M104" s="10">
        <v>13.52</v>
      </c>
      <c r="N104" s="10">
        <f t="shared" si="1"/>
        <v>40.56</v>
      </c>
      <c r="O104" s="10" t="s">
        <v>44</v>
      </c>
      <c r="P104" s="10" t="s">
        <v>45</v>
      </c>
      <c r="Q104" s="2">
        <f t="shared" si="15"/>
        <v>0.4056</v>
      </c>
      <c r="T104" s="2">
        <f t="shared" si="3"/>
        <v>0.4056</v>
      </c>
    </row>
    <row r="105" ht="15.75" customHeight="1">
      <c r="A105" s="7" t="s">
        <v>36</v>
      </c>
      <c r="B105" s="8" t="s">
        <v>178</v>
      </c>
      <c r="C105" s="14" t="s">
        <v>13</v>
      </c>
      <c r="D105" s="14" t="s">
        <v>13</v>
      </c>
      <c r="E105" s="8" t="s">
        <v>179</v>
      </c>
      <c r="F105" s="8" t="s">
        <v>39</v>
      </c>
      <c r="G105" s="8" t="s">
        <v>40</v>
      </c>
      <c r="H105" s="8" t="s">
        <v>187</v>
      </c>
      <c r="I105" s="8" t="s">
        <v>85</v>
      </c>
      <c r="J105" s="9">
        <v>45421.0</v>
      </c>
      <c r="K105" s="8" t="s">
        <v>43</v>
      </c>
      <c r="L105" s="8">
        <v>4.0</v>
      </c>
      <c r="M105" s="8">
        <v>66.41</v>
      </c>
      <c r="N105" s="10">
        <f t="shared" si="1"/>
        <v>265.64</v>
      </c>
      <c r="O105" s="8" t="s">
        <v>44</v>
      </c>
      <c r="P105" s="8" t="s">
        <v>45</v>
      </c>
      <c r="Q105" s="2">
        <f t="shared" si="15"/>
        <v>2.6564</v>
      </c>
      <c r="T105" s="2">
        <f t="shared" si="3"/>
        <v>2.6564</v>
      </c>
    </row>
    <row r="106" ht="15.75" customHeight="1">
      <c r="A106" s="11" t="s">
        <v>36</v>
      </c>
      <c r="B106" s="10" t="s">
        <v>178</v>
      </c>
      <c r="C106" s="13" t="s">
        <v>13</v>
      </c>
      <c r="D106" s="13" t="s">
        <v>13</v>
      </c>
      <c r="E106" s="10" t="s">
        <v>179</v>
      </c>
      <c r="F106" s="10" t="s">
        <v>39</v>
      </c>
      <c r="G106" s="10" t="s">
        <v>40</v>
      </c>
      <c r="H106" s="10" t="s">
        <v>188</v>
      </c>
      <c r="I106" s="10" t="s">
        <v>59</v>
      </c>
      <c r="J106" s="12">
        <v>45421.0</v>
      </c>
      <c r="K106" s="10" t="s">
        <v>43</v>
      </c>
      <c r="L106" s="10">
        <v>200.0</v>
      </c>
      <c r="M106" s="10">
        <v>0.99</v>
      </c>
      <c r="N106" s="10">
        <f t="shared" si="1"/>
        <v>198</v>
      </c>
      <c r="O106" s="10" t="s">
        <v>44</v>
      </c>
      <c r="P106" s="10" t="s">
        <v>45</v>
      </c>
      <c r="Q106" s="2">
        <f t="shared" si="15"/>
        <v>1.98</v>
      </c>
      <c r="T106" s="2">
        <f t="shared" si="3"/>
        <v>1.98</v>
      </c>
    </row>
    <row r="107" ht="15.75" customHeight="1">
      <c r="A107" s="7" t="s">
        <v>36</v>
      </c>
      <c r="B107" s="8" t="s">
        <v>178</v>
      </c>
      <c r="C107" s="14" t="s">
        <v>13</v>
      </c>
      <c r="D107" s="14" t="s">
        <v>13</v>
      </c>
      <c r="E107" s="8" t="s">
        <v>179</v>
      </c>
      <c r="F107" s="8" t="s">
        <v>39</v>
      </c>
      <c r="G107" s="8" t="s">
        <v>40</v>
      </c>
      <c r="H107" s="8" t="s">
        <v>189</v>
      </c>
      <c r="I107" s="8" t="s">
        <v>69</v>
      </c>
      <c r="J107" s="9">
        <v>45421.0</v>
      </c>
      <c r="K107" s="8" t="s">
        <v>43</v>
      </c>
      <c r="L107" s="8">
        <v>2.0</v>
      </c>
      <c r="M107" s="8">
        <v>104.16</v>
      </c>
      <c r="N107" s="10">
        <f t="shared" si="1"/>
        <v>208.32</v>
      </c>
      <c r="O107" s="8" t="s">
        <v>44</v>
      </c>
      <c r="P107" s="8" t="s">
        <v>45</v>
      </c>
      <c r="Q107" s="2">
        <f t="shared" si="15"/>
        <v>2.0832</v>
      </c>
      <c r="T107" s="2">
        <f t="shared" si="3"/>
        <v>2.0832</v>
      </c>
    </row>
    <row r="108" ht="15.75" customHeight="1">
      <c r="A108" s="11" t="s">
        <v>36</v>
      </c>
      <c r="B108" s="10" t="s">
        <v>178</v>
      </c>
      <c r="C108" s="13" t="s">
        <v>13</v>
      </c>
      <c r="D108" s="13" t="s">
        <v>13</v>
      </c>
      <c r="E108" s="10" t="s">
        <v>179</v>
      </c>
      <c r="F108" s="10" t="s">
        <v>39</v>
      </c>
      <c r="G108" s="10" t="s">
        <v>40</v>
      </c>
      <c r="H108" s="10" t="s">
        <v>190</v>
      </c>
      <c r="I108" s="10" t="s">
        <v>85</v>
      </c>
      <c r="J108" s="12">
        <v>45421.0</v>
      </c>
      <c r="K108" s="10" t="s">
        <v>43</v>
      </c>
      <c r="L108" s="10">
        <v>50.0</v>
      </c>
      <c r="M108" s="10">
        <v>2.99</v>
      </c>
      <c r="N108" s="10">
        <f t="shared" si="1"/>
        <v>149.5</v>
      </c>
      <c r="O108" s="10" t="s">
        <v>44</v>
      </c>
      <c r="P108" s="10" t="s">
        <v>45</v>
      </c>
      <c r="Q108" s="2">
        <f t="shared" si="15"/>
        <v>1.495</v>
      </c>
      <c r="T108" s="2">
        <f t="shared" si="3"/>
        <v>1.495</v>
      </c>
    </row>
    <row r="109" ht="15.75" customHeight="1">
      <c r="A109" s="7" t="s">
        <v>36</v>
      </c>
      <c r="B109" s="8" t="s">
        <v>178</v>
      </c>
      <c r="C109" s="14" t="s">
        <v>13</v>
      </c>
      <c r="D109" s="14" t="s">
        <v>13</v>
      </c>
      <c r="E109" s="8" t="s">
        <v>179</v>
      </c>
      <c r="F109" s="8" t="s">
        <v>39</v>
      </c>
      <c r="G109" s="8" t="s">
        <v>40</v>
      </c>
      <c r="H109" s="8" t="s">
        <v>191</v>
      </c>
      <c r="I109" s="8" t="s">
        <v>47</v>
      </c>
      <c r="J109" s="9">
        <v>45421.0</v>
      </c>
      <c r="K109" s="8" t="s">
        <v>43</v>
      </c>
      <c r="L109" s="8">
        <v>3.0</v>
      </c>
      <c r="M109" s="8">
        <v>29.31</v>
      </c>
      <c r="N109" s="10">
        <f t="shared" si="1"/>
        <v>87.93</v>
      </c>
      <c r="O109" s="8" t="s">
        <v>44</v>
      </c>
      <c r="P109" s="8" t="s">
        <v>45</v>
      </c>
      <c r="Q109" s="2">
        <f t="shared" si="15"/>
        <v>0.8793</v>
      </c>
      <c r="T109" s="2">
        <f t="shared" si="3"/>
        <v>0.8793</v>
      </c>
    </row>
    <row r="110" ht="15.75" customHeight="1">
      <c r="A110" s="11" t="s">
        <v>36</v>
      </c>
      <c r="B110" s="10" t="s">
        <v>178</v>
      </c>
      <c r="C110" s="13" t="s">
        <v>13</v>
      </c>
      <c r="D110" s="13" t="s">
        <v>13</v>
      </c>
      <c r="E110" s="10" t="s">
        <v>179</v>
      </c>
      <c r="F110" s="10" t="s">
        <v>39</v>
      </c>
      <c r="G110" s="10" t="s">
        <v>40</v>
      </c>
      <c r="H110" s="10" t="s">
        <v>136</v>
      </c>
      <c r="I110" s="10" t="s">
        <v>69</v>
      </c>
      <c r="J110" s="12">
        <v>45421.0</v>
      </c>
      <c r="K110" s="10" t="s">
        <v>43</v>
      </c>
      <c r="L110" s="10">
        <v>2.0</v>
      </c>
      <c r="M110" s="10">
        <v>15.5</v>
      </c>
      <c r="N110" s="10">
        <f t="shared" si="1"/>
        <v>31</v>
      </c>
      <c r="O110" s="10" t="s">
        <v>44</v>
      </c>
      <c r="P110" s="10" t="s">
        <v>45</v>
      </c>
      <c r="Q110" s="2">
        <f t="shared" si="15"/>
        <v>0.31</v>
      </c>
      <c r="T110" s="2">
        <f t="shared" si="3"/>
        <v>0.31</v>
      </c>
    </row>
    <row r="111" ht="15.75" customHeight="1">
      <c r="A111" s="7" t="s">
        <v>36</v>
      </c>
      <c r="B111" s="8" t="s">
        <v>178</v>
      </c>
      <c r="C111" s="14" t="s">
        <v>13</v>
      </c>
      <c r="D111" s="14" t="s">
        <v>13</v>
      </c>
      <c r="E111" s="8" t="s">
        <v>179</v>
      </c>
      <c r="F111" s="8" t="s">
        <v>39</v>
      </c>
      <c r="G111" s="8" t="s">
        <v>40</v>
      </c>
      <c r="H111" s="8" t="s">
        <v>175</v>
      </c>
      <c r="I111" s="8" t="s">
        <v>69</v>
      </c>
      <c r="J111" s="9">
        <v>45421.0</v>
      </c>
      <c r="K111" s="8" t="s">
        <v>43</v>
      </c>
      <c r="L111" s="8">
        <v>5.0</v>
      </c>
      <c r="M111" s="8">
        <v>17.95</v>
      </c>
      <c r="N111" s="10">
        <f t="shared" si="1"/>
        <v>89.75</v>
      </c>
      <c r="O111" s="8" t="s">
        <v>44</v>
      </c>
      <c r="P111" s="8" t="s">
        <v>45</v>
      </c>
      <c r="Q111" s="2">
        <f t="shared" si="15"/>
        <v>0.8975</v>
      </c>
      <c r="T111" s="2">
        <f t="shared" si="3"/>
        <v>0.8975</v>
      </c>
    </row>
    <row r="112" ht="15.75" customHeight="1">
      <c r="A112" s="11" t="s">
        <v>36</v>
      </c>
      <c r="B112" s="10" t="s">
        <v>178</v>
      </c>
      <c r="C112" s="13" t="s">
        <v>13</v>
      </c>
      <c r="D112" s="13" t="s">
        <v>13</v>
      </c>
      <c r="E112" s="10" t="s">
        <v>179</v>
      </c>
      <c r="F112" s="10" t="s">
        <v>39</v>
      </c>
      <c r="G112" s="10" t="s">
        <v>40</v>
      </c>
      <c r="H112" s="10" t="s">
        <v>168</v>
      </c>
      <c r="I112" s="10" t="s">
        <v>69</v>
      </c>
      <c r="J112" s="12">
        <v>45421.0</v>
      </c>
      <c r="K112" s="10" t="s">
        <v>43</v>
      </c>
      <c r="L112" s="10">
        <v>3.0</v>
      </c>
      <c r="M112" s="10">
        <v>5.95</v>
      </c>
      <c r="N112" s="10">
        <f t="shared" si="1"/>
        <v>17.85</v>
      </c>
      <c r="O112" s="10" t="s">
        <v>44</v>
      </c>
      <c r="P112" s="10" t="s">
        <v>45</v>
      </c>
      <c r="Q112" s="2">
        <f t="shared" si="15"/>
        <v>0.1785</v>
      </c>
      <c r="T112" s="2">
        <f t="shared" si="3"/>
        <v>0.1785</v>
      </c>
    </row>
    <row r="113" ht="15.75" customHeight="1">
      <c r="A113" s="7" t="s">
        <v>36</v>
      </c>
      <c r="B113" s="8" t="s">
        <v>178</v>
      </c>
      <c r="C113" s="14" t="s">
        <v>13</v>
      </c>
      <c r="D113" s="14" t="s">
        <v>13</v>
      </c>
      <c r="E113" s="8" t="s">
        <v>179</v>
      </c>
      <c r="F113" s="8" t="s">
        <v>39</v>
      </c>
      <c r="G113" s="8" t="s">
        <v>40</v>
      </c>
      <c r="H113" s="8" t="s">
        <v>192</v>
      </c>
      <c r="I113" s="8" t="s">
        <v>42</v>
      </c>
      <c r="J113" s="9">
        <v>45421.0</v>
      </c>
      <c r="K113" s="8" t="s">
        <v>43</v>
      </c>
      <c r="L113" s="8">
        <v>50.0</v>
      </c>
      <c r="M113" s="8">
        <v>3.49</v>
      </c>
      <c r="N113" s="10">
        <f t="shared" si="1"/>
        <v>174.5</v>
      </c>
      <c r="O113" s="8" t="s">
        <v>44</v>
      </c>
      <c r="P113" s="8" t="s">
        <v>45</v>
      </c>
      <c r="Q113" s="2">
        <f t="shared" si="15"/>
        <v>1.745</v>
      </c>
      <c r="T113" s="2">
        <f t="shared" si="3"/>
        <v>1.745</v>
      </c>
    </row>
    <row r="114" ht="15.75" customHeight="1">
      <c r="A114" s="11" t="s">
        <v>36</v>
      </c>
      <c r="B114" s="10" t="s">
        <v>178</v>
      </c>
      <c r="C114" s="13" t="s">
        <v>13</v>
      </c>
      <c r="D114" s="13" t="s">
        <v>13</v>
      </c>
      <c r="E114" s="10" t="s">
        <v>179</v>
      </c>
      <c r="F114" s="10" t="s">
        <v>39</v>
      </c>
      <c r="G114" s="10" t="s">
        <v>40</v>
      </c>
      <c r="H114" s="10" t="s">
        <v>193</v>
      </c>
      <c r="I114" s="10" t="s">
        <v>65</v>
      </c>
      <c r="J114" s="12">
        <v>45421.0</v>
      </c>
      <c r="K114" s="10" t="s">
        <v>43</v>
      </c>
      <c r="L114" s="10">
        <v>4.0</v>
      </c>
      <c r="M114" s="10">
        <v>6.91</v>
      </c>
      <c r="N114" s="10">
        <f t="shared" si="1"/>
        <v>27.64</v>
      </c>
      <c r="O114" s="10" t="s">
        <v>44</v>
      </c>
      <c r="P114" s="10" t="s">
        <v>45</v>
      </c>
      <c r="Q114" s="2">
        <f t="shared" si="15"/>
        <v>0.2764</v>
      </c>
      <c r="T114" s="2">
        <f t="shared" si="3"/>
        <v>0.2764</v>
      </c>
    </row>
    <row r="115" ht="15.75" customHeight="1">
      <c r="A115" s="7" t="s">
        <v>36</v>
      </c>
      <c r="B115" s="8" t="s">
        <v>178</v>
      </c>
      <c r="C115" s="14" t="s">
        <v>13</v>
      </c>
      <c r="D115" s="14" t="s">
        <v>13</v>
      </c>
      <c r="E115" s="8" t="s">
        <v>179</v>
      </c>
      <c r="F115" s="8" t="s">
        <v>39</v>
      </c>
      <c r="G115" s="8" t="s">
        <v>40</v>
      </c>
      <c r="H115" s="8" t="s">
        <v>194</v>
      </c>
      <c r="I115" s="8" t="s">
        <v>42</v>
      </c>
      <c r="J115" s="9">
        <v>45421.0</v>
      </c>
      <c r="K115" s="8" t="s">
        <v>43</v>
      </c>
      <c r="L115" s="8">
        <v>12.0</v>
      </c>
      <c r="M115" s="8">
        <v>17.0</v>
      </c>
      <c r="N115" s="10">
        <f t="shared" si="1"/>
        <v>204</v>
      </c>
      <c r="O115" s="8" t="s">
        <v>44</v>
      </c>
      <c r="P115" s="8" t="s">
        <v>45</v>
      </c>
      <c r="Q115" s="2">
        <f t="shared" si="15"/>
        <v>2.04</v>
      </c>
      <c r="T115" s="2">
        <f t="shared" si="3"/>
        <v>2.04</v>
      </c>
    </row>
    <row r="116" ht="15.75" customHeight="1">
      <c r="A116" s="11" t="s">
        <v>36</v>
      </c>
      <c r="B116" s="10" t="s">
        <v>178</v>
      </c>
      <c r="C116" s="13" t="s">
        <v>13</v>
      </c>
      <c r="D116" s="13" t="s">
        <v>13</v>
      </c>
      <c r="E116" s="10" t="s">
        <v>179</v>
      </c>
      <c r="F116" s="10" t="s">
        <v>39</v>
      </c>
      <c r="G116" s="10" t="s">
        <v>40</v>
      </c>
      <c r="H116" s="10" t="s">
        <v>70</v>
      </c>
      <c r="I116" s="10" t="s">
        <v>47</v>
      </c>
      <c r="J116" s="12">
        <v>45421.0</v>
      </c>
      <c r="K116" s="10" t="s">
        <v>43</v>
      </c>
      <c r="L116" s="10">
        <v>6.0</v>
      </c>
      <c r="M116" s="10">
        <v>2.9</v>
      </c>
      <c r="N116" s="10">
        <f t="shared" si="1"/>
        <v>17.4</v>
      </c>
      <c r="O116" s="10" t="s">
        <v>44</v>
      </c>
      <c r="P116" s="10" t="s">
        <v>45</v>
      </c>
      <c r="Q116" s="2">
        <f t="shared" si="15"/>
        <v>0.174</v>
      </c>
      <c r="T116" s="2">
        <f t="shared" si="3"/>
        <v>0.174</v>
      </c>
    </row>
    <row r="117" ht="15.75" customHeight="1">
      <c r="A117" s="7" t="s">
        <v>36</v>
      </c>
      <c r="B117" s="8" t="s">
        <v>178</v>
      </c>
      <c r="C117" s="14" t="s">
        <v>13</v>
      </c>
      <c r="D117" s="14" t="s">
        <v>13</v>
      </c>
      <c r="E117" s="8" t="s">
        <v>179</v>
      </c>
      <c r="F117" s="8" t="s">
        <v>39</v>
      </c>
      <c r="G117" s="8" t="s">
        <v>40</v>
      </c>
      <c r="H117" s="8" t="s">
        <v>195</v>
      </c>
      <c r="I117" s="8" t="s">
        <v>69</v>
      </c>
      <c r="J117" s="9">
        <v>45421.0</v>
      </c>
      <c r="K117" s="8" t="s">
        <v>43</v>
      </c>
      <c r="L117" s="8">
        <v>1.0</v>
      </c>
      <c r="M117" s="8">
        <v>50.0</v>
      </c>
      <c r="N117" s="10">
        <f t="shared" si="1"/>
        <v>50</v>
      </c>
      <c r="O117" s="8" t="s">
        <v>44</v>
      </c>
      <c r="P117" s="8" t="s">
        <v>45</v>
      </c>
      <c r="Q117" s="2">
        <f t="shared" si="15"/>
        <v>0.5</v>
      </c>
      <c r="T117" s="2">
        <f t="shared" si="3"/>
        <v>0.5</v>
      </c>
    </row>
    <row r="118" ht="15.75" customHeight="1">
      <c r="A118" s="11" t="s">
        <v>36</v>
      </c>
      <c r="B118" s="10" t="s">
        <v>178</v>
      </c>
      <c r="C118" s="13" t="s">
        <v>13</v>
      </c>
      <c r="D118" s="13" t="s">
        <v>13</v>
      </c>
      <c r="E118" s="10" t="s">
        <v>179</v>
      </c>
      <c r="F118" s="10" t="s">
        <v>39</v>
      </c>
      <c r="G118" s="10" t="s">
        <v>40</v>
      </c>
      <c r="H118" s="10" t="s">
        <v>196</v>
      </c>
      <c r="I118" s="10" t="s">
        <v>67</v>
      </c>
      <c r="J118" s="12">
        <v>45421.0</v>
      </c>
      <c r="K118" s="10" t="s">
        <v>43</v>
      </c>
      <c r="L118" s="10">
        <v>4.0</v>
      </c>
      <c r="M118" s="10">
        <v>2.5</v>
      </c>
      <c r="N118" s="10">
        <f t="shared" si="1"/>
        <v>10</v>
      </c>
      <c r="O118" s="10" t="s">
        <v>44</v>
      </c>
      <c r="P118" s="10" t="s">
        <v>45</v>
      </c>
      <c r="Q118" s="2">
        <f t="shared" si="15"/>
        <v>0.1</v>
      </c>
      <c r="T118" s="2">
        <f t="shared" si="3"/>
        <v>0.1</v>
      </c>
    </row>
    <row r="119" ht="15.75" customHeight="1">
      <c r="A119" s="7" t="s">
        <v>36</v>
      </c>
      <c r="B119" s="8" t="s">
        <v>178</v>
      </c>
      <c r="C119" s="14" t="s">
        <v>13</v>
      </c>
      <c r="D119" s="14" t="s">
        <v>13</v>
      </c>
      <c r="E119" s="8" t="s">
        <v>179</v>
      </c>
      <c r="F119" s="8" t="s">
        <v>39</v>
      </c>
      <c r="G119" s="8" t="s">
        <v>40</v>
      </c>
      <c r="H119" s="8" t="s">
        <v>197</v>
      </c>
      <c r="I119" s="8" t="s">
        <v>85</v>
      </c>
      <c r="J119" s="9">
        <v>45421.0</v>
      </c>
      <c r="K119" s="8" t="s">
        <v>43</v>
      </c>
      <c r="L119" s="8">
        <v>5.0</v>
      </c>
      <c r="M119" s="8">
        <v>10.45</v>
      </c>
      <c r="N119" s="10">
        <f t="shared" si="1"/>
        <v>52.25</v>
      </c>
      <c r="O119" s="8" t="s">
        <v>44</v>
      </c>
      <c r="P119" s="8" t="s">
        <v>45</v>
      </c>
      <c r="Q119" s="2">
        <f t="shared" si="15"/>
        <v>0.5225</v>
      </c>
      <c r="T119" s="2">
        <f t="shared" si="3"/>
        <v>0.5225</v>
      </c>
    </row>
    <row r="120" ht="15.75" customHeight="1">
      <c r="A120" s="11" t="s">
        <v>36</v>
      </c>
      <c r="B120" s="10" t="s">
        <v>178</v>
      </c>
      <c r="C120" s="13" t="s">
        <v>13</v>
      </c>
      <c r="D120" s="13" t="s">
        <v>13</v>
      </c>
      <c r="E120" s="10" t="s">
        <v>179</v>
      </c>
      <c r="F120" s="10" t="s">
        <v>39</v>
      </c>
      <c r="G120" s="10" t="s">
        <v>40</v>
      </c>
      <c r="H120" s="10" t="s">
        <v>198</v>
      </c>
      <c r="I120" s="10" t="s">
        <v>85</v>
      </c>
      <c r="J120" s="12">
        <v>45421.0</v>
      </c>
      <c r="K120" s="10" t="s">
        <v>43</v>
      </c>
      <c r="L120" s="10">
        <v>2.0</v>
      </c>
      <c r="M120" s="10">
        <v>6.0</v>
      </c>
      <c r="N120" s="10">
        <f t="shared" si="1"/>
        <v>12</v>
      </c>
      <c r="O120" s="10" t="s">
        <v>44</v>
      </c>
      <c r="P120" s="10" t="s">
        <v>45</v>
      </c>
      <c r="Q120" s="2">
        <f t="shared" si="15"/>
        <v>0.12</v>
      </c>
      <c r="T120" s="2">
        <f t="shared" si="3"/>
        <v>0.12</v>
      </c>
    </row>
    <row r="121" ht="15.75" customHeight="1">
      <c r="A121" s="7" t="s">
        <v>36</v>
      </c>
      <c r="B121" s="8" t="s">
        <v>147</v>
      </c>
      <c r="C121" s="14" t="s">
        <v>8</v>
      </c>
      <c r="D121" s="14" t="s">
        <v>8</v>
      </c>
      <c r="E121" s="8" t="s">
        <v>199</v>
      </c>
      <c r="F121" s="8" t="s">
        <v>39</v>
      </c>
      <c r="G121" s="8" t="s">
        <v>40</v>
      </c>
      <c r="H121" s="8" t="s">
        <v>185</v>
      </c>
      <c r="I121" s="8" t="s">
        <v>56</v>
      </c>
      <c r="J121" s="9">
        <v>45421.0</v>
      </c>
      <c r="K121" s="8" t="s">
        <v>43</v>
      </c>
      <c r="L121" s="8">
        <v>600.0</v>
      </c>
      <c r="M121" s="8">
        <v>0.95</v>
      </c>
      <c r="N121" s="10">
        <f t="shared" si="1"/>
        <v>570</v>
      </c>
      <c r="O121" s="8" t="s">
        <v>44</v>
      </c>
      <c r="P121" s="8" t="s">
        <v>45</v>
      </c>
      <c r="Q121" s="2">
        <f t="shared" ref="Q121:Q128" si="16">0.005*N121</f>
        <v>2.85</v>
      </c>
      <c r="T121" s="2">
        <f t="shared" si="3"/>
        <v>2.85</v>
      </c>
    </row>
    <row r="122" ht="15.75" customHeight="1">
      <c r="A122" s="11" t="s">
        <v>36</v>
      </c>
      <c r="B122" s="10" t="s">
        <v>147</v>
      </c>
      <c r="C122" s="13" t="s">
        <v>8</v>
      </c>
      <c r="D122" s="13" t="s">
        <v>8</v>
      </c>
      <c r="E122" s="10" t="s">
        <v>199</v>
      </c>
      <c r="F122" s="10" t="s">
        <v>39</v>
      </c>
      <c r="G122" s="10" t="s">
        <v>40</v>
      </c>
      <c r="H122" s="10" t="s">
        <v>200</v>
      </c>
      <c r="I122" s="10" t="s">
        <v>85</v>
      </c>
      <c r="J122" s="12">
        <v>45421.0</v>
      </c>
      <c r="K122" s="10" t="s">
        <v>43</v>
      </c>
      <c r="L122" s="10">
        <v>140.0</v>
      </c>
      <c r="M122" s="10">
        <v>2.99</v>
      </c>
      <c r="N122" s="10">
        <f t="shared" si="1"/>
        <v>418.6</v>
      </c>
      <c r="O122" s="10" t="s">
        <v>44</v>
      </c>
      <c r="P122" s="10" t="s">
        <v>45</v>
      </c>
      <c r="Q122" s="2">
        <f t="shared" si="16"/>
        <v>2.093</v>
      </c>
      <c r="T122" s="2">
        <f t="shared" si="3"/>
        <v>2.093</v>
      </c>
    </row>
    <row r="123" ht="15.75" customHeight="1">
      <c r="A123" s="7" t="s">
        <v>36</v>
      </c>
      <c r="B123" s="8" t="s">
        <v>147</v>
      </c>
      <c r="C123" s="14" t="s">
        <v>8</v>
      </c>
      <c r="D123" s="14" t="s">
        <v>8</v>
      </c>
      <c r="E123" s="8" t="s">
        <v>199</v>
      </c>
      <c r="F123" s="8" t="s">
        <v>39</v>
      </c>
      <c r="G123" s="8" t="s">
        <v>40</v>
      </c>
      <c r="H123" s="8" t="s">
        <v>190</v>
      </c>
      <c r="I123" s="8" t="s">
        <v>85</v>
      </c>
      <c r="J123" s="9">
        <v>45421.0</v>
      </c>
      <c r="K123" s="8" t="s">
        <v>43</v>
      </c>
      <c r="L123" s="8">
        <v>100.0</v>
      </c>
      <c r="M123" s="8">
        <v>2.99</v>
      </c>
      <c r="N123" s="10">
        <f t="shared" si="1"/>
        <v>299</v>
      </c>
      <c r="O123" s="8" t="s">
        <v>44</v>
      </c>
      <c r="P123" s="8" t="s">
        <v>45</v>
      </c>
      <c r="Q123" s="2">
        <f t="shared" si="16"/>
        <v>1.495</v>
      </c>
      <c r="T123" s="2">
        <f t="shared" si="3"/>
        <v>1.495</v>
      </c>
    </row>
    <row r="124" ht="15.75" customHeight="1">
      <c r="A124" s="11" t="s">
        <v>36</v>
      </c>
      <c r="B124" s="10" t="s">
        <v>147</v>
      </c>
      <c r="C124" s="13" t="s">
        <v>8</v>
      </c>
      <c r="D124" s="13" t="s">
        <v>8</v>
      </c>
      <c r="E124" s="10" t="s">
        <v>199</v>
      </c>
      <c r="F124" s="10" t="s">
        <v>39</v>
      </c>
      <c r="G124" s="10" t="s">
        <v>40</v>
      </c>
      <c r="H124" s="10" t="s">
        <v>201</v>
      </c>
      <c r="I124" s="10" t="s">
        <v>56</v>
      </c>
      <c r="J124" s="12">
        <v>45421.0</v>
      </c>
      <c r="K124" s="10" t="s">
        <v>43</v>
      </c>
      <c r="L124" s="10">
        <v>100.0</v>
      </c>
      <c r="M124" s="10">
        <v>0.95</v>
      </c>
      <c r="N124" s="10">
        <f t="shared" si="1"/>
        <v>95</v>
      </c>
      <c r="O124" s="10" t="s">
        <v>44</v>
      </c>
      <c r="P124" s="10" t="s">
        <v>45</v>
      </c>
      <c r="Q124" s="2">
        <f t="shared" si="16"/>
        <v>0.475</v>
      </c>
      <c r="T124" s="2">
        <f t="shared" si="3"/>
        <v>0.475</v>
      </c>
    </row>
    <row r="125" ht="15.75" customHeight="1">
      <c r="A125" s="7" t="s">
        <v>36</v>
      </c>
      <c r="B125" s="8" t="s">
        <v>147</v>
      </c>
      <c r="C125" s="14" t="s">
        <v>8</v>
      </c>
      <c r="D125" s="14" t="s">
        <v>8</v>
      </c>
      <c r="E125" s="8" t="s">
        <v>202</v>
      </c>
      <c r="F125" s="8" t="s">
        <v>39</v>
      </c>
      <c r="G125" s="8" t="s">
        <v>40</v>
      </c>
      <c r="H125" s="8" t="s">
        <v>106</v>
      </c>
      <c r="I125" s="8" t="s">
        <v>85</v>
      </c>
      <c r="J125" s="9">
        <v>45421.0</v>
      </c>
      <c r="K125" s="8" t="s">
        <v>43</v>
      </c>
      <c r="L125" s="8">
        <v>10.0</v>
      </c>
      <c r="M125" s="8">
        <v>29.99</v>
      </c>
      <c r="N125" s="10">
        <f t="shared" si="1"/>
        <v>299.9</v>
      </c>
      <c r="O125" s="8" t="s">
        <v>44</v>
      </c>
      <c r="P125" s="8" t="s">
        <v>45</v>
      </c>
      <c r="Q125" s="2">
        <f t="shared" si="16"/>
        <v>1.4995</v>
      </c>
      <c r="T125" s="2">
        <f t="shared" si="3"/>
        <v>1.4995</v>
      </c>
    </row>
    <row r="126" ht="15.75" customHeight="1">
      <c r="A126" s="11" t="s">
        <v>36</v>
      </c>
      <c r="B126" s="10" t="s">
        <v>147</v>
      </c>
      <c r="C126" s="13" t="s">
        <v>8</v>
      </c>
      <c r="D126" s="13" t="s">
        <v>8</v>
      </c>
      <c r="E126" s="10" t="s">
        <v>202</v>
      </c>
      <c r="F126" s="10" t="s">
        <v>39</v>
      </c>
      <c r="G126" s="10" t="s">
        <v>40</v>
      </c>
      <c r="H126" s="10" t="s">
        <v>203</v>
      </c>
      <c r="I126" s="10" t="s">
        <v>160</v>
      </c>
      <c r="J126" s="12">
        <v>45421.0</v>
      </c>
      <c r="K126" s="10" t="s">
        <v>43</v>
      </c>
      <c r="L126" s="10">
        <v>20.0</v>
      </c>
      <c r="M126" s="10">
        <v>228.0</v>
      </c>
      <c r="N126" s="10">
        <f t="shared" si="1"/>
        <v>4560</v>
      </c>
      <c r="O126" s="10" t="s">
        <v>44</v>
      </c>
      <c r="P126" s="10" t="s">
        <v>45</v>
      </c>
      <c r="Q126" s="2">
        <f t="shared" si="16"/>
        <v>22.8</v>
      </c>
      <c r="T126" s="2">
        <f t="shared" si="3"/>
        <v>22.8</v>
      </c>
    </row>
    <row r="127" ht="15.75" customHeight="1">
      <c r="A127" s="7" t="s">
        <v>36</v>
      </c>
      <c r="B127" s="8" t="s">
        <v>147</v>
      </c>
      <c r="C127" s="14" t="s">
        <v>8</v>
      </c>
      <c r="D127" s="14" t="s">
        <v>8</v>
      </c>
      <c r="E127" s="8" t="s">
        <v>202</v>
      </c>
      <c r="F127" s="8" t="s">
        <v>39</v>
      </c>
      <c r="G127" s="8" t="s">
        <v>40</v>
      </c>
      <c r="H127" s="8" t="s">
        <v>204</v>
      </c>
      <c r="I127" s="8" t="s">
        <v>59</v>
      </c>
      <c r="J127" s="9">
        <v>45421.0</v>
      </c>
      <c r="K127" s="8" t="s">
        <v>43</v>
      </c>
      <c r="L127" s="8">
        <v>16.0</v>
      </c>
      <c r="M127" s="8">
        <v>80.0</v>
      </c>
      <c r="N127" s="10">
        <f t="shared" si="1"/>
        <v>1280</v>
      </c>
      <c r="O127" s="8" t="s">
        <v>44</v>
      </c>
      <c r="P127" s="8" t="s">
        <v>45</v>
      </c>
      <c r="Q127" s="2">
        <f t="shared" si="16"/>
        <v>6.4</v>
      </c>
      <c r="T127" s="2">
        <f t="shared" si="3"/>
        <v>6.4</v>
      </c>
    </row>
    <row r="128" ht="15.75" customHeight="1">
      <c r="A128" s="11" t="s">
        <v>36</v>
      </c>
      <c r="B128" s="10" t="s">
        <v>147</v>
      </c>
      <c r="C128" s="13" t="s">
        <v>8</v>
      </c>
      <c r="D128" s="13" t="s">
        <v>8</v>
      </c>
      <c r="E128" s="10" t="s">
        <v>202</v>
      </c>
      <c r="F128" s="10" t="s">
        <v>39</v>
      </c>
      <c r="G128" s="10" t="s">
        <v>40</v>
      </c>
      <c r="H128" s="10" t="s">
        <v>149</v>
      </c>
      <c r="I128" s="10" t="s">
        <v>51</v>
      </c>
      <c r="J128" s="12">
        <v>45421.0</v>
      </c>
      <c r="K128" s="10" t="s">
        <v>43</v>
      </c>
      <c r="L128" s="10">
        <v>4.0</v>
      </c>
      <c r="M128" s="10">
        <v>86.95</v>
      </c>
      <c r="N128" s="10">
        <f t="shared" si="1"/>
        <v>347.8</v>
      </c>
      <c r="O128" s="10" t="s">
        <v>44</v>
      </c>
      <c r="P128" s="10" t="s">
        <v>45</v>
      </c>
      <c r="Q128" s="2">
        <f t="shared" si="16"/>
        <v>1.739</v>
      </c>
      <c r="T128" s="2">
        <f t="shared" si="3"/>
        <v>1.739</v>
      </c>
    </row>
    <row r="129" ht="15.75" customHeight="1">
      <c r="A129" s="7" t="s">
        <v>36</v>
      </c>
      <c r="B129" s="8" t="s">
        <v>205</v>
      </c>
      <c r="C129" s="14" t="s">
        <v>13</v>
      </c>
      <c r="D129" s="14" t="s">
        <v>13</v>
      </c>
      <c r="E129" s="8" t="s">
        <v>206</v>
      </c>
      <c r="F129" s="8" t="s">
        <v>39</v>
      </c>
      <c r="G129" s="8" t="s">
        <v>40</v>
      </c>
      <c r="H129" s="8" t="s">
        <v>207</v>
      </c>
      <c r="I129" s="8" t="s">
        <v>56</v>
      </c>
      <c r="J129" s="9">
        <v>45422.0</v>
      </c>
      <c r="K129" s="8" t="s">
        <v>43</v>
      </c>
      <c r="L129" s="8">
        <v>1.0</v>
      </c>
      <c r="M129" s="8">
        <v>6.18</v>
      </c>
      <c r="N129" s="10">
        <f t="shared" si="1"/>
        <v>6.18</v>
      </c>
      <c r="O129" s="8" t="s">
        <v>44</v>
      </c>
      <c r="P129" s="8" t="s">
        <v>45</v>
      </c>
      <c r="Q129" s="2">
        <f t="shared" ref="Q129:Q132" si="17">0.01*N129</f>
        <v>0.0618</v>
      </c>
      <c r="T129" s="2">
        <f t="shared" si="3"/>
        <v>0.0618</v>
      </c>
    </row>
    <row r="130" ht="15.75" customHeight="1">
      <c r="A130" s="11" t="s">
        <v>36</v>
      </c>
      <c r="B130" s="10" t="s">
        <v>205</v>
      </c>
      <c r="C130" s="13" t="s">
        <v>13</v>
      </c>
      <c r="D130" s="13" t="s">
        <v>13</v>
      </c>
      <c r="E130" s="10" t="s">
        <v>206</v>
      </c>
      <c r="F130" s="10" t="s">
        <v>39</v>
      </c>
      <c r="G130" s="10" t="s">
        <v>40</v>
      </c>
      <c r="H130" s="10" t="s">
        <v>208</v>
      </c>
      <c r="I130" s="10" t="s">
        <v>47</v>
      </c>
      <c r="J130" s="12">
        <v>45422.0</v>
      </c>
      <c r="K130" s="10" t="s">
        <v>43</v>
      </c>
      <c r="L130" s="10">
        <v>1.0</v>
      </c>
      <c r="M130" s="10">
        <v>24.0</v>
      </c>
      <c r="N130" s="10">
        <f t="shared" si="1"/>
        <v>24</v>
      </c>
      <c r="O130" s="10" t="s">
        <v>44</v>
      </c>
      <c r="P130" s="10" t="s">
        <v>45</v>
      </c>
      <c r="Q130" s="2">
        <f t="shared" si="17"/>
        <v>0.24</v>
      </c>
      <c r="T130" s="2">
        <f t="shared" si="3"/>
        <v>0.24</v>
      </c>
    </row>
    <row r="131" ht="15.75" customHeight="1">
      <c r="A131" s="7" t="s">
        <v>36</v>
      </c>
      <c r="B131" s="8" t="s">
        <v>205</v>
      </c>
      <c r="C131" s="14" t="s">
        <v>13</v>
      </c>
      <c r="D131" s="14" t="s">
        <v>13</v>
      </c>
      <c r="E131" s="8" t="s">
        <v>206</v>
      </c>
      <c r="F131" s="8" t="s">
        <v>39</v>
      </c>
      <c r="G131" s="8" t="s">
        <v>40</v>
      </c>
      <c r="H131" s="8" t="s">
        <v>209</v>
      </c>
      <c r="I131" s="8" t="s">
        <v>59</v>
      </c>
      <c r="J131" s="9">
        <v>45422.0</v>
      </c>
      <c r="K131" s="8" t="s">
        <v>43</v>
      </c>
      <c r="L131" s="8">
        <v>10.0</v>
      </c>
      <c r="M131" s="8">
        <v>6.2</v>
      </c>
      <c r="N131" s="10">
        <f t="shared" si="1"/>
        <v>62</v>
      </c>
      <c r="O131" s="8" t="s">
        <v>44</v>
      </c>
      <c r="P131" s="8" t="s">
        <v>45</v>
      </c>
      <c r="Q131" s="2">
        <f t="shared" si="17"/>
        <v>0.62</v>
      </c>
      <c r="T131" s="2">
        <f t="shared" si="3"/>
        <v>0.62</v>
      </c>
    </row>
    <row r="132" ht="15.75" customHeight="1">
      <c r="A132" s="11" t="s">
        <v>36</v>
      </c>
      <c r="B132" s="10" t="s">
        <v>131</v>
      </c>
      <c r="C132" s="13" t="s">
        <v>13</v>
      </c>
      <c r="D132" s="13" t="s">
        <v>13</v>
      </c>
      <c r="E132" s="10" t="s">
        <v>210</v>
      </c>
      <c r="F132" s="10" t="s">
        <v>39</v>
      </c>
      <c r="G132" s="10" t="s">
        <v>40</v>
      </c>
      <c r="H132" s="10" t="s">
        <v>138</v>
      </c>
      <c r="I132" s="10" t="s">
        <v>47</v>
      </c>
      <c r="J132" s="12">
        <v>45422.0</v>
      </c>
      <c r="K132" s="10" t="s">
        <v>43</v>
      </c>
      <c r="L132" s="10">
        <v>1.0</v>
      </c>
      <c r="M132" s="10">
        <v>0.0</v>
      </c>
      <c r="N132" s="10">
        <f t="shared" si="1"/>
        <v>0</v>
      </c>
      <c r="O132" s="10" t="s">
        <v>44</v>
      </c>
      <c r="P132" s="10" t="s">
        <v>45</v>
      </c>
      <c r="Q132" s="2">
        <f t="shared" si="17"/>
        <v>0</v>
      </c>
      <c r="T132" s="2">
        <f t="shared" si="3"/>
        <v>0</v>
      </c>
    </row>
    <row r="133" ht="15.75" customHeight="1">
      <c r="A133" s="11" t="s">
        <v>36</v>
      </c>
      <c r="B133" s="10" t="s">
        <v>48</v>
      </c>
      <c r="C133" s="13" t="s">
        <v>8</v>
      </c>
      <c r="D133" s="13" t="s">
        <v>8</v>
      </c>
      <c r="E133" s="10" t="s">
        <v>211</v>
      </c>
      <c r="F133" s="10" t="s">
        <v>39</v>
      </c>
      <c r="G133" s="10" t="s">
        <v>40</v>
      </c>
      <c r="H133" s="10" t="s">
        <v>212</v>
      </c>
      <c r="I133" s="10" t="s">
        <v>65</v>
      </c>
      <c r="J133" s="12">
        <v>45422.0</v>
      </c>
      <c r="K133" s="10" t="s">
        <v>43</v>
      </c>
      <c r="L133" s="10">
        <v>4.0</v>
      </c>
      <c r="M133" s="10">
        <v>96.97</v>
      </c>
      <c r="N133" s="10">
        <f t="shared" si="1"/>
        <v>387.88</v>
      </c>
      <c r="O133" s="10" t="s">
        <v>44</v>
      </c>
      <c r="P133" s="10" t="s">
        <v>45</v>
      </c>
      <c r="Q133" s="2">
        <f t="shared" ref="Q133:Q135" si="18">0.005*N133</f>
        <v>1.9394</v>
      </c>
      <c r="T133" s="2">
        <f t="shared" si="3"/>
        <v>1.9394</v>
      </c>
    </row>
    <row r="134" ht="15.75" customHeight="1">
      <c r="A134" s="7" t="s">
        <v>36</v>
      </c>
      <c r="B134" s="8" t="s">
        <v>48</v>
      </c>
      <c r="C134" s="14" t="s">
        <v>8</v>
      </c>
      <c r="D134" s="14" t="s">
        <v>8</v>
      </c>
      <c r="E134" s="8" t="s">
        <v>211</v>
      </c>
      <c r="F134" s="8" t="s">
        <v>39</v>
      </c>
      <c r="G134" s="8" t="s">
        <v>40</v>
      </c>
      <c r="H134" s="8" t="s">
        <v>213</v>
      </c>
      <c r="I134" s="8" t="s">
        <v>65</v>
      </c>
      <c r="J134" s="9">
        <v>45422.0</v>
      </c>
      <c r="K134" s="8" t="s">
        <v>43</v>
      </c>
      <c r="L134" s="8">
        <v>2.0</v>
      </c>
      <c r="M134" s="8">
        <v>97.97</v>
      </c>
      <c r="N134" s="10">
        <f t="shared" si="1"/>
        <v>195.94</v>
      </c>
      <c r="O134" s="8" t="s">
        <v>44</v>
      </c>
      <c r="P134" s="8" t="s">
        <v>45</v>
      </c>
      <c r="Q134" s="2">
        <f t="shared" si="18"/>
        <v>0.9797</v>
      </c>
      <c r="T134" s="2">
        <f t="shared" si="3"/>
        <v>0.9797</v>
      </c>
    </row>
    <row r="135" ht="15.75" customHeight="1">
      <c r="A135" s="11" t="s">
        <v>36</v>
      </c>
      <c r="B135" s="10" t="s">
        <v>48</v>
      </c>
      <c r="C135" s="13" t="s">
        <v>8</v>
      </c>
      <c r="D135" s="13" t="s">
        <v>8</v>
      </c>
      <c r="E135" s="10" t="s">
        <v>214</v>
      </c>
      <c r="F135" s="10" t="s">
        <v>39</v>
      </c>
      <c r="G135" s="10" t="s">
        <v>40</v>
      </c>
      <c r="H135" s="10" t="s">
        <v>138</v>
      </c>
      <c r="I135" s="10" t="s">
        <v>47</v>
      </c>
      <c r="J135" s="12">
        <v>45422.0</v>
      </c>
      <c r="K135" s="10" t="s">
        <v>43</v>
      </c>
      <c r="L135" s="10">
        <v>1.0</v>
      </c>
      <c r="M135" s="10">
        <v>0.0</v>
      </c>
      <c r="N135" s="10">
        <f t="shared" si="1"/>
        <v>0</v>
      </c>
      <c r="O135" s="10" t="s">
        <v>44</v>
      </c>
      <c r="P135" s="10" t="s">
        <v>45</v>
      </c>
      <c r="Q135" s="2">
        <f t="shared" si="18"/>
        <v>0</v>
      </c>
      <c r="T135" s="2">
        <f t="shared" si="3"/>
        <v>0</v>
      </c>
    </row>
    <row r="136" ht="15.75" customHeight="1">
      <c r="A136" s="11" t="s">
        <v>36</v>
      </c>
      <c r="B136" s="10" t="s">
        <v>53</v>
      </c>
      <c r="C136" s="13" t="s">
        <v>15</v>
      </c>
      <c r="D136" s="13" t="s">
        <v>15</v>
      </c>
      <c r="E136" s="10" t="s">
        <v>215</v>
      </c>
      <c r="F136" s="10" t="s">
        <v>39</v>
      </c>
      <c r="G136" s="10" t="s">
        <v>40</v>
      </c>
      <c r="H136" s="10" t="s">
        <v>216</v>
      </c>
      <c r="I136" s="10" t="s">
        <v>80</v>
      </c>
      <c r="J136" s="12">
        <v>45422.0</v>
      </c>
      <c r="K136" s="10" t="s">
        <v>43</v>
      </c>
      <c r="L136" s="10">
        <v>10.0</v>
      </c>
      <c r="M136" s="10">
        <v>6.99</v>
      </c>
      <c r="N136" s="10">
        <f t="shared" si="1"/>
        <v>69.9</v>
      </c>
      <c r="O136" s="10" t="s">
        <v>44</v>
      </c>
      <c r="P136" s="10" t="s">
        <v>45</v>
      </c>
      <c r="Q136" s="2">
        <f t="shared" ref="Q136:Q153" si="19">0.01*N136</f>
        <v>0.699</v>
      </c>
      <c r="T136" s="2">
        <f t="shared" si="3"/>
        <v>0.699</v>
      </c>
    </row>
    <row r="137" ht="15.75" customHeight="1">
      <c r="A137" s="7" t="s">
        <v>36</v>
      </c>
      <c r="B137" s="8" t="s">
        <v>53</v>
      </c>
      <c r="C137" s="14" t="s">
        <v>15</v>
      </c>
      <c r="D137" s="14" t="s">
        <v>15</v>
      </c>
      <c r="E137" s="8" t="s">
        <v>215</v>
      </c>
      <c r="F137" s="8" t="s">
        <v>39</v>
      </c>
      <c r="G137" s="8" t="s">
        <v>40</v>
      </c>
      <c r="H137" s="8" t="s">
        <v>46</v>
      </c>
      <c r="I137" s="8" t="s">
        <v>47</v>
      </c>
      <c r="J137" s="9">
        <v>45422.0</v>
      </c>
      <c r="K137" s="8" t="s">
        <v>43</v>
      </c>
      <c r="L137" s="8">
        <v>2.0</v>
      </c>
      <c r="M137" s="8">
        <v>230.0</v>
      </c>
      <c r="N137" s="10">
        <f t="shared" si="1"/>
        <v>460</v>
      </c>
      <c r="O137" s="8" t="s">
        <v>44</v>
      </c>
      <c r="P137" s="8" t="s">
        <v>45</v>
      </c>
      <c r="Q137" s="2">
        <f t="shared" si="19"/>
        <v>4.6</v>
      </c>
      <c r="T137" s="2">
        <f t="shared" si="3"/>
        <v>4.6</v>
      </c>
    </row>
    <row r="138" ht="15.75" customHeight="1">
      <c r="A138" s="11" t="s">
        <v>36</v>
      </c>
      <c r="B138" s="10" t="s">
        <v>53</v>
      </c>
      <c r="C138" s="13" t="s">
        <v>15</v>
      </c>
      <c r="D138" s="13" t="s">
        <v>15</v>
      </c>
      <c r="E138" s="10" t="s">
        <v>215</v>
      </c>
      <c r="F138" s="10" t="s">
        <v>39</v>
      </c>
      <c r="G138" s="10" t="s">
        <v>40</v>
      </c>
      <c r="H138" s="10" t="s">
        <v>217</v>
      </c>
      <c r="I138" s="10" t="s">
        <v>59</v>
      </c>
      <c r="J138" s="12">
        <v>45422.0</v>
      </c>
      <c r="K138" s="10" t="s">
        <v>43</v>
      </c>
      <c r="L138" s="10">
        <v>40.0</v>
      </c>
      <c r="M138" s="10">
        <v>4.25</v>
      </c>
      <c r="N138" s="10">
        <f t="shared" si="1"/>
        <v>170</v>
      </c>
      <c r="O138" s="10" t="s">
        <v>44</v>
      </c>
      <c r="P138" s="10" t="s">
        <v>45</v>
      </c>
      <c r="Q138" s="2">
        <f t="shared" si="19"/>
        <v>1.7</v>
      </c>
      <c r="T138" s="2">
        <f t="shared" si="3"/>
        <v>1.7</v>
      </c>
    </row>
    <row r="139" ht="15.75" customHeight="1">
      <c r="A139" s="7" t="s">
        <v>36</v>
      </c>
      <c r="B139" s="8" t="s">
        <v>53</v>
      </c>
      <c r="C139" s="14" t="s">
        <v>15</v>
      </c>
      <c r="D139" s="14" t="s">
        <v>15</v>
      </c>
      <c r="E139" s="8" t="s">
        <v>215</v>
      </c>
      <c r="F139" s="8" t="s">
        <v>39</v>
      </c>
      <c r="G139" s="8" t="s">
        <v>40</v>
      </c>
      <c r="H139" s="8" t="s">
        <v>182</v>
      </c>
      <c r="I139" s="8" t="s">
        <v>59</v>
      </c>
      <c r="J139" s="9">
        <v>45422.0</v>
      </c>
      <c r="K139" s="8" t="s">
        <v>43</v>
      </c>
      <c r="L139" s="8">
        <v>140.0</v>
      </c>
      <c r="M139" s="8">
        <v>1.65</v>
      </c>
      <c r="N139" s="10">
        <f t="shared" si="1"/>
        <v>231</v>
      </c>
      <c r="O139" s="8" t="s">
        <v>44</v>
      </c>
      <c r="P139" s="8" t="s">
        <v>45</v>
      </c>
      <c r="Q139" s="2">
        <f t="shared" si="19"/>
        <v>2.31</v>
      </c>
      <c r="T139" s="2">
        <f t="shared" si="3"/>
        <v>2.31</v>
      </c>
    </row>
    <row r="140" ht="15.75" customHeight="1">
      <c r="A140" s="11" t="s">
        <v>36</v>
      </c>
      <c r="B140" s="10" t="s">
        <v>53</v>
      </c>
      <c r="C140" s="13" t="s">
        <v>15</v>
      </c>
      <c r="D140" s="13" t="s">
        <v>15</v>
      </c>
      <c r="E140" s="10" t="s">
        <v>215</v>
      </c>
      <c r="F140" s="10" t="s">
        <v>39</v>
      </c>
      <c r="G140" s="10" t="s">
        <v>40</v>
      </c>
      <c r="H140" s="10" t="s">
        <v>218</v>
      </c>
      <c r="I140" s="10" t="s">
        <v>59</v>
      </c>
      <c r="J140" s="12">
        <v>45422.0</v>
      </c>
      <c r="K140" s="10" t="s">
        <v>43</v>
      </c>
      <c r="L140" s="10">
        <v>25.0</v>
      </c>
      <c r="M140" s="10">
        <v>0.18</v>
      </c>
      <c r="N140" s="10">
        <f t="shared" si="1"/>
        <v>4.5</v>
      </c>
      <c r="O140" s="10" t="s">
        <v>44</v>
      </c>
      <c r="P140" s="10" t="s">
        <v>45</v>
      </c>
      <c r="Q140" s="2">
        <f t="shared" si="19"/>
        <v>0.045</v>
      </c>
      <c r="T140" s="2">
        <f t="shared" si="3"/>
        <v>0.045</v>
      </c>
    </row>
    <row r="141" ht="15.75" customHeight="1">
      <c r="A141" s="7" t="s">
        <v>36</v>
      </c>
      <c r="B141" s="8" t="s">
        <v>53</v>
      </c>
      <c r="C141" s="14" t="s">
        <v>15</v>
      </c>
      <c r="D141" s="14" t="s">
        <v>15</v>
      </c>
      <c r="E141" s="8" t="s">
        <v>215</v>
      </c>
      <c r="F141" s="8" t="s">
        <v>39</v>
      </c>
      <c r="G141" s="8" t="s">
        <v>40</v>
      </c>
      <c r="H141" s="8" t="s">
        <v>192</v>
      </c>
      <c r="I141" s="8" t="s">
        <v>42</v>
      </c>
      <c r="J141" s="9">
        <v>45422.0</v>
      </c>
      <c r="K141" s="8" t="s">
        <v>43</v>
      </c>
      <c r="L141" s="8">
        <v>50.0</v>
      </c>
      <c r="M141" s="8">
        <v>3.49</v>
      </c>
      <c r="N141" s="10">
        <f t="shared" si="1"/>
        <v>174.5</v>
      </c>
      <c r="O141" s="8" t="s">
        <v>44</v>
      </c>
      <c r="P141" s="8" t="s">
        <v>45</v>
      </c>
      <c r="Q141" s="2">
        <f t="shared" si="19"/>
        <v>1.745</v>
      </c>
      <c r="T141" s="2">
        <f t="shared" si="3"/>
        <v>1.745</v>
      </c>
    </row>
    <row r="142" ht="15.75" customHeight="1">
      <c r="A142" s="11" t="s">
        <v>36</v>
      </c>
      <c r="B142" s="10" t="s">
        <v>53</v>
      </c>
      <c r="C142" s="13" t="s">
        <v>15</v>
      </c>
      <c r="D142" s="13" t="s">
        <v>15</v>
      </c>
      <c r="E142" s="10" t="s">
        <v>215</v>
      </c>
      <c r="F142" s="10" t="s">
        <v>39</v>
      </c>
      <c r="G142" s="10" t="s">
        <v>40</v>
      </c>
      <c r="H142" s="10" t="s">
        <v>219</v>
      </c>
      <c r="I142" s="10" t="s">
        <v>56</v>
      </c>
      <c r="J142" s="12">
        <v>45422.0</v>
      </c>
      <c r="K142" s="10" t="s">
        <v>43</v>
      </c>
      <c r="L142" s="10">
        <v>5.0</v>
      </c>
      <c r="M142" s="10">
        <v>7.5</v>
      </c>
      <c r="N142" s="10">
        <f t="shared" si="1"/>
        <v>37.5</v>
      </c>
      <c r="O142" s="10" t="s">
        <v>44</v>
      </c>
      <c r="P142" s="10" t="s">
        <v>45</v>
      </c>
      <c r="Q142" s="2">
        <f t="shared" si="19"/>
        <v>0.375</v>
      </c>
      <c r="T142" s="2">
        <f t="shared" si="3"/>
        <v>0.375</v>
      </c>
    </row>
    <row r="143" ht="15.75" customHeight="1">
      <c r="A143" s="7" t="s">
        <v>36</v>
      </c>
      <c r="B143" s="8" t="s">
        <v>53</v>
      </c>
      <c r="C143" s="14" t="s">
        <v>15</v>
      </c>
      <c r="D143" s="14" t="s">
        <v>15</v>
      </c>
      <c r="E143" s="8" t="s">
        <v>215</v>
      </c>
      <c r="F143" s="8" t="s">
        <v>39</v>
      </c>
      <c r="G143" s="8" t="s">
        <v>40</v>
      </c>
      <c r="H143" s="8" t="s">
        <v>220</v>
      </c>
      <c r="I143" s="8" t="s">
        <v>47</v>
      </c>
      <c r="J143" s="9">
        <v>45422.0</v>
      </c>
      <c r="K143" s="8" t="s">
        <v>43</v>
      </c>
      <c r="L143" s="8">
        <v>10.0</v>
      </c>
      <c r="M143" s="8">
        <v>6.49</v>
      </c>
      <c r="N143" s="10">
        <f t="shared" si="1"/>
        <v>64.9</v>
      </c>
      <c r="O143" s="8" t="s">
        <v>44</v>
      </c>
      <c r="P143" s="8" t="s">
        <v>45</v>
      </c>
      <c r="Q143" s="2">
        <f t="shared" si="19"/>
        <v>0.649</v>
      </c>
      <c r="T143" s="2">
        <f t="shared" si="3"/>
        <v>0.649</v>
      </c>
    </row>
    <row r="144" ht="15.75" customHeight="1">
      <c r="A144" s="11" t="s">
        <v>36</v>
      </c>
      <c r="B144" s="10" t="s">
        <v>53</v>
      </c>
      <c r="C144" s="13" t="s">
        <v>15</v>
      </c>
      <c r="D144" s="13" t="s">
        <v>15</v>
      </c>
      <c r="E144" s="10" t="s">
        <v>215</v>
      </c>
      <c r="F144" s="10" t="s">
        <v>39</v>
      </c>
      <c r="G144" s="10" t="s">
        <v>40</v>
      </c>
      <c r="H144" s="10" t="s">
        <v>221</v>
      </c>
      <c r="I144" s="10" t="s">
        <v>47</v>
      </c>
      <c r="J144" s="12">
        <v>45422.0</v>
      </c>
      <c r="K144" s="10" t="s">
        <v>43</v>
      </c>
      <c r="L144" s="10">
        <v>4.0</v>
      </c>
      <c r="M144" s="10">
        <v>42.35</v>
      </c>
      <c r="N144" s="10">
        <f t="shared" si="1"/>
        <v>169.4</v>
      </c>
      <c r="O144" s="10" t="s">
        <v>44</v>
      </c>
      <c r="P144" s="10" t="s">
        <v>45</v>
      </c>
      <c r="Q144" s="2">
        <f t="shared" si="19"/>
        <v>1.694</v>
      </c>
      <c r="T144" s="2">
        <f t="shared" si="3"/>
        <v>1.694</v>
      </c>
    </row>
    <row r="145" ht="15.75" customHeight="1">
      <c r="A145" s="7" t="s">
        <v>36</v>
      </c>
      <c r="B145" s="8" t="s">
        <v>53</v>
      </c>
      <c r="C145" s="14" t="s">
        <v>15</v>
      </c>
      <c r="D145" s="14" t="s">
        <v>15</v>
      </c>
      <c r="E145" s="8" t="s">
        <v>215</v>
      </c>
      <c r="F145" s="8" t="s">
        <v>39</v>
      </c>
      <c r="G145" s="8" t="s">
        <v>40</v>
      </c>
      <c r="H145" s="8" t="s">
        <v>138</v>
      </c>
      <c r="I145" s="8" t="s">
        <v>47</v>
      </c>
      <c r="J145" s="9">
        <v>45422.0</v>
      </c>
      <c r="K145" s="8" t="s">
        <v>43</v>
      </c>
      <c r="L145" s="8">
        <v>1.0</v>
      </c>
      <c r="M145" s="8">
        <v>0.0</v>
      </c>
      <c r="N145" s="10">
        <f t="shared" si="1"/>
        <v>0</v>
      </c>
      <c r="O145" s="8" t="s">
        <v>44</v>
      </c>
      <c r="P145" s="8" t="s">
        <v>45</v>
      </c>
      <c r="Q145" s="2">
        <f t="shared" si="19"/>
        <v>0</v>
      </c>
      <c r="T145" s="2">
        <f t="shared" si="3"/>
        <v>0</v>
      </c>
    </row>
    <row r="146" ht="15.75" customHeight="1">
      <c r="A146" s="11" t="s">
        <v>36</v>
      </c>
      <c r="B146" s="10" t="s">
        <v>53</v>
      </c>
      <c r="C146" s="13" t="s">
        <v>15</v>
      </c>
      <c r="D146" s="13" t="s">
        <v>15</v>
      </c>
      <c r="E146" s="10" t="s">
        <v>215</v>
      </c>
      <c r="F146" s="10" t="s">
        <v>39</v>
      </c>
      <c r="G146" s="10" t="s">
        <v>40</v>
      </c>
      <c r="H146" s="10" t="s">
        <v>87</v>
      </c>
      <c r="I146" s="10" t="s">
        <v>42</v>
      </c>
      <c r="J146" s="12">
        <v>45422.0</v>
      </c>
      <c r="K146" s="10" t="s">
        <v>43</v>
      </c>
      <c r="L146" s="10">
        <v>5.0</v>
      </c>
      <c r="M146" s="10">
        <v>5.5</v>
      </c>
      <c r="N146" s="10">
        <f t="shared" si="1"/>
        <v>27.5</v>
      </c>
      <c r="O146" s="10" t="s">
        <v>44</v>
      </c>
      <c r="P146" s="10" t="s">
        <v>45</v>
      </c>
      <c r="Q146" s="2">
        <f t="shared" si="19"/>
        <v>0.275</v>
      </c>
      <c r="T146" s="2">
        <f t="shared" si="3"/>
        <v>0.275</v>
      </c>
    </row>
    <row r="147" ht="15.75" customHeight="1">
      <c r="A147" s="11" t="s">
        <v>36</v>
      </c>
      <c r="B147" s="10" t="s">
        <v>53</v>
      </c>
      <c r="C147" s="13" t="s">
        <v>15</v>
      </c>
      <c r="D147" s="13" t="s">
        <v>15</v>
      </c>
      <c r="E147" s="10" t="s">
        <v>222</v>
      </c>
      <c r="F147" s="10" t="s">
        <v>39</v>
      </c>
      <c r="G147" s="10" t="s">
        <v>40</v>
      </c>
      <c r="H147" s="10" t="s">
        <v>55</v>
      </c>
      <c r="I147" s="10" t="s">
        <v>56</v>
      </c>
      <c r="J147" s="12">
        <v>45422.0</v>
      </c>
      <c r="K147" s="10" t="s">
        <v>43</v>
      </c>
      <c r="L147" s="10">
        <v>1.0</v>
      </c>
      <c r="M147" s="10">
        <v>0.0</v>
      </c>
      <c r="N147" s="10">
        <f t="shared" si="1"/>
        <v>0</v>
      </c>
      <c r="O147" s="10" t="s">
        <v>44</v>
      </c>
      <c r="P147" s="10" t="s">
        <v>45</v>
      </c>
      <c r="Q147" s="2">
        <f t="shared" si="19"/>
        <v>0</v>
      </c>
      <c r="T147" s="2">
        <f t="shared" si="3"/>
        <v>0</v>
      </c>
    </row>
    <row r="148" ht="15.75" customHeight="1">
      <c r="A148" s="7" t="s">
        <v>36</v>
      </c>
      <c r="B148" s="8" t="s">
        <v>53</v>
      </c>
      <c r="C148" s="14" t="s">
        <v>15</v>
      </c>
      <c r="D148" s="14" t="s">
        <v>15</v>
      </c>
      <c r="E148" s="8" t="s">
        <v>222</v>
      </c>
      <c r="F148" s="8" t="s">
        <v>39</v>
      </c>
      <c r="G148" s="8" t="s">
        <v>40</v>
      </c>
      <c r="H148" s="8" t="s">
        <v>58</v>
      </c>
      <c r="I148" s="8" t="s">
        <v>59</v>
      </c>
      <c r="J148" s="9">
        <v>45422.0</v>
      </c>
      <c r="K148" s="8" t="s">
        <v>43</v>
      </c>
      <c r="L148" s="8">
        <v>640.0</v>
      </c>
      <c r="M148" s="8">
        <v>0.0</v>
      </c>
      <c r="N148" s="10">
        <f t="shared" si="1"/>
        <v>0</v>
      </c>
      <c r="O148" s="8" t="s">
        <v>44</v>
      </c>
      <c r="P148" s="8" t="s">
        <v>45</v>
      </c>
      <c r="Q148" s="2">
        <f t="shared" si="19"/>
        <v>0</v>
      </c>
      <c r="T148" s="2">
        <f t="shared" si="3"/>
        <v>0</v>
      </c>
    </row>
    <row r="149" ht="15.75" customHeight="1">
      <c r="A149" s="11" t="s">
        <v>36</v>
      </c>
      <c r="B149" s="10" t="s">
        <v>223</v>
      </c>
      <c r="C149" s="13" t="s">
        <v>15</v>
      </c>
      <c r="D149" s="13" t="s">
        <v>15</v>
      </c>
      <c r="E149" s="10" t="s">
        <v>224</v>
      </c>
      <c r="F149" s="10" t="s">
        <v>39</v>
      </c>
      <c r="G149" s="10" t="s">
        <v>40</v>
      </c>
      <c r="H149" s="10" t="s">
        <v>225</v>
      </c>
      <c r="I149" s="10" t="s">
        <v>59</v>
      </c>
      <c r="J149" s="12">
        <v>45422.0</v>
      </c>
      <c r="K149" s="10" t="s">
        <v>43</v>
      </c>
      <c r="L149" s="10">
        <v>12.0</v>
      </c>
      <c r="M149" s="10">
        <v>9.5</v>
      </c>
      <c r="N149" s="10">
        <f t="shared" si="1"/>
        <v>114</v>
      </c>
      <c r="O149" s="10" t="s">
        <v>44</v>
      </c>
      <c r="P149" s="10" t="s">
        <v>45</v>
      </c>
      <c r="Q149" s="2">
        <f t="shared" si="19"/>
        <v>1.14</v>
      </c>
      <c r="T149" s="2">
        <f t="shared" si="3"/>
        <v>1.14</v>
      </c>
    </row>
    <row r="150" ht="15.75" customHeight="1">
      <c r="A150" s="7" t="s">
        <v>36</v>
      </c>
      <c r="B150" s="8" t="s">
        <v>223</v>
      </c>
      <c r="C150" s="14" t="s">
        <v>15</v>
      </c>
      <c r="D150" s="14" t="s">
        <v>15</v>
      </c>
      <c r="E150" s="8" t="s">
        <v>224</v>
      </c>
      <c r="F150" s="8" t="s">
        <v>39</v>
      </c>
      <c r="G150" s="8" t="s">
        <v>40</v>
      </c>
      <c r="H150" s="8" t="s">
        <v>226</v>
      </c>
      <c r="I150" s="8" t="s">
        <v>65</v>
      </c>
      <c r="J150" s="9">
        <v>45422.0</v>
      </c>
      <c r="K150" s="8" t="s">
        <v>43</v>
      </c>
      <c r="L150" s="8">
        <v>1.0</v>
      </c>
      <c r="M150" s="8">
        <v>661.26</v>
      </c>
      <c r="N150" s="10">
        <f t="shared" si="1"/>
        <v>661.26</v>
      </c>
      <c r="O150" s="8" t="s">
        <v>44</v>
      </c>
      <c r="P150" s="8" t="s">
        <v>45</v>
      </c>
      <c r="Q150" s="2">
        <f t="shared" si="19"/>
        <v>6.6126</v>
      </c>
      <c r="T150" s="2">
        <f t="shared" si="3"/>
        <v>6.6126</v>
      </c>
    </row>
    <row r="151" ht="15.75" customHeight="1">
      <c r="A151" s="11" t="s">
        <v>36</v>
      </c>
      <c r="B151" s="10" t="s">
        <v>223</v>
      </c>
      <c r="C151" s="13" t="s">
        <v>15</v>
      </c>
      <c r="D151" s="13" t="s">
        <v>15</v>
      </c>
      <c r="E151" s="10" t="s">
        <v>224</v>
      </c>
      <c r="F151" s="10" t="s">
        <v>39</v>
      </c>
      <c r="G151" s="10" t="s">
        <v>40</v>
      </c>
      <c r="H151" s="10" t="s">
        <v>227</v>
      </c>
      <c r="I151" s="10" t="s">
        <v>65</v>
      </c>
      <c r="J151" s="12">
        <v>45422.0</v>
      </c>
      <c r="K151" s="10" t="s">
        <v>43</v>
      </c>
      <c r="L151" s="10">
        <v>12.0</v>
      </c>
      <c r="M151" s="10">
        <v>139.59</v>
      </c>
      <c r="N151" s="10">
        <f t="shared" si="1"/>
        <v>1675.08</v>
      </c>
      <c r="O151" s="10" t="s">
        <v>44</v>
      </c>
      <c r="P151" s="10" t="s">
        <v>45</v>
      </c>
      <c r="Q151" s="2">
        <f t="shared" si="19"/>
        <v>16.7508</v>
      </c>
      <c r="T151" s="2">
        <f t="shared" si="3"/>
        <v>16.7508</v>
      </c>
    </row>
    <row r="152" ht="15.75" customHeight="1">
      <c r="A152" s="11" t="s">
        <v>36</v>
      </c>
      <c r="B152" s="10" t="s">
        <v>228</v>
      </c>
      <c r="C152" s="13" t="s">
        <v>15</v>
      </c>
      <c r="D152" s="13" t="s">
        <v>15</v>
      </c>
      <c r="E152" s="10" t="s">
        <v>229</v>
      </c>
      <c r="F152" s="10" t="s">
        <v>39</v>
      </c>
      <c r="G152" s="10" t="s">
        <v>40</v>
      </c>
      <c r="H152" s="10" t="s">
        <v>230</v>
      </c>
      <c r="I152" s="10" t="s">
        <v>69</v>
      </c>
      <c r="J152" s="12">
        <v>45425.0</v>
      </c>
      <c r="K152" s="10" t="s">
        <v>43</v>
      </c>
      <c r="L152" s="10">
        <v>1.0</v>
      </c>
      <c r="M152" s="10">
        <v>255.0</v>
      </c>
      <c r="N152" s="10">
        <f t="shared" si="1"/>
        <v>255</v>
      </c>
      <c r="O152" s="10" t="s">
        <v>44</v>
      </c>
      <c r="P152" s="10" t="s">
        <v>45</v>
      </c>
      <c r="Q152" s="2">
        <f t="shared" si="19"/>
        <v>2.55</v>
      </c>
      <c r="T152" s="2">
        <f t="shared" si="3"/>
        <v>2.55</v>
      </c>
    </row>
    <row r="153" ht="15.75" customHeight="1">
      <c r="A153" s="11" t="s">
        <v>36</v>
      </c>
      <c r="B153" s="10" t="s">
        <v>228</v>
      </c>
      <c r="C153" s="13" t="s">
        <v>15</v>
      </c>
      <c r="D153" s="13" t="s">
        <v>15</v>
      </c>
      <c r="E153" s="10" t="s">
        <v>231</v>
      </c>
      <c r="F153" s="10" t="s">
        <v>39</v>
      </c>
      <c r="G153" s="10" t="s">
        <v>40</v>
      </c>
      <c r="H153" s="10" t="s">
        <v>232</v>
      </c>
      <c r="I153" s="10" t="s">
        <v>51</v>
      </c>
      <c r="J153" s="12">
        <v>45425.0</v>
      </c>
      <c r="K153" s="10" t="s">
        <v>43</v>
      </c>
      <c r="L153" s="10">
        <v>1.0</v>
      </c>
      <c r="M153" s="10">
        <v>415.0</v>
      </c>
      <c r="N153" s="10">
        <f t="shared" si="1"/>
        <v>415</v>
      </c>
      <c r="O153" s="10" t="s">
        <v>44</v>
      </c>
      <c r="P153" s="10" t="s">
        <v>45</v>
      </c>
      <c r="Q153" s="2">
        <f t="shared" si="19"/>
        <v>4.15</v>
      </c>
      <c r="T153" s="2">
        <f t="shared" si="3"/>
        <v>4.15</v>
      </c>
    </row>
    <row r="154" ht="15.75" customHeight="1">
      <c r="A154" s="7" t="s">
        <v>36</v>
      </c>
      <c r="B154" s="8" t="s">
        <v>233</v>
      </c>
      <c r="C154" s="14" t="s">
        <v>10</v>
      </c>
      <c r="D154" s="14" t="s">
        <v>10</v>
      </c>
      <c r="E154" s="8" t="s">
        <v>234</v>
      </c>
      <c r="F154" s="8" t="s">
        <v>39</v>
      </c>
      <c r="G154" s="8" t="s">
        <v>40</v>
      </c>
      <c r="H154" s="8" t="s">
        <v>235</v>
      </c>
      <c r="I154" s="8" t="s">
        <v>65</v>
      </c>
      <c r="J154" s="9">
        <v>45425.0</v>
      </c>
      <c r="K154" s="8" t="s">
        <v>43</v>
      </c>
      <c r="L154" s="8">
        <v>2.0</v>
      </c>
      <c r="M154" s="8">
        <v>16.0</v>
      </c>
      <c r="N154" s="10">
        <f t="shared" si="1"/>
        <v>32</v>
      </c>
      <c r="O154" s="8" t="s">
        <v>44</v>
      </c>
      <c r="P154" s="8" t="s">
        <v>45</v>
      </c>
      <c r="Q154" s="2">
        <f>0.02*N154</f>
        <v>0.64</v>
      </c>
      <c r="T154" s="2">
        <f t="shared" si="3"/>
        <v>0.64</v>
      </c>
    </row>
    <row r="155" ht="15.75" customHeight="1">
      <c r="A155" s="11" t="s">
        <v>36</v>
      </c>
      <c r="B155" s="10" t="s">
        <v>128</v>
      </c>
      <c r="C155" s="13" t="s">
        <v>8</v>
      </c>
      <c r="D155" s="13" t="s">
        <v>8</v>
      </c>
      <c r="E155" s="10" t="s">
        <v>236</v>
      </c>
      <c r="F155" s="10" t="s">
        <v>39</v>
      </c>
      <c r="G155" s="10" t="s">
        <v>40</v>
      </c>
      <c r="H155" s="10" t="s">
        <v>237</v>
      </c>
      <c r="I155" s="10" t="s">
        <v>85</v>
      </c>
      <c r="J155" s="12">
        <v>45426.0</v>
      </c>
      <c r="K155" s="10" t="s">
        <v>43</v>
      </c>
      <c r="L155" s="10">
        <v>1.0</v>
      </c>
      <c r="M155" s="10">
        <v>14.5</v>
      </c>
      <c r="N155" s="10">
        <f t="shared" si="1"/>
        <v>14.5</v>
      </c>
      <c r="O155" s="10" t="s">
        <v>44</v>
      </c>
      <c r="P155" s="10" t="s">
        <v>45</v>
      </c>
      <c r="Q155" s="2">
        <f>0.005*N155</f>
        <v>0.0725</v>
      </c>
      <c r="T155" s="2">
        <f t="shared" si="3"/>
        <v>0.0725</v>
      </c>
    </row>
    <row r="156" ht="15.75" customHeight="1">
      <c r="A156" s="11" t="s">
        <v>36</v>
      </c>
      <c r="B156" s="10" t="s">
        <v>238</v>
      </c>
      <c r="C156" s="13" t="s">
        <v>10</v>
      </c>
      <c r="D156" s="13" t="s">
        <v>10</v>
      </c>
      <c r="E156" s="10" t="s">
        <v>239</v>
      </c>
      <c r="F156" s="10" t="s">
        <v>39</v>
      </c>
      <c r="G156" s="10" t="s">
        <v>40</v>
      </c>
      <c r="H156" s="10" t="s">
        <v>46</v>
      </c>
      <c r="I156" s="10" t="s">
        <v>47</v>
      </c>
      <c r="J156" s="12">
        <v>45426.0</v>
      </c>
      <c r="K156" s="10" t="s">
        <v>43</v>
      </c>
      <c r="L156" s="10">
        <v>2.0</v>
      </c>
      <c r="M156" s="10">
        <v>230.0</v>
      </c>
      <c r="N156" s="10">
        <f t="shared" si="1"/>
        <v>460</v>
      </c>
      <c r="O156" s="10" t="s">
        <v>44</v>
      </c>
      <c r="P156" s="10" t="s">
        <v>45</v>
      </c>
      <c r="Q156" s="2">
        <f t="shared" ref="Q156:Q161" si="20">0.02*N156</f>
        <v>9.2</v>
      </c>
      <c r="T156" s="2">
        <f t="shared" si="3"/>
        <v>9.2</v>
      </c>
    </row>
    <row r="157" ht="15.75" customHeight="1">
      <c r="A157" s="7" t="s">
        <v>36</v>
      </c>
      <c r="B157" s="8" t="s">
        <v>238</v>
      </c>
      <c r="C157" s="14" t="s">
        <v>10</v>
      </c>
      <c r="D157" s="14" t="s">
        <v>10</v>
      </c>
      <c r="E157" s="8" t="s">
        <v>239</v>
      </c>
      <c r="F157" s="8" t="s">
        <v>39</v>
      </c>
      <c r="G157" s="8" t="s">
        <v>40</v>
      </c>
      <c r="H157" s="8" t="s">
        <v>240</v>
      </c>
      <c r="I157" s="8" t="s">
        <v>47</v>
      </c>
      <c r="J157" s="9">
        <v>45426.0</v>
      </c>
      <c r="K157" s="8" t="s">
        <v>43</v>
      </c>
      <c r="L157" s="8">
        <v>10.0</v>
      </c>
      <c r="M157" s="8">
        <v>19.99</v>
      </c>
      <c r="N157" s="10">
        <f t="shared" si="1"/>
        <v>199.9</v>
      </c>
      <c r="O157" s="8" t="s">
        <v>44</v>
      </c>
      <c r="P157" s="8" t="s">
        <v>45</v>
      </c>
      <c r="Q157" s="2">
        <f t="shared" si="20"/>
        <v>3.998</v>
      </c>
      <c r="T157" s="2">
        <f t="shared" si="3"/>
        <v>3.998</v>
      </c>
    </row>
    <row r="158" ht="15.75" customHeight="1">
      <c r="A158" s="11" t="s">
        <v>36</v>
      </c>
      <c r="B158" s="10" t="s">
        <v>238</v>
      </c>
      <c r="C158" s="13" t="s">
        <v>10</v>
      </c>
      <c r="D158" s="13" t="s">
        <v>10</v>
      </c>
      <c r="E158" s="10" t="s">
        <v>239</v>
      </c>
      <c r="F158" s="10" t="s">
        <v>39</v>
      </c>
      <c r="G158" s="10" t="s">
        <v>40</v>
      </c>
      <c r="H158" s="10" t="s">
        <v>241</v>
      </c>
      <c r="I158" s="10" t="s">
        <v>69</v>
      </c>
      <c r="J158" s="12">
        <v>45426.0</v>
      </c>
      <c r="K158" s="10" t="s">
        <v>43</v>
      </c>
      <c r="L158" s="10">
        <v>10.0</v>
      </c>
      <c r="M158" s="10">
        <v>6.49</v>
      </c>
      <c r="N158" s="10">
        <f t="shared" si="1"/>
        <v>64.9</v>
      </c>
      <c r="O158" s="10" t="s">
        <v>44</v>
      </c>
      <c r="P158" s="10" t="s">
        <v>45</v>
      </c>
      <c r="Q158" s="2">
        <f t="shared" si="20"/>
        <v>1.298</v>
      </c>
      <c r="T158" s="2">
        <f t="shared" si="3"/>
        <v>1.298</v>
      </c>
    </row>
    <row r="159" ht="15.75" customHeight="1">
      <c r="A159" s="7" t="s">
        <v>36</v>
      </c>
      <c r="B159" s="8" t="s">
        <v>238</v>
      </c>
      <c r="C159" s="14" t="s">
        <v>10</v>
      </c>
      <c r="D159" s="14" t="s">
        <v>10</v>
      </c>
      <c r="E159" s="8" t="s">
        <v>239</v>
      </c>
      <c r="F159" s="8" t="s">
        <v>39</v>
      </c>
      <c r="G159" s="8" t="s">
        <v>40</v>
      </c>
      <c r="H159" s="8" t="s">
        <v>242</v>
      </c>
      <c r="I159" s="8" t="s">
        <v>47</v>
      </c>
      <c r="J159" s="9">
        <v>45426.0</v>
      </c>
      <c r="K159" s="8" t="s">
        <v>43</v>
      </c>
      <c r="L159" s="8">
        <v>6.0</v>
      </c>
      <c r="M159" s="8">
        <v>10.99</v>
      </c>
      <c r="N159" s="10">
        <f t="shared" si="1"/>
        <v>65.94</v>
      </c>
      <c r="O159" s="8" t="s">
        <v>44</v>
      </c>
      <c r="P159" s="8" t="s">
        <v>45</v>
      </c>
      <c r="Q159" s="2">
        <f t="shared" si="20"/>
        <v>1.3188</v>
      </c>
      <c r="T159" s="2">
        <f t="shared" si="3"/>
        <v>1.3188</v>
      </c>
    </row>
    <row r="160" ht="15.75" customHeight="1">
      <c r="A160" s="11" t="s">
        <v>36</v>
      </c>
      <c r="B160" s="10" t="s">
        <v>238</v>
      </c>
      <c r="C160" s="13" t="s">
        <v>10</v>
      </c>
      <c r="D160" s="13" t="s">
        <v>10</v>
      </c>
      <c r="E160" s="10" t="s">
        <v>239</v>
      </c>
      <c r="F160" s="10" t="s">
        <v>39</v>
      </c>
      <c r="G160" s="10" t="s">
        <v>40</v>
      </c>
      <c r="H160" s="10" t="s">
        <v>243</v>
      </c>
      <c r="I160" s="10" t="s">
        <v>69</v>
      </c>
      <c r="J160" s="12">
        <v>45426.0</v>
      </c>
      <c r="K160" s="10" t="s">
        <v>43</v>
      </c>
      <c r="L160" s="10">
        <v>1.0</v>
      </c>
      <c r="M160" s="10">
        <v>199.95</v>
      </c>
      <c r="N160" s="10">
        <f t="shared" si="1"/>
        <v>199.95</v>
      </c>
      <c r="O160" s="10" t="s">
        <v>44</v>
      </c>
      <c r="P160" s="10" t="s">
        <v>45</v>
      </c>
      <c r="Q160" s="2">
        <f t="shared" si="20"/>
        <v>3.999</v>
      </c>
      <c r="T160" s="2">
        <f t="shared" si="3"/>
        <v>3.999</v>
      </c>
    </row>
    <row r="161" ht="15.75" customHeight="1">
      <c r="A161" s="7" t="s">
        <v>36</v>
      </c>
      <c r="B161" s="8" t="s">
        <v>238</v>
      </c>
      <c r="C161" s="14" t="s">
        <v>10</v>
      </c>
      <c r="D161" s="14" t="s">
        <v>10</v>
      </c>
      <c r="E161" s="8" t="s">
        <v>239</v>
      </c>
      <c r="F161" s="8" t="s">
        <v>39</v>
      </c>
      <c r="G161" s="8" t="s">
        <v>40</v>
      </c>
      <c r="H161" s="8" t="s">
        <v>244</v>
      </c>
      <c r="I161" s="8" t="s">
        <v>47</v>
      </c>
      <c r="J161" s="9">
        <v>45426.0</v>
      </c>
      <c r="K161" s="8" t="s">
        <v>43</v>
      </c>
      <c r="L161" s="8">
        <v>6.0</v>
      </c>
      <c r="M161" s="8">
        <v>16.99</v>
      </c>
      <c r="N161" s="10">
        <f t="shared" si="1"/>
        <v>101.94</v>
      </c>
      <c r="O161" s="8" t="s">
        <v>44</v>
      </c>
      <c r="P161" s="8" t="s">
        <v>45</v>
      </c>
      <c r="Q161" s="2">
        <f t="shared" si="20"/>
        <v>2.0388</v>
      </c>
      <c r="T161" s="2">
        <f t="shared" si="3"/>
        <v>2.0388</v>
      </c>
    </row>
    <row r="162" ht="15.75" customHeight="1">
      <c r="A162" s="11" t="s">
        <v>36</v>
      </c>
      <c r="B162" s="10" t="s">
        <v>245</v>
      </c>
      <c r="C162" s="13" t="s">
        <v>8</v>
      </c>
      <c r="D162" s="13" t="s">
        <v>8</v>
      </c>
      <c r="E162" s="10" t="s">
        <v>246</v>
      </c>
      <c r="F162" s="10" t="s">
        <v>39</v>
      </c>
      <c r="G162" s="10" t="s">
        <v>40</v>
      </c>
      <c r="H162" s="10" t="s">
        <v>138</v>
      </c>
      <c r="I162" s="10" t="s">
        <v>47</v>
      </c>
      <c r="J162" s="12">
        <v>45427.0</v>
      </c>
      <c r="K162" s="10" t="s">
        <v>43</v>
      </c>
      <c r="L162" s="10">
        <v>1.0</v>
      </c>
      <c r="M162" s="10">
        <v>0.0</v>
      </c>
      <c r="N162" s="10">
        <f t="shared" si="1"/>
        <v>0</v>
      </c>
      <c r="O162" s="10" t="s">
        <v>44</v>
      </c>
      <c r="P162" s="10" t="s">
        <v>45</v>
      </c>
      <c r="Q162" s="2">
        <f t="shared" ref="Q162:Q174" si="21">0.005*N162</f>
        <v>0</v>
      </c>
      <c r="T162" s="2">
        <f t="shared" si="3"/>
        <v>0</v>
      </c>
    </row>
    <row r="163" ht="15.75" customHeight="1">
      <c r="A163" s="11" t="s">
        <v>36</v>
      </c>
      <c r="B163" s="10" t="s">
        <v>124</v>
      </c>
      <c r="C163" s="13" t="s">
        <v>8</v>
      </c>
      <c r="D163" s="13" t="s">
        <v>8</v>
      </c>
      <c r="E163" s="10" t="s">
        <v>247</v>
      </c>
      <c r="F163" s="10" t="s">
        <v>39</v>
      </c>
      <c r="G163" s="10" t="s">
        <v>40</v>
      </c>
      <c r="H163" s="10" t="s">
        <v>248</v>
      </c>
      <c r="I163" s="10" t="s">
        <v>59</v>
      </c>
      <c r="J163" s="12">
        <v>45427.0</v>
      </c>
      <c r="K163" s="10" t="s">
        <v>43</v>
      </c>
      <c r="L163" s="10">
        <v>7.0</v>
      </c>
      <c r="M163" s="10">
        <v>6.6</v>
      </c>
      <c r="N163" s="10">
        <f t="shared" si="1"/>
        <v>46.2</v>
      </c>
      <c r="O163" s="10" t="s">
        <v>44</v>
      </c>
      <c r="P163" s="10" t="s">
        <v>45</v>
      </c>
      <c r="Q163" s="2">
        <f t="shared" si="21"/>
        <v>0.231</v>
      </c>
      <c r="T163" s="2">
        <f t="shared" si="3"/>
        <v>0.231</v>
      </c>
    </row>
    <row r="164" ht="15.75" customHeight="1">
      <c r="A164" s="7" t="s">
        <v>36</v>
      </c>
      <c r="B164" s="8" t="s">
        <v>124</v>
      </c>
      <c r="C164" s="14" t="s">
        <v>8</v>
      </c>
      <c r="D164" s="14" t="s">
        <v>8</v>
      </c>
      <c r="E164" s="8" t="s">
        <v>247</v>
      </c>
      <c r="F164" s="8" t="s">
        <v>39</v>
      </c>
      <c r="G164" s="8" t="s">
        <v>40</v>
      </c>
      <c r="H164" s="8" t="s">
        <v>249</v>
      </c>
      <c r="I164" s="8" t="s">
        <v>59</v>
      </c>
      <c r="J164" s="9">
        <v>45427.0</v>
      </c>
      <c r="K164" s="8" t="s">
        <v>43</v>
      </c>
      <c r="L164" s="8">
        <v>60.0</v>
      </c>
      <c r="M164" s="8">
        <v>7.7</v>
      </c>
      <c r="N164" s="10">
        <f t="shared" si="1"/>
        <v>462</v>
      </c>
      <c r="O164" s="8" t="s">
        <v>44</v>
      </c>
      <c r="P164" s="8" t="s">
        <v>45</v>
      </c>
      <c r="Q164" s="2">
        <f t="shared" si="21"/>
        <v>2.31</v>
      </c>
      <c r="T164" s="2">
        <f t="shared" si="3"/>
        <v>2.31</v>
      </c>
    </row>
    <row r="165" ht="15.75" customHeight="1">
      <c r="A165" s="11" t="s">
        <v>36</v>
      </c>
      <c r="B165" s="10" t="s">
        <v>124</v>
      </c>
      <c r="C165" s="13" t="s">
        <v>8</v>
      </c>
      <c r="D165" s="13" t="s">
        <v>8</v>
      </c>
      <c r="E165" s="10" t="s">
        <v>247</v>
      </c>
      <c r="F165" s="10" t="s">
        <v>39</v>
      </c>
      <c r="G165" s="10" t="s">
        <v>40</v>
      </c>
      <c r="H165" s="10" t="s">
        <v>250</v>
      </c>
      <c r="I165" s="10" t="s">
        <v>59</v>
      </c>
      <c r="J165" s="12">
        <v>45427.0</v>
      </c>
      <c r="K165" s="10" t="s">
        <v>43</v>
      </c>
      <c r="L165" s="10">
        <v>50.0</v>
      </c>
      <c r="M165" s="10">
        <v>6.35</v>
      </c>
      <c r="N165" s="10">
        <f t="shared" si="1"/>
        <v>317.5</v>
      </c>
      <c r="O165" s="10" t="s">
        <v>44</v>
      </c>
      <c r="P165" s="10" t="s">
        <v>45</v>
      </c>
      <c r="Q165" s="2">
        <f t="shared" si="21"/>
        <v>1.5875</v>
      </c>
      <c r="T165" s="2">
        <f t="shared" si="3"/>
        <v>1.5875</v>
      </c>
    </row>
    <row r="166" ht="15.75" customHeight="1">
      <c r="A166" s="7" t="s">
        <v>36</v>
      </c>
      <c r="B166" s="8" t="s">
        <v>124</v>
      </c>
      <c r="C166" s="14" t="s">
        <v>8</v>
      </c>
      <c r="D166" s="14" t="s">
        <v>8</v>
      </c>
      <c r="E166" s="8" t="s">
        <v>247</v>
      </c>
      <c r="F166" s="8" t="s">
        <v>39</v>
      </c>
      <c r="G166" s="8" t="s">
        <v>40</v>
      </c>
      <c r="H166" s="8" t="s">
        <v>251</v>
      </c>
      <c r="I166" s="8" t="s">
        <v>59</v>
      </c>
      <c r="J166" s="9">
        <v>45427.0</v>
      </c>
      <c r="K166" s="8" t="s">
        <v>43</v>
      </c>
      <c r="L166" s="8">
        <v>50.0</v>
      </c>
      <c r="M166" s="8">
        <v>8.8</v>
      </c>
      <c r="N166" s="10">
        <f t="shared" si="1"/>
        <v>440</v>
      </c>
      <c r="O166" s="8" t="s">
        <v>44</v>
      </c>
      <c r="P166" s="8" t="s">
        <v>45</v>
      </c>
      <c r="Q166" s="2">
        <f t="shared" si="21"/>
        <v>2.2</v>
      </c>
      <c r="T166" s="2">
        <f t="shared" si="3"/>
        <v>2.2</v>
      </c>
    </row>
    <row r="167" ht="15.75" customHeight="1">
      <c r="A167" s="11" t="s">
        <v>36</v>
      </c>
      <c r="B167" s="10" t="s">
        <v>124</v>
      </c>
      <c r="C167" s="13" t="s">
        <v>8</v>
      </c>
      <c r="D167" s="13" t="s">
        <v>8</v>
      </c>
      <c r="E167" s="10" t="s">
        <v>247</v>
      </c>
      <c r="F167" s="10" t="s">
        <v>39</v>
      </c>
      <c r="G167" s="10" t="s">
        <v>40</v>
      </c>
      <c r="H167" s="10" t="s">
        <v>130</v>
      </c>
      <c r="I167" s="10" t="s">
        <v>59</v>
      </c>
      <c r="J167" s="12">
        <v>45427.0</v>
      </c>
      <c r="K167" s="10" t="s">
        <v>43</v>
      </c>
      <c r="L167" s="10">
        <v>20.0</v>
      </c>
      <c r="M167" s="10">
        <v>8.25</v>
      </c>
      <c r="N167" s="10">
        <f t="shared" si="1"/>
        <v>165</v>
      </c>
      <c r="O167" s="10" t="s">
        <v>44</v>
      </c>
      <c r="P167" s="10" t="s">
        <v>45</v>
      </c>
      <c r="Q167" s="2">
        <f t="shared" si="21"/>
        <v>0.825</v>
      </c>
      <c r="T167" s="2">
        <f t="shared" si="3"/>
        <v>0.825</v>
      </c>
    </row>
    <row r="168" ht="15.75" customHeight="1">
      <c r="A168" s="7" t="s">
        <v>36</v>
      </c>
      <c r="B168" s="8" t="s">
        <v>124</v>
      </c>
      <c r="C168" s="14" t="s">
        <v>8</v>
      </c>
      <c r="D168" s="14" t="s">
        <v>8</v>
      </c>
      <c r="E168" s="8" t="s">
        <v>247</v>
      </c>
      <c r="F168" s="8" t="s">
        <v>39</v>
      </c>
      <c r="G168" s="8" t="s">
        <v>40</v>
      </c>
      <c r="H168" s="8" t="s">
        <v>252</v>
      </c>
      <c r="I168" s="8" t="s">
        <v>59</v>
      </c>
      <c r="J168" s="9">
        <v>45427.0</v>
      </c>
      <c r="K168" s="8" t="s">
        <v>43</v>
      </c>
      <c r="L168" s="8">
        <v>10.0</v>
      </c>
      <c r="M168" s="8">
        <v>13.2</v>
      </c>
      <c r="N168" s="10">
        <f t="shared" si="1"/>
        <v>132</v>
      </c>
      <c r="O168" s="8" t="s">
        <v>44</v>
      </c>
      <c r="P168" s="8" t="s">
        <v>45</v>
      </c>
      <c r="Q168" s="2">
        <f t="shared" si="21"/>
        <v>0.66</v>
      </c>
      <c r="T168" s="2">
        <f t="shared" si="3"/>
        <v>0.66</v>
      </c>
    </row>
    <row r="169" ht="15.75" customHeight="1">
      <c r="A169" s="11" t="s">
        <v>36</v>
      </c>
      <c r="B169" s="10" t="s">
        <v>124</v>
      </c>
      <c r="C169" s="13" t="s">
        <v>8</v>
      </c>
      <c r="D169" s="13" t="s">
        <v>8</v>
      </c>
      <c r="E169" s="10" t="s">
        <v>247</v>
      </c>
      <c r="F169" s="10" t="s">
        <v>39</v>
      </c>
      <c r="G169" s="10" t="s">
        <v>40</v>
      </c>
      <c r="H169" s="10" t="s">
        <v>253</v>
      </c>
      <c r="I169" s="10" t="s">
        <v>47</v>
      </c>
      <c r="J169" s="12">
        <v>45427.0</v>
      </c>
      <c r="K169" s="10" t="s">
        <v>43</v>
      </c>
      <c r="L169" s="10">
        <v>36.0</v>
      </c>
      <c r="M169" s="10">
        <v>1.75</v>
      </c>
      <c r="N169" s="10">
        <f t="shared" si="1"/>
        <v>63</v>
      </c>
      <c r="O169" s="10" t="s">
        <v>44</v>
      </c>
      <c r="P169" s="10" t="s">
        <v>45</v>
      </c>
      <c r="Q169" s="2">
        <f t="shared" si="21"/>
        <v>0.315</v>
      </c>
      <c r="T169" s="2">
        <f t="shared" si="3"/>
        <v>0.315</v>
      </c>
    </row>
    <row r="170" ht="15.75" customHeight="1">
      <c r="A170" s="7" t="s">
        <v>36</v>
      </c>
      <c r="B170" s="8" t="s">
        <v>124</v>
      </c>
      <c r="C170" s="14" t="s">
        <v>8</v>
      </c>
      <c r="D170" s="14" t="s">
        <v>8</v>
      </c>
      <c r="E170" s="8" t="s">
        <v>247</v>
      </c>
      <c r="F170" s="8" t="s">
        <v>39</v>
      </c>
      <c r="G170" s="8" t="s">
        <v>40</v>
      </c>
      <c r="H170" s="8" t="s">
        <v>133</v>
      </c>
      <c r="I170" s="8" t="s">
        <v>85</v>
      </c>
      <c r="J170" s="9">
        <v>45427.0</v>
      </c>
      <c r="K170" s="8" t="s">
        <v>43</v>
      </c>
      <c r="L170" s="8">
        <v>25.0</v>
      </c>
      <c r="M170" s="8">
        <v>5.99</v>
      </c>
      <c r="N170" s="10">
        <f t="shared" si="1"/>
        <v>149.75</v>
      </c>
      <c r="O170" s="8" t="s">
        <v>44</v>
      </c>
      <c r="P170" s="8" t="s">
        <v>45</v>
      </c>
      <c r="Q170" s="2">
        <f t="shared" si="21"/>
        <v>0.74875</v>
      </c>
      <c r="T170" s="2">
        <f t="shared" si="3"/>
        <v>0.74875</v>
      </c>
    </row>
    <row r="171" ht="15.75" customHeight="1">
      <c r="A171" s="11" t="s">
        <v>36</v>
      </c>
      <c r="B171" s="10" t="s">
        <v>124</v>
      </c>
      <c r="C171" s="13" t="s">
        <v>8</v>
      </c>
      <c r="D171" s="13" t="s">
        <v>8</v>
      </c>
      <c r="E171" s="10" t="s">
        <v>247</v>
      </c>
      <c r="F171" s="10" t="s">
        <v>39</v>
      </c>
      <c r="G171" s="10" t="s">
        <v>40</v>
      </c>
      <c r="H171" s="10" t="s">
        <v>254</v>
      </c>
      <c r="I171" s="10" t="s">
        <v>47</v>
      </c>
      <c r="J171" s="12">
        <v>45427.0</v>
      </c>
      <c r="K171" s="10" t="s">
        <v>43</v>
      </c>
      <c r="L171" s="10">
        <v>2.0</v>
      </c>
      <c r="M171" s="10">
        <v>65.95</v>
      </c>
      <c r="N171" s="10">
        <f t="shared" si="1"/>
        <v>131.9</v>
      </c>
      <c r="O171" s="10" t="s">
        <v>44</v>
      </c>
      <c r="P171" s="10" t="s">
        <v>45</v>
      </c>
      <c r="Q171" s="2">
        <f t="shared" si="21"/>
        <v>0.6595</v>
      </c>
      <c r="T171" s="2">
        <f t="shared" si="3"/>
        <v>0.6595</v>
      </c>
    </row>
    <row r="172" ht="15.75" customHeight="1">
      <c r="A172" s="7" t="s">
        <v>36</v>
      </c>
      <c r="B172" s="8" t="s">
        <v>124</v>
      </c>
      <c r="C172" s="14" t="s">
        <v>8</v>
      </c>
      <c r="D172" s="14" t="s">
        <v>8</v>
      </c>
      <c r="E172" s="8" t="s">
        <v>247</v>
      </c>
      <c r="F172" s="8" t="s">
        <v>39</v>
      </c>
      <c r="G172" s="8" t="s">
        <v>40</v>
      </c>
      <c r="H172" s="8" t="s">
        <v>70</v>
      </c>
      <c r="I172" s="8" t="s">
        <v>47</v>
      </c>
      <c r="J172" s="9">
        <v>45427.0</v>
      </c>
      <c r="K172" s="8" t="s">
        <v>43</v>
      </c>
      <c r="L172" s="8">
        <v>25.0</v>
      </c>
      <c r="M172" s="8">
        <v>2.9</v>
      </c>
      <c r="N172" s="10">
        <f t="shared" si="1"/>
        <v>72.5</v>
      </c>
      <c r="O172" s="8" t="s">
        <v>44</v>
      </c>
      <c r="P172" s="8" t="s">
        <v>45</v>
      </c>
      <c r="Q172" s="2">
        <f t="shared" si="21"/>
        <v>0.3625</v>
      </c>
      <c r="T172" s="2">
        <f t="shared" si="3"/>
        <v>0.3625</v>
      </c>
    </row>
    <row r="173" ht="15.75" customHeight="1">
      <c r="A173" s="11" t="s">
        <v>36</v>
      </c>
      <c r="B173" s="10" t="s">
        <v>124</v>
      </c>
      <c r="C173" s="13" t="s">
        <v>8</v>
      </c>
      <c r="D173" s="13" t="s">
        <v>8</v>
      </c>
      <c r="E173" s="10" t="s">
        <v>247</v>
      </c>
      <c r="F173" s="10" t="s">
        <v>39</v>
      </c>
      <c r="G173" s="10" t="s">
        <v>40</v>
      </c>
      <c r="H173" s="10" t="s">
        <v>255</v>
      </c>
      <c r="I173" s="10" t="s">
        <v>47</v>
      </c>
      <c r="J173" s="12">
        <v>45427.0</v>
      </c>
      <c r="K173" s="10" t="s">
        <v>43</v>
      </c>
      <c r="L173" s="10">
        <v>10.0</v>
      </c>
      <c r="M173" s="10">
        <v>5.95</v>
      </c>
      <c r="N173" s="10">
        <f t="shared" si="1"/>
        <v>59.5</v>
      </c>
      <c r="O173" s="10" t="s">
        <v>44</v>
      </c>
      <c r="P173" s="10" t="s">
        <v>45</v>
      </c>
      <c r="Q173" s="2">
        <f t="shared" si="21"/>
        <v>0.2975</v>
      </c>
      <c r="T173" s="2">
        <f t="shared" si="3"/>
        <v>0.2975</v>
      </c>
    </row>
    <row r="174" ht="15.75" customHeight="1">
      <c r="A174" s="7" t="s">
        <v>36</v>
      </c>
      <c r="B174" s="8" t="s">
        <v>60</v>
      </c>
      <c r="C174" s="14" t="s">
        <v>8</v>
      </c>
      <c r="D174" s="14" t="s">
        <v>8</v>
      </c>
      <c r="E174" s="8" t="s">
        <v>256</v>
      </c>
      <c r="F174" s="8" t="s">
        <v>39</v>
      </c>
      <c r="G174" s="8" t="s">
        <v>40</v>
      </c>
      <c r="H174" s="8" t="s">
        <v>155</v>
      </c>
      <c r="I174" s="8" t="s">
        <v>47</v>
      </c>
      <c r="J174" s="9">
        <v>45427.0</v>
      </c>
      <c r="K174" s="8" t="s">
        <v>43</v>
      </c>
      <c r="L174" s="8">
        <v>-3.0</v>
      </c>
      <c r="M174" s="8">
        <v>0.0</v>
      </c>
      <c r="N174" s="10">
        <f t="shared" si="1"/>
        <v>0</v>
      </c>
      <c r="O174" s="8" t="s">
        <v>44</v>
      </c>
      <c r="P174" s="8" t="s">
        <v>45</v>
      </c>
      <c r="Q174" s="2">
        <f t="shared" si="21"/>
        <v>0</v>
      </c>
      <c r="T174" s="2">
        <f t="shared" si="3"/>
        <v>0</v>
      </c>
    </row>
    <row r="175" ht="15.75" customHeight="1">
      <c r="A175" s="11" t="s">
        <v>36</v>
      </c>
      <c r="B175" s="10" t="s">
        <v>257</v>
      </c>
      <c r="C175" s="13" t="s">
        <v>9</v>
      </c>
      <c r="D175" s="13" t="s">
        <v>9</v>
      </c>
      <c r="E175" s="10" t="s">
        <v>258</v>
      </c>
      <c r="F175" s="10" t="s">
        <v>39</v>
      </c>
      <c r="G175" s="10" t="s">
        <v>40</v>
      </c>
      <c r="H175" s="10" t="s">
        <v>259</v>
      </c>
      <c r="I175" s="10" t="s">
        <v>80</v>
      </c>
      <c r="J175" s="12">
        <v>45428.0</v>
      </c>
      <c r="K175" s="10" t="s">
        <v>43</v>
      </c>
      <c r="L175" s="10">
        <v>2.0</v>
      </c>
      <c r="M175" s="10">
        <v>6.5</v>
      </c>
      <c r="N175" s="10">
        <f t="shared" si="1"/>
        <v>13</v>
      </c>
      <c r="O175" s="10" t="s">
        <v>44</v>
      </c>
      <c r="P175" s="10" t="s">
        <v>45</v>
      </c>
      <c r="Q175" s="2">
        <f t="shared" ref="Q175:Q176" si="22">0.02*N175</f>
        <v>0.26</v>
      </c>
      <c r="T175" s="2">
        <f t="shared" si="3"/>
        <v>0.26</v>
      </c>
    </row>
    <row r="176" ht="15.75" customHeight="1">
      <c r="A176" s="7" t="s">
        <v>36</v>
      </c>
      <c r="B176" s="8" t="s">
        <v>257</v>
      </c>
      <c r="C176" s="14" t="s">
        <v>9</v>
      </c>
      <c r="D176" s="14" t="s">
        <v>9</v>
      </c>
      <c r="E176" s="8" t="s">
        <v>258</v>
      </c>
      <c r="F176" s="8" t="s">
        <v>39</v>
      </c>
      <c r="G176" s="8" t="s">
        <v>40</v>
      </c>
      <c r="H176" s="8" t="s">
        <v>260</v>
      </c>
      <c r="I176" s="8" t="s">
        <v>65</v>
      </c>
      <c r="J176" s="9">
        <v>45428.0</v>
      </c>
      <c r="K176" s="8" t="s">
        <v>43</v>
      </c>
      <c r="L176" s="8">
        <v>4.0</v>
      </c>
      <c r="M176" s="8">
        <v>11.64</v>
      </c>
      <c r="N176" s="10">
        <f t="shared" si="1"/>
        <v>46.56</v>
      </c>
      <c r="O176" s="8" t="s">
        <v>44</v>
      </c>
      <c r="P176" s="8" t="s">
        <v>45</v>
      </c>
      <c r="Q176" s="2">
        <f t="shared" si="22"/>
        <v>0.9312</v>
      </c>
      <c r="T176" s="2">
        <f t="shared" si="3"/>
        <v>0.9312</v>
      </c>
    </row>
    <row r="177" ht="15.75" customHeight="1">
      <c r="A177" s="7" t="s">
        <v>36</v>
      </c>
      <c r="B177" s="8" t="s">
        <v>261</v>
      </c>
      <c r="C177" s="14" t="s">
        <v>8</v>
      </c>
      <c r="D177" s="14" t="s">
        <v>8</v>
      </c>
      <c r="E177" s="8" t="s">
        <v>262</v>
      </c>
      <c r="F177" s="8" t="s">
        <v>39</v>
      </c>
      <c r="G177" s="8" t="s">
        <v>40</v>
      </c>
      <c r="H177" s="8" t="s">
        <v>263</v>
      </c>
      <c r="I177" s="8" t="s">
        <v>47</v>
      </c>
      <c r="J177" s="9">
        <v>45428.0</v>
      </c>
      <c r="K177" s="8" t="s">
        <v>43</v>
      </c>
      <c r="L177" s="8">
        <v>5.0</v>
      </c>
      <c r="M177" s="8">
        <v>289.95</v>
      </c>
      <c r="N177" s="10">
        <f t="shared" si="1"/>
        <v>1449.75</v>
      </c>
      <c r="O177" s="8" t="s">
        <v>44</v>
      </c>
      <c r="P177" s="8" t="s">
        <v>45</v>
      </c>
      <c r="Q177" s="2">
        <f t="shared" ref="Q177:Q187" si="23">0.005*N177</f>
        <v>7.24875</v>
      </c>
      <c r="T177" s="2">
        <f t="shared" si="3"/>
        <v>7.24875</v>
      </c>
    </row>
    <row r="178" ht="15.75" customHeight="1">
      <c r="A178" s="11" t="s">
        <v>36</v>
      </c>
      <c r="B178" s="10" t="s">
        <v>261</v>
      </c>
      <c r="C178" s="13" t="s">
        <v>8</v>
      </c>
      <c r="D178" s="13" t="s">
        <v>8</v>
      </c>
      <c r="E178" s="10" t="s">
        <v>262</v>
      </c>
      <c r="F178" s="10" t="s">
        <v>39</v>
      </c>
      <c r="G178" s="10" t="s">
        <v>40</v>
      </c>
      <c r="H178" s="10" t="s">
        <v>264</v>
      </c>
      <c r="I178" s="10" t="s">
        <v>51</v>
      </c>
      <c r="J178" s="12">
        <v>45428.0</v>
      </c>
      <c r="K178" s="10" t="s">
        <v>43</v>
      </c>
      <c r="L178" s="10">
        <v>2.0</v>
      </c>
      <c r="M178" s="10">
        <v>255.0</v>
      </c>
      <c r="N178" s="10">
        <f t="shared" si="1"/>
        <v>510</v>
      </c>
      <c r="O178" s="10" t="s">
        <v>44</v>
      </c>
      <c r="P178" s="10" t="s">
        <v>45</v>
      </c>
      <c r="Q178" s="2">
        <f t="shared" si="23"/>
        <v>2.55</v>
      </c>
      <c r="T178" s="2">
        <f t="shared" si="3"/>
        <v>2.55</v>
      </c>
    </row>
    <row r="179" ht="15.75" customHeight="1">
      <c r="A179" s="7" t="s">
        <v>36</v>
      </c>
      <c r="B179" s="8" t="s">
        <v>261</v>
      </c>
      <c r="C179" s="14" t="s">
        <v>8</v>
      </c>
      <c r="D179" s="14" t="s">
        <v>8</v>
      </c>
      <c r="E179" s="8" t="s">
        <v>262</v>
      </c>
      <c r="F179" s="8" t="s">
        <v>39</v>
      </c>
      <c r="G179" s="8" t="s">
        <v>40</v>
      </c>
      <c r="H179" s="8" t="s">
        <v>265</v>
      </c>
      <c r="I179" s="8" t="s">
        <v>51</v>
      </c>
      <c r="J179" s="9">
        <v>45428.0</v>
      </c>
      <c r="K179" s="8" t="s">
        <v>43</v>
      </c>
      <c r="L179" s="8">
        <v>1.0</v>
      </c>
      <c r="M179" s="8">
        <v>205.0</v>
      </c>
      <c r="N179" s="10">
        <f t="shared" si="1"/>
        <v>205</v>
      </c>
      <c r="O179" s="8" t="s">
        <v>44</v>
      </c>
      <c r="P179" s="8" t="s">
        <v>45</v>
      </c>
      <c r="Q179" s="2">
        <f t="shared" si="23"/>
        <v>1.025</v>
      </c>
      <c r="T179" s="2">
        <f t="shared" si="3"/>
        <v>1.025</v>
      </c>
    </row>
    <row r="180" ht="15.75" customHeight="1">
      <c r="A180" s="11" t="s">
        <v>36</v>
      </c>
      <c r="B180" s="10" t="s">
        <v>261</v>
      </c>
      <c r="C180" s="13" t="s">
        <v>8</v>
      </c>
      <c r="D180" s="13" t="s">
        <v>8</v>
      </c>
      <c r="E180" s="10" t="s">
        <v>262</v>
      </c>
      <c r="F180" s="10" t="s">
        <v>39</v>
      </c>
      <c r="G180" s="10" t="s">
        <v>40</v>
      </c>
      <c r="H180" s="10" t="s">
        <v>266</v>
      </c>
      <c r="I180" s="10" t="s">
        <v>51</v>
      </c>
      <c r="J180" s="12">
        <v>45428.0</v>
      </c>
      <c r="K180" s="10" t="s">
        <v>43</v>
      </c>
      <c r="L180" s="10">
        <v>1.0</v>
      </c>
      <c r="M180" s="10">
        <v>165.0</v>
      </c>
      <c r="N180" s="10">
        <f t="shared" si="1"/>
        <v>165</v>
      </c>
      <c r="O180" s="10" t="s">
        <v>44</v>
      </c>
      <c r="P180" s="10" t="s">
        <v>45</v>
      </c>
      <c r="Q180" s="2">
        <f t="shared" si="23"/>
        <v>0.825</v>
      </c>
      <c r="T180" s="2">
        <f t="shared" si="3"/>
        <v>0.825</v>
      </c>
    </row>
    <row r="181" ht="15.75" customHeight="1">
      <c r="A181" s="7" t="s">
        <v>36</v>
      </c>
      <c r="B181" s="8" t="s">
        <v>261</v>
      </c>
      <c r="C181" s="14" t="s">
        <v>8</v>
      </c>
      <c r="D181" s="14" t="s">
        <v>8</v>
      </c>
      <c r="E181" s="8" t="s">
        <v>262</v>
      </c>
      <c r="F181" s="8" t="s">
        <v>39</v>
      </c>
      <c r="G181" s="8" t="s">
        <v>40</v>
      </c>
      <c r="H181" s="8" t="s">
        <v>267</v>
      </c>
      <c r="I181" s="8" t="s">
        <v>47</v>
      </c>
      <c r="J181" s="9">
        <v>45428.0</v>
      </c>
      <c r="K181" s="8" t="s">
        <v>43</v>
      </c>
      <c r="L181" s="8">
        <v>2.0</v>
      </c>
      <c r="M181" s="8">
        <v>40.0</v>
      </c>
      <c r="N181" s="10">
        <f t="shared" si="1"/>
        <v>80</v>
      </c>
      <c r="O181" s="8" t="s">
        <v>44</v>
      </c>
      <c r="P181" s="8" t="s">
        <v>45</v>
      </c>
      <c r="Q181" s="2">
        <f t="shared" si="23"/>
        <v>0.4</v>
      </c>
      <c r="T181" s="2">
        <f t="shared" si="3"/>
        <v>0.4</v>
      </c>
    </row>
    <row r="182" ht="15.75" customHeight="1">
      <c r="A182" s="11" t="s">
        <v>36</v>
      </c>
      <c r="B182" s="10" t="s">
        <v>268</v>
      </c>
      <c r="C182" s="13" t="s">
        <v>8</v>
      </c>
      <c r="D182" s="13" t="s">
        <v>8</v>
      </c>
      <c r="E182" s="10" t="s">
        <v>269</v>
      </c>
      <c r="F182" s="10" t="s">
        <v>39</v>
      </c>
      <c r="G182" s="10" t="s">
        <v>40</v>
      </c>
      <c r="H182" s="10" t="s">
        <v>270</v>
      </c>
      <c r="I182" s="10" t="s">
        <v>47</v>
      </c>
      <c r="J182" s="12">
        <v>45429.0</v>
      </c>
      <c r="K182" s="10" t="s">
        <v>43</v>
      </c>
      <c r="L182" s="10">
        <v>25.0</v>
      </c>
      <c r="M182" s="10">
        <v>5.25</v>
      </c>
      <c r="N182" s="10">
        <f t="shared" si="1"/>
        <v>131.25</v>
      </c>
      <c r="O182" s="10" t="s">
        <v>44</v>
      </c>
      <c r="P182" s="10" t="s">
        <v>45</v>
      </c>
      <c r="Q182" s="2">
        <f t="shared" si="23"/>
        <v>0.65625</v>
      </c>
      <c r="T182" s="2">
        <f t="shared" si="3"/>
        <v>0.65625</v>
      </c>
    </row>
    <row r="183" ht="15.75" customHeight="1">
      <c r="A183" s="7" t="s">
        <v>36</v>
      </c>
      <c r="B183" s="8" t="s">
        <v>268</v>
      </c>
      <c r="C183" s="14" t="s">
        <v>8</v>
      </c>
      <c r="D183" s="14" t="s">
        <v>8</v>
      </c>
      <c r="E183" s="8" t="s">
        <v>269</v>
      </c>
      <c r="F183" s="8" t="s">
        <v>39</v>
      </c>
      <c r="G183" s="8" t="s">
        <v>40</v>
      </c>
      <c r="H183" s="8" t="s">
        <v>271</v>
      </c>
      <c r="I183" s="8" t="s">
        <v>47</v>
      </c>
      <c r="J183" s="9">
        <v>45429.0</v>
      </c>
      <c r="K183" s="8" t="s">
        <v>43</v>
      </c>
      <c r="L183" s="8">
        <v>4.0</v>
      </c>
      <c r="M183" s="8">
        <v>46.6</v>
      </c>
      <c r="N183" s="10">
        <f t="shared" si="1"/>
        <v>186.4</v>
      </c>
      <c r="O183" s="8" t="s">
        <v>44</v>
      </c>
      <c r="P183" s="8" t="s">
        <v>45</v>
      </c>
      <c r="Q183" s="2">
        <f t="shared" si="23"/>
        <v>0.932</v>
      </c>
      <c r="T183" s="2">
        <f t="shared" si="3"/>
        <v>0.932</v>
      </c>
    </row>
    <row r="184" ht="15.75" customHeight="1">
      <c r="A184" s="11" t="s">
        <v>36</v>
      </c>
      <c r="B184" s="10" t="s">
        <v>268</v>
      </c>
      <c r="C184" s="13" t="s">
        <v>8</v>
      </c>
      <c r="D184" s="13" t="s">
        <v>8</v>
      </c>
      <c r="E184" s="10" t="s">
        <v>269</v>
      </c>
      <c r="F184" s="10" t="s">
        <v>39</v>
      </c>
      <c r="G184" s="10" t="s">
        <v>40</v>
      </c>
      <c r="H184" s="10" t="s">
        <v>272</v>
      </c>
      <c r="I184" s="10" t="s">
        <v>47</v>
      </c>
      <c r="J184" s="12">
        <v>45429.0</v>
      </c>
      <c r="K184" s="10" t="s">
        <v>43</v>
      </c>
      <c r="L184" s="10">
        <v>12.0</v>
      </c>
      <c r="M184" s="10">
        <v>41.95</v>
      </c>
      <c r="N184" s="10">
        <f t="shared" si="1"/>
        <v>503.4</v>
      </c>
      <c r="O184" s="10" t="s">
        <v>44</v>
      </c>
      <c r="P184" s="10" t="s">
        <v>45</v>
      </c>
      <c r="Q184" s="2">
        <f t="shared" si="23"/>
        <v>2.517</v>
      </c>
      <c r="T184" s="2">
        <f t="shared" si="3"/>
        <v>2.517</v>
      </c>
    </row>
    <row r="185" ht="15.75" customHeight="1">
      <c r="A185" s="7" t="s">
        <v>36</v>
      </c>
      <c r="B185" s="8" t="s">
        <v>268</v>
      </c>
      <c r="C185" s="14" t="s">
        <v>8</v>
      </c>
      <c r="D185" s="14" t="s">
        <v>8</v>
      </c>
      <c r="E185" s="8" t="s">
        <v>269</v>
      </c>
      <c r="F185" s="8" t="s">
        <v>39</v>
      </c>
      <c r="G185" s="8" t="s">
        <v>40</v>
      </c>
      <c r="H185" s="8" t="s">
        <v>75</v>
      </c>
      <c r="I185" s="8" t="s">
        <v>47</v>
      </c>
      <c r="J185" s="9">
        <v>45429.0</v>
      </c>
      <c r="K185" s="8" t="s">
        <v>43</v>
      </c>
      <c r="L185" s="8">
        <v>12.0</v>
      </c>
      <c r="M185" s="8">
        <v>20.0</v>
      </c>
      <c r="N185" s="10">
        <f t="shared" si="1"/>
        <v>240</v>
      </c>
      <c r="O185" s="8" t="s">
        <v>44</v>
      </c>
      <c r="P185" s="8" t="s">
        <v>45</v>
      </c>
      <c r="Q185" s="2">
        <f t="shared" si="23"/>
        <v>1.2</v>
      </c>
      <c r="T185" s="2">
        <f t="shared" si="3"/>
        <v>1.2</v>
      </c>
    </row>
    <row r="186" ht="15.75" customHeight="1">
      <c r="A186" s="11" t="s">
        <v>36</v>
      </c>
      <c r="B186" s="10" t="s">
        <v>268</v>
      </c>
      <c r="C186" s="13" t="s">
        <v>8</v>
      </c>
      <c r="D186" s="13" t="s">
        <v>8</v>
      </c>
      <c r="E186" s="10" t="s">
        <v>269</v>
      </c>
      <c r="F186" s="10" t="s">
        <v>39</v>
      </c>
      <c r="G186" s="10" t="s">
        <v>40</v>
      </c>
      <c r="H186" s="10" t="s">
        <v>273</v>
      </c>
      <c r="I186" s="10" t="s">
        <v>47</v>
      </c>
      <c r="J186" s="12">
        <v>45429.0</v>
      </c>
      <c r="K186" s="10" t="s">
        <v>43</v>
      </c>
      <c r="L186" s="10">
        <v>8.0</v>
      </c>
      <c r="M186" s="10">
        <v>26.95</v>
      </c>
      <c r="N186" s="10">
        <f t="shared" si="1"/>
        <v>215.6</v>
      </c>
      <c r="O186" s="10" t="s">
        <v>44</v>
      </c>
      <c r="P186" s="10" t="s">
        <v>45</v>
      </c>
      <c r="Q186" s="2">
        <f t="shared" si="23"/>
        <v>1.078</v>
      </c>
      <c r="T186" s="2">
        <f t="shared" si="3"/>
        <v>1.078</v>
      </c>
    </row>
    <row r="187" ht="15.75" customHeight="1">
      <c r="A187" s="7" t="s">
        <v>36</v>
      </c>
      <c r="B187" s="8" t="s">
        <v>268</v>
      </c>
      <c r="C187" s="14" t="s">
        <v>8</v>
      </c>
      <c r="D187" s="14" t="s">
        <v>8</v>
      </c>
      <c r="E187" s="8" t="s">
        <v>269</v>
      </c>
      <c r="F187" s="8" t="s">
        <v>39</v>
      </c>
      <c r="G187" s="8" t="s">
        <v>40</v>
      </c>
      <c r="H187" s="8" t="s">
        <v>274</v>
      </c>
      <c r="I187" s="8" t="s">
        <v>65</v>
      </c>
      <c r="J187" s="9">
        <v>45429.0</v>
      </c>
      <c r="K187" s="8" t="s">
        <v>43</v>
      </c>
      <c r="L187" s="8">
        <v>2.0</v>
      </c>
      <c r="M187" s="8">
        <v>0.0</v>
      </c>
      <c r="N187" s="10">
        <f t="shared" si="1"/>
        <v>0</v>
      </c>
      <c r="O187" s="8" t="s">
        <v>44</v>
      </c>
      <c r="P187" s="8" t="s">
        <v>45</v>
      </c>
      <c r="Q187" s="2">
        <f t="shared" si="23"/>
        <v>0</v>
      </c>
      <c r="T187" s="2">
        <f t="shared" si="3"/>
        <v>0</v>
      </c>
    </row>
    <row r="188" ht="15.75" customHeight="1">
      <c r="A188" s="11" t="s">
        <v>36</v>
      </c>
      <c r="B188" s="10" t="s">
        <v>162</v>
      </c>
      <c r="C188" s="13" t="s">
        <v>13</v>
      </c>
      <c r="D188" s="13" t="s">
        <v>13</v>
      </c>
      <c r="E188" s="10" t="s">
        <v>275</v>
      </c>
      <c r="F188" s="10" t="s">
        <v>39</v>
      </c>
      <c r="G188" s="10" t="s">
        <v>40</v>
      </c>
      <c r="H188" s="10" t="s">
        <v>86</v>
      </c>
      <c r="I188" s="10" t="s">
        <v>85</v>
      </c>
      <c r="J188" s="12">
        <v>45429.0</v>
      </c>
      <c r="K188" s="10" t="s">
        <v>43</v>
      </c>
      <c r="L188" s="10">
        <v>200.0</v>
      </c>
      <c r="M188" s="10">
        <v>1.19</v>
      </c>
      <c r="N188" s="10">
        <f t="shared" si="1"/>
        <v>238</v>
      </c>
      <c r="O188" s="10" t="s">
        <v>44</v>
      </c>
      <c r="P188" s="10" t="s">
        <v>45</v>
      </c>
      <c r="Q188" s="2">
        <f t="shared" ref="Q188:Q207" si="24">0.01*N188</f>
        <v>2.38</v>
      </c>
      <c r="T188" s="2">
        <f t="shared" si="3"/>
        <v>2.38</v>
      </c>
    </row>
    <row r="189" ht="15.75" customHeight="1">
      <c r="A189" s="7" t="s">
        <v>36</v>
      </c>
      <c r="B189" s="8" t="s">
        <v>162</v>
      </c>
      <c r="C189" s="14" t="s">
        <v>13</v>
      </c>
      <c r="D189" s="14" t="s">
        <v>13</v>
      </c>
      <c r="E189" s="8" t="s">
        <v>275</v>
      </c>
      <c r="F189" s="8" t="s">
        <v>39</v>
      </c>
      <c r="G189" s="8" t="s">
        <v>40</v>
      </c>
      <c r="H189" s="8" t="s">
        <v>194</v>
      </c>
      <c r="I189" s="8" t="s">
        <v>42</v>
      </c>
      <c r="J189" s="9">
        <v>45429.0</v>
      </c>
      <c r="K189" s="8" t="s">
        <v>43</v>
      </c>
      <c r="L189" s="8">
        <v>6.0</v>
      </c>
      <c r="M189" s="8">
        <v>17.0</v>
      </c>
      <c r="N189" s="10">
        <f t="shared" si="1"/>
        <v>102</v>
      </c>
      <c r="O189" s="8" t="s">
        <v>44</v>
      </c>
      <c r="P189" s="8" t="s">
        <v>45</v>
      </c>
      <c r="Q189" s="2">
        <f t="shared" si="24"/>
        <v>1.02</v>
      </c>
      <c r="T189" s="2">
        <f t="shared" si="3"/>
        <v>1.02</v>
      </c>
    </row>
    <row r="190" ht="15.75" customHeight="1">
      <c r="A190" s="11" t="s">
        <v>36</v>
      </c>
      <c r="B190" s="10" t="s">
        <v>162</v>
      </c>
      <c r="C190" s="13" t="s">
        <v>13</v>
      </c>
      <c r="D190" s="13" t="s">
        <v>13</v>
      </c>
      <c r="E190" s="10" t="s">
        <v>275</v>
      </c>
      <c r="F190" s="10" t="s">
        <v>39</v>
      </c>
      <c r="G190" s="10" t="s">
        <v>40</v>
      </c>
      <c r="H190" s="10" t="s">
        <v>276</v>
      </c>
      <c r="I190" s="10" t="s">
        <v>42</v>
      </c>
      <c r="J190" s="12">
        <v>45429.0</v>
      </c>
      <c r="K190" s="10" t="s">
        <v>43</v>
      </c>
      <c r="L190" s="10">
        <v>8.0</v>
      </c>
      <c r="M190" s="10">
        <v>13.95</v>
      </c>
      <c r="N190" s="10">
        <f t="shared" si="1"/>
        <v>111.6</v>
      </c>
      <c r="O190" s="10" t="s">
        <v>44</v>
      </c>
      <c r="P190" s="10" t="s">
        <v>45</v>
      </c>
      <c r="Q190" s="2">
        <f t="shared" si="24"/>
        <v>1.116</v>
      </c>
      <c r="T190" s="2">
        <f t="shared" si="3"/>
        <v>1.116</v>
      </c>
    </row>
    <row r="191" ht="15.75" customHeight="1">
      <c r="A191" s="7" t="s">
        <v>36</v>
      </c>
      <c r="B191" s="8" t="s">
        <v>162</v>
      </c>
      <c r="C191" s="14" t="s">
        <v>13</v>
      </c>
      <c r="D191" s="14" t="s">
        <v>13</v>
      </c>
      <c r="E191" s="8" t="s">
        <v>275</v>
      </c>
      <c r="F191" s="8" t="s">
        <v>39</v>
      </c>
      <c r="G191" s="8" t="s">
        <v>40</v>
      </c>
      <c r="H191" s="8" t="s">
        <v>277</v>
      </c>
      <c r="I191" s="8" t="s">
        <v>42</v>
      </c>
      <c r="J191" s="9">
        <v>45429.0</v>
      </c>
      <c r="K191" s="8" t="s">
        <v>43</v>
      </c>
      <c r="L191" s="8">
        <v>4.0</v>
      </c>
      <c r="M191" s="8">
        <v>17.0</v>
      </c>
      <c r="N191" s="10">
        <f t="shared" si="1"/>
        <v>68</v>
      </c>
      <c r="O191" s="8" t="s">
        <v>44</v>
      </c>
      <c r="P191" s="8" t="s">
        <v>45</v>
      </c>
      <c r="Q191" s="2">
        <f t="shared" si="24"/>
        <v>0.68</v>
      </c>
      <c r="T191" s="2">
        <f t="shared" si="3"/>
        <v>0.68</v>
      </c>
    </row>
    <row r="192" ht="15.75" customHeight="1">
      <c r="A192" s="11" t="s">
        <v>36</v>
      </c>
      <c r="B192" s="10" t="s">
        <v>162</v>
      </c>
      <c r="C192" s="13" t="s">
        <v>13</v>
      </c>
      <c r="D192" s="13" t="s">
        <v>13</v>
      </c>
      <c r="E192" s="10" t="s">
        <v>275</v>
      </c>
      <c r="F192" s="10" t="s">
        <v>39</v>
      </c>
      <c r="G192" s="10" t="s">
        <v>40</v>
      </c>
      <c r="H192" s="10" t="s">
        <v>185</v>
      </c>
      <c r="I192" s="10" t="s">
        <v>56</v>
      </c>
      <c r="J192" s="12">
        <v>45429.0</v>
      </c>
      <c r="K192" s="10" t="s">
        <v>43</v>
      </c>
      <c r="L192" s="10">
        <v>200.0</v>
      </c>
      <c r="M192" s="10">
        <v>0.95</v>
      </c>
      <c r="N192" s="10">
        <f t="shared" si="1"/>
        <v>190</v>
      </c>
      <c r="O192" s="10" t="s">
        <v>44</v>
      </c>
      <c r="P192" s="10" t="s">
        <v>45</v>
      </c>
      <c r="Q192" s="2">
        <f t="shared" si="24"/>
        <v>1.9</v>
      </c>
      <c r="T192" s="2">
        <f t="shared" si="3"/>
        <v>1.9</v>
      </c>
    </row>
    <row r="193" ht="15.75" customHeight="1">
      <c r="A193" s="7" t="s">
        <v>36</v>
      </c>
      <c r="B193" s="8" t="s">
        <v>162</v>
      </c>
      <c r="C193" s="14" t="s">
        <v>13</v>
      </c>
      <c r="D193" s="14" t="s">
        <v>13</v>
      </c>
      <c r="E193" s="8" t="s">
        <v>275</v>
      </c>
      <c r="F193" s="8" t="s">
        <v>39</v>
      </c>
      <c r="G193" s="8" t="s">
        <v>40</v>
      </c>
      <c r="H193" s="8" t="s">
        <v>278</v>
      </c>
      <c r="I193" s="8" t="s">
        <v>59</v>
      </c>
      <c r="J193" s="9">
        <v>45429.0</v>
      </c>
      <c r="K193" s="8" t="s">
        <v>43</v>
      </c>
      <c r="L193" s="8">
        <v>150.0</v>
      </c>
      <c r="M193" s="8">
        <v>1.25</v>
      </c>
      <c r="N193" s="10">
        <f t="shared" si="1"/>
        <v>187.5</v>
      </c>
      <c r="O193" s="8" t="s">
        <v>44</v>
      </c>
      <c r="P193" s="8" t="s">
        <v>45</v>
      </c>
      <c r="Q193" s="2">
        <f t="shared" si="24"/>
        <v>1.875</v>
      </c>
      <c r="T193" s="2">
        <f t="shared" si="3"/>
        <v>1.875</v>
      </c>
    </row>
    <row r="194" ht="15.75" customHeight="1">
      <c r="A194" s="11" t="s">
        <v>36</v>
      </c>
      <c r="B194" s="10" t="s">
        <v>162</v>
      </c>
      <c r="C194" s="13" t="s">
        <v>13</v>
      </c>
      <c r="D194" s="13" t="s">
        <v>13</v>
      </c>
      <c r="E194" s="10" t="s">
        <v>275</v>
      </c>
      <c r="F194" s="10" t="s">
        <v>39</v>
      </c>
      <c r="G194" s="10" t="s">
        <v>40</v>
      </c>
      <c r="H194" s="10" t="s">
        <v>251</v>
      </c>
      <c r="I194" s="10" t="s">
        <v>59</v>
      </c>
      <c r="J194" s="12">
        <v>45429.0</v>
      </c>
      <c r="K194" s="10" t="s">
        <v>43</v>
      </c>
      <c r="L194" s="10">
        <v>20.0</v>
      </c>
      <c r="M194" s="10">
        <v>8.8</v>
      </c>
      <c r="N194" s="10">
        <f t="shared" si="1"/>
        <v>176</v>
      </c>
      <c r="O194" s="10" t="s">
        <v>44</v>
      </c>
      <c r="P194" s="10" t="s">
        <v>45</v>
      </c>
      <c r="Q194" s="2">
        <f t="shared" si="24"/>
        <v>1.76</v>
      </c>
      <c r="T194" s="2">
        <f t="shared" si="3"/>
        <v>1.76</v>
      </c>
    </row>
    <row r="195" ht="15.75" customHeight="1">
      <c r="A195" s="7" t="s">
        <v>36</v>
      </c>
      <c r="B195" s="8" t="s">
        <v>162</v>
      </c>
      <c r="C195" s="14" t="s">
        <v>13</v>
      </c>
      <c r="D195" s="14" t="s">
        <v>13</v>
      </c>
      <c r="E195" s="8" t="s">
        <v>275</v>
      </c>
      <c r="F195" s="8" t="s">
        <v>39</v>
      </c>
      <c r="G195" s="8" t="s">
        <v>40</v>
      </c>
      <c r="H195" s="8" t="s">
        <v>279</v>
      </c>
      <c r="I195" s="8" t="s">
        <v>65</v>
      </c>
      <c r="J195" s="9">
        <v>45429.0</v>
      </c>
      <c r="K195" s="8" t="s">
        <v>43</v>
      </c>
      <c r="L195" s="8">
        <v>6.0</v>
      </c>
      <c r="M195" s="8">
        <v>10.34</v>
      </c>
      <c r="N195" s="10">
        <f t="shared" si="1"/>
        <v>62.04</v>
      </c>
      <c r="O195" s="8" t="s">
        <v>44</v>
      </c>
      <c r="P195" s="8" t="s">
        <v>45</v>
      </c>
      <c r="Q195" s="2">
        <f t="shared" si="24"/>
        <v>0.6204</v>
      </c>
      <c r="T195" s="2">
        <f t="shared" si="3"/>
        <v>0.6204</v>
      </c>
    </row>
    <row r="196" ht="15.75" customHeight="1">
      <c r="A196" s="11" t="s">
        <v>36</v>
      </c>
      <c r="B196" s="10" t="s">
        <v>162</v>
      </c>
      <c r="C196" s="13" t="s">
        <v>13</v>
      </c>
      <c r="D196" s="13" t="s">
        <v>13</v>
      </c>
      <c r="E196" s="10" t="s">
        <v>275</v>
      </c>
      <c r="F196" s="10" t="s">
        <v>39</v>
      </c>
      <c r="G196" s="10" t="s">
        <v>40</v>
      </c>
      <c r="H196" s="10" t="s">
        <v>280</v>
      </c>
      <c r="I196" s="10" t="s">
        <v>47</v>
      </c>
      <c r="J196" s="12">
        <v>45429.0</v>
      </c>
      <c r="K196" s="10" t="s">
        <v>43</v>
      </c>
      <c r="L196" s="10">
        <v>4.0</v>
      </c>
      <c r="M196" s="10">
        <v>6.95</v>
      </c>
      <c r="N196" s="10">
        <f t="shared" si="1"/>
        <v>27.8</v>
      </c>
      <c r="O196" s="10" t="s">
        <v>44</v>
      </c>
      <c r="P196" s="10" t="s">
        <v>45</v>
      </c>
      <c r="Q196" s="2">
        <f t="shared" si="24"/>
        <v>0.278</v>
      </c>
      <c r="T196" s="2">
        <f t="shared" si="3"/>
        <v>0.278</v>
      </c>
    </row>
    <row r="197" ht="15.75" customHeight="1">
      <c r="A197" s="7" t="s">
        <v>36</v>
      </c>
      <c r="B197" s="8" t="s">
        <v>162</v>
      </c>
      <c r="C197" s="14" t="s">
        <v>13</v>
      </c>
      <c r="D197" s="14" t="s">
        <v>13</v>
      </c>
      <c r="E197" s="8" t="s">
        <v>275</v>
      </c>
      <c r="F197" s="8" t="s">
        <v>39</v>
      </c>
      <c r="G197" s="8" t="s">
        <v>40</v>
      </c>
      <c r="H197" s="8" t="s">
        <v>281</v>
      </c>
      <c r="I197" s="8" t="s">
        <v>47</v>
      </c>
      <c r="J197" s="9">
        <v>45429.0</v>
      </c>
      <c r="K197" s="8" t="s">
        <v>43</v>
      </c>
      <c r="L197" s="8">
        <v>20.0</v>
      </c>
      <c r="M197" s="8">
        <v>7.95</v>
      </c>
      <c r="N197" s="10">
        <f t="shared" si="1"/>
        <v>159</v>
      </c>
      <c r="O197" s="8" t="s">
        <v>44</v>
      </c>
      <c r="P197" s="8" t="s">
        <v>45</v>
      </c>
      <c r="Q197" s="2">
        <f t="shared" si="24"/>
        <v>1.59</v>
      </c>
      <c r="T197" s="2">
        <f t="shared" si="3"/>
        <v>1.59</v>
      </c>
    </row>
    <row r="198" ht="15.75" customHeight="1">
      <c r="A198" s="11" t="s">
        <v>36</v>
      </c>
      <c r="B198" s="10" t="s">
        <v>162</v>
      </c>
      <c r="C198" s="13" t="s">
        <v>13</v>
      </c>
      <c r="D198" s="13" t="s">
        <v>13</v>
      </c>
      <c r="E198" s="10" t="s">
        <v>275</v>
      </c>
      <c r="F198" s="10" t="s">
        <v>39</v>
      </c>
      <c r="G198" s="10" t="s">
        <v>40</v>
      </c>
      <c r="H198" s="10" t="s">
        <v>282</v>
      </c>
      <c r="I198" s="10" t="s">
        <v>69</v>
      </c>
      <c r="J198" s="12">
        <v>45429.0</v>
      </c>
      <c r="K198" s="10" t="s">
        <v>43</v>
      </c>
      <c r="L198" s="10">
        <v>1.0</v>
      </c>
      <c r="M198" s="10">
        <v>125.65</v>
      </c>
      <c r="N198" s="10">
        <f t="shared" si="1"/>
        <v>125.65</v>
      </c>
      <c r="O198" s="10" t="s">
        <v>44</v>
      </c>
      <c r="P198" s="10" t="s">
        <v>45</v>
      </c>
      <c r="Q198" s="2">
        <f t="shared" si="24"/>
        <v>1.2565</v>
      </c>
      <c r="T198" s="2">
        <f t="shared" si="3"/>
        <v>1.2565</v>
      </c>
    </row>
    <row r="199" ht="15.75" customHeight="1">
      <c r="A199" s="7" t="s">
        <v>36</v>
      </c>
      <c r="B199" s="8" t="s">
        <v>162</v>
      </c>
      <c r="C199" s="14" t="s">
        <v>13</v>
      </c>
      <c r="D199" s="14" t="s">
        <v>13</v>
      </c>
      <c r="E199" s="8" t="s">
        <v>283</v>
      </c>
      <c r="F199" s="8" t="s">
        <v>39</v>
      </c>
      <c r="G199" s="8" t="s">
        <v>40</v>
      </c>
      <c r="H199" s="8" t="s">
        <v>164</v>
      </c>
      <c r="I199" s="8" t="s">
        <v>42</v>
      </c>
      <c r="J199" s="9">
        <v>45429.0</v>
      </c>
      <c r="K199" s="8" t="s">
        <v>43</v>
      </c>
      <c r="L199" s="8">
        <v>1.0</v>
      </c>
      <c r="M199" s="8">
        <v>0.0</v>
      </c>
      <c r="N199" s="10">
        <f t="shared" si="1"/>
        <v>0</v>
      </c>
      <c r="O199" s="8" t="s">
        <v>44</v>
      </c>
      <c r="P199" s="8" t="s">
        <v>45</v>
      </c>
      <c r="Q199" s="2">
        <f t="shared" si="24"/>
        <v>0</v>
      </c>
      <c r="T199" s="2">
        <f t="shared" si="3"/>
        <v>0</v>
      </c>
    </row>
    <row r="200" ht="15.75" customHeight="1">
      <c r="A200" s="11" t="s">
        <v>36</v>
      </c>
      <c r="B200" s="10" t="s">
        <v>162</v>
      </c>
      <c r="C200" s="13" t="s">
        <v>13</v>
      </c>
      <c r="D200" s="13" t="s">
        <v>13</v>
      </c>
      <c r="E200" s="10" t="s">
        <v>284</v>
      </c>
      <c r="F200" s="10" t="s">
        <v>39</v>
      </c>
      <c r="G200" s="10" t="s">
        <v>40</v>
      </c>
      <c r="H200" s="10" t="s">
        <v>285</v>
      </c>
      <c r="I200" s="10" t="s">
        <v>42</v>
      </c>
      <c r="J200" s="12">
        <v>45429.0</v>
      </c>
      <c r="K200" s="10" t="s">
        <v>43</v>
      </c>
      <c r="L200" s="10">
        <v>20.0</v>
      </c>
      <c r="M200" s="10">
        <v>2.98</v>
      </c>
      <c r="N200" s="10">
        <f t="shared" si="1"/>
        <v>59.6</v>
      </c>
      <c r="O200" s="10" t="s">
        <v>44</v>
      </c>
      <c r="P200" s="10" t="s">
        <v>45</v>
      </c>
      <c r="Q200" s="2">
        <f t="shared" si="24"/>
        <v>0.596</v>
      </c>
      <c r="T200" s="2">
        <f t="shared" si="3"/>
        <v>0.596</v>
      </c>
    </row>
    <row r="201" ht="15.75" customHeight="1">
      <c r="A201" s="7" t="s">
        <v>36</v>
      </c>
      <c r="B201" s="8" t="s">
        <v>162</v>
      </c>
      <c r="C201" s="14" t="s">
        <v>13</v>
      </c>
      <c r="D201" s="14" t="s">
        <v>13</v>
      </c>
      <c r="E201" s="8" t="s">
        <v>284</v>
      </c>
      <c r="F201" s="8" t="s">
        <v>39</v>
      </c>
      <c r="G201" s="8" t="s">
        <v>40</v>
      </c>
      <c r="H201" s="8" t="s">
        <v>133</v>
      </c>
      <c r="I201" s="8" t="s">
        <v>85</v>
      </c>
      <c r="J201" s="9">
        <v>45429.0</v>
      </c>
      <c r="K201" s="8" t="s">
        <v>43</v>
      </c>
      <c r="L201" s="8">
        <v>35.0</v>
      </c>
      <c r="M201" s="8">
        <v>5.99</v>
      </c>
      <c r="N201" s="10">
        <f t="shared" si="1"/>
        <v>209.65</v>
      </c>
      <c r="O201" s="8" t="s">
        <v>44</v>
      </c>
      <c r="P201" s="8" t="s">
        <v>45</v>
      </c>
      <c r="Q201" s="2">
        <f t="shared" si="24"/>
        <v>2.0965</v>
      </c>
      <c r="T201" s="2">
        <f t="shared" si="3"/>
        <v>2.0965</v>
      </c>
    </row>
    <row r="202" ht="15.75" customHeight="1">
      <c r="A202" s="11" t="s">
        <v>36</v>
      </c>
      <c r="B202" s="10" t="s">
        <v>286</v>
      </c>
      <c r="C202" s="13" t="s">
        <v>13</v>
      </c>
      <c r="D202" s="13" t="s">
        <v>13</v>
      </c>
      <c r="E202" s="10" t="s">
        <v>287</v>
      </c>
      <c r="F202" s="10" t="s">
        <v>39</v>
      </c>
      <c r="G202" s="10" t="s">
        <v>40</v>
      </c>
      <c r="H202" s="10" t="s">
        <v>70</v>
      </c>
      <c r="I202" s="10" t="s">
        <v>47</v>
      </c>
      <c r="J202" s="12">
        <v>45429.0</v>
      </c>
      <c r="K202" s="10" t="s">
        <v>43</v>
      </c>
      <c r="L202" s="10">
        <v>15.0</v>
      </c>
      <c r="M202" s="10">
        <v>2.9</v>
      </c>
      <c r="N202" s="10">
        <f t="shared" si="1"/>
        <v>43.5</v>
      </c>
      <c r="O202" s="10" t="s">
        <v>44</v>
      </c>
      <c r="P202" s="10" t="s">
        <v>45</v>
      </c>
      <c r="Q202" s="2">
        <f t="shared" si="24"/>
        <v>0.435</v>
      </c>
      <c r="T202" s="2">
        <f t="shared" si="3"/>
        <v>0.435</v>
      </c>
    </row>
    <row r="203" ht="15.75" customHeight="1">
      <c r="A203" s="7" t="s">
        <v>36</v>
      </c>
      <c r="B203" s="8" t="s">
        <v>286</v>
      </c>
      <c r="C203" s="14" t="s">
        <v>13</v>
      </c>
      <c r="D203" s="14" t="s">
        <v>13</v>
      </c>
      <c r="E203" s="8" t="s">
        <v>287</v>
      </c>
      <c r="F203" s="8" t="s">
        <v>39</v>
      </c>
      <c r="G203" s="8" t="s">
        <v>40</v>
      </c>
      <c r="H203" s="8" t="s">
        <v>255</v>
      </c>
      <c r="I203" s="8" t="s">
        <v>47</v>
      </c>
      <c r="J203" s="9">
        <v>45429.0</v>
      </c>
      <c r="K203" s="8" t="s">
        <v>43</v>
      </c>
      <c r="L203" s="8">
        <v>15.0</v>
      </c>
      <c r="M203" s="8">
        <v>5.95</v>
      </c>
      <c r="N203" s="10">
        <f t="shared" si="1"/>
        <v>89.25</v>
      </c>
      <c r="O203" s="8" t="s">
        <v>44</v>
      </c>
      <c r="P203" s="8" t="s">
        <v>45</v>
      </c>
      <c r="Q203" s="2">
        <f t="shared" si="24"/>
        <v>0.8925</v>
      </c>
      <c r="T203" s="2">
        <f t="shared" si="3"/>
        <v>0.8925</v>
      </c>
    </row>
    <row r="204" ht="15.75" customHeight="1">
      <c r="A204" s="11" t="s">
        <v>36</v>
      </c>
      <c r="B204" s="10" t="s">
        <v>286</v>
      </c>
      <c r="C204" s="13" t="s">
        <v>13</v>
      </c>
      <c r="D204" s="13" t="s">
        <v>13</v>
      </c>
      <c r="E204" s="10" t="s">
        <v>288</v>
      </c>
      <c r="F204" s="10" t="s">
        <v>39</v>
      </c>
      <c r="G204" s="10" t="s">
        <v>40</v>
      </c>
      <c r="H204" s="10" t="s">
        <v>289</v>
      </c>
      <c r="I204" s="10" t="s">
        <v>42</v>
      </c>
      <c r="J204" s="12">
        <v>45429.0</v>
      </c>
      <c r="K204" s="10" t="s">
        <v>43</v>
      </c>
      <c r="L204" s="10">
        <v>30.0</v>
      </c>
      <c r="M204" s="10">
        <v>20.0</v>
      </c>
      <c r="N204" s="10">
        <f t="shared" si="1"/>
        <v>600</v>
      </c>
      <c r="O204" s="10" t="s">
        <v>44</v>
      </c>
      <c r="P204" s="10" t="s">
        <v>45</v>
      </c>
      <c r="Q204" s="2">
        <f t="shared" si="24"/>
        <v>6</v>
      </c>
      <c r="T204" s="2">
        <f t="shared" si="3"/>
        <v>6</v>
      </c>
    </row>
    <row r="205" ht="15.75" customHeight="1">
      <c r="A205" s="7" t="s">
        <v>36</v>
      </c>
      <c r="B205" s="8" t="s">
        <v>286</v>
      </c>
      <c r="C205" s="14" t="s">
        <v>13</v>
      </c>
      <c r="D205" s="14" t="s">
        <v>13</v>
      </c>
      <c r="E205" s="8" t="s">
        <v>290</v>
      </c>
      <c r="F205" s="8" t="s">
        <v>39</v>
      </c>
      <c r="G205" s="8" t="s">
        <v>40</v>
      </c>
      <c r="H205" s="8" t="s">
        <v>291</v>
      </c>
      <c r="I205" s="8" t="s">
        <v>56</v>
      </c>
      <c r="J205" s="9">
        <v>45429.0</v>
      </c>
      <c r="K205" s="8" t="s">
        <v>43</v>
      </c>
      <c r="L205" s="8">
        <v>8.0</v>
      </c>
      <c r="M205" s="8">
        <v>5.56</v>
      </c>
      <c r="N205" s="10">
        <f t="shared" si="1"/>
        <v>44.48</v>
      </c>
      <c r="O205" s="8" t="s">
        <v>44</v>
      </c>
      <c r="P205" s="8" t="s">
        <v>45</v>
      </c>
      <c r="Q205" s="2">
        <f t="shared" si="24"/>
        <v>0.4448</v>
      </c>
      <c r="T205" s="2">
        <f t="shared" si="3"/>
        <v>0.4448</v>
      </c>
    </row>
    <row r="206" ht="15.75" customHeight="1">
      <c r="A206" s="11" t="s">
        <v>36</v>
      </c>
      <c r="B206" s="10" t="s">
        <v>286</v>
      </c>
      <c r="C206" s="13" t="s">
        <v>13</v>
      </c>
      <c r="D206" s="13" t="s">
        <v>13</v>
      </c>
      <c r="E206" s="10" t="s">
        <v>292</v>
      </c>
      <c r="F206" s="10" t="s">
        <v>39</v>
      </c>
      <c r="G206" s="10" t="s">
        <v>40</v>
      </c>
      <c r="H206" s="10" t="s">
        <v>106</v>
      </c>
      <c r="I206" s="10" t="s">
        <v>85</v>
      </c>
      <c r="J206" s="12">
        <v>45429.0</v>
      </c>
      <c r="K206" s="10" t="s">
        <v>43</v>
      </c>
      <c r="L206" s="10">
        <v>8.0</v>
      </c>
      <c r="M206" s="10">
        <v>29.99</v>
      </c>
      <c r="N206" s="10">
        <f t="shared" si="1"/>
        <v>239.92</v>
      </c>
      <c r="O206" s="10" t="s">
        <v>44</v>
      </c>
      <c r="P206" s="10" t="s">
        <v>45</v>
      </c>
      <c r="Q206" s="2">
        <f t="shared" si="24"/>
        <v>2.3992</v>
      </c>
      <c r="T206" s="2">
        <f t="shared" si="3"/>
        <v>2.3992</v>
      </c>
    </row>
    <row r="207" ht="15.75" customHeight="1">
      <c r="A207" s="7" t="s">
        <v>36</v>
      </c>
      <c r="B207" s="8" t="s">
        <v>286</v>
      </c>
      <c r="C207" s="14" t="s">
        <v>13</v>
      </c>
      <c r="D207" s="14" t="s">
        <v>13</v>
      </c>
      <c r="E207" s="8" t="s">
        <v>293</v>
      </c>
      <c r="F207" s="8" t="s">
        <v>39</v>
      </c>
      <c r="G207" s="8" t="s">
        <v>40</v>
      </c>
      <c r="H207" s="8" t="s">
        <v>100</v>
      </c>
      <c r="I207" s="8" t="s">
        <v>80</v>
      </c>
      <c r="J207" s="9">
        <v>45429.0</v>
      </c>
      <c r="K207" s="8" t="s">
        <v>43</v>
      </c>
      <c r="L207" s="8">
        <v>4.0</v>
      </c>
      <c r="M207" s="8">
        <v>55.95</v>
      </c>
      <c r="N207" s="10">
        <f t="shared" si="1"/>
        <v>223.8</v>
      </c>
      <c r="O207" s="8" t="s">
        <v>44</v>
      </c>
      <c r="P207" s="8" t="s">
        <v>45</v>
      </c>
      <c r="Q207" s="2">
        <f t="shared" si="24"/>
        <v>2.238</v>
      </c>
      <c r="T207" s="2">
        <f t="shared" si="3"/>
        <v>2.238</v>
      </c>
    </row>
    <row r="208" ht="15.75" customHeight="1">
      <c r="A208" s="11" t="s">
        <v>36</v>
      </c>
      <c r="B208" s="10" t="s">
        <v>294</v>
      </c>
      <c r="C208" s="13" t="s">
        <v>8</v>
      </c>
      <c r="D208" s="13" t="s">
        <v>8</v>
      </c>
      <c r="E208" s="10" t="s">
        <v>295</v>
      </c>
      <c r="F208" s="10" t="s">
        <v>39</v>
      </c>
      <c r="G208" s="10" t="s">
        <v>40</v>
      </c>
      <c r="H208" s="10" t="s">
        <v>296</v>
      </c>
      <c r="I208" s="10" t="s">
        <v>59</v>
      </c>
      <c r="J208" s="12">
        <v>45429.0</v>
      </c>
      <c r="K208" s="10" t="s">
        <v>43</v>
      </c>
      <c r="L208" s="10">
        <v>1.0</v>
      </c>
      <c r="M208" s="10">
        <v>0.77</v>
      </c>
      <c r="N208" s="10">
        <f t="shared" si="1"/>
        <v>0.77</v>
      </c>
      <c r="O208" s="10" t="s">
        <v>44</v>
      </c>
      <c r="P208" s="10" t="s">
        <v>45</v>
      </c>
      <c r="Q208" s="2">
        <f t="shared" ref="Q208:Q217" si="25">0.005*N208</f>
        <v>0.00385</v>
      </c>
      <c r="T208" s="2">
        <f t="shared" si="3"/>
        <v>0.00385</v>
      </c>
    </row>
    <row r="209" ht="15.75" customHeight="1">
      <c r="A209" s="7" t="s">
        <v>36</v>
      </c>
      <c r="B209" s="8" t="s">
        <v>294</v>
      </c>
      <c r="C209" s="14" t="s">
        <v>8</v>
      </c>
      <c r="D209" s="14" t="s">
        <v>8</v>
      </c>
      <c r="E209" s="8" t="s">
        <v>295</v>
      </c>
      <c r="F209" s="8" t="s">
        <v>39</v>
      </c>
      <c r="G209" s="8" t="s">
        <v>40</v>
      </c>
      <c r="H209" s="8" t="s">
        <v>297</v>
      </c>
      <c r="I209" s="8" t="s">
        <v>59</v>
      </c>
      <c r="J209" s="9">
        <v>45429.0</v>
      </c>
      <c r="K209" s="8" t="s">
        <v>43</v>
      </c>
      <c r="L209" s="8">
        <v>1.0</v>
      </c>
      <c r="M209" s="8">
        <v>0.9</v>
      </c>
      <c r="N209" s="10">
        <f t="shared" si="1"/>
        <v>0.9</v>
      </c>
      <c r="O209" s="8" t="s">
        <v>44</v>
      </c>
      <c r="P209" s="8" t="s">
        <v>45</v>
      </c>
      <c r="Q209" s="2">
        <f t="shared" si="25"/>
        <v>0.0045</v>
      </c>
      <c r="T209" s="2">
        <f t="shared" si="3"/>
        <v>0.0045</v>
      </c>
    </row>
    <row r="210" ht="15.75" customHeight="1">
      <c r="A210" s="11" t="s">
        <v>36</v>
      </c>
      <c r="B210" s="10" t="s">
        <v>48</v>
      </c>
      <c r="C210" s="13" t="s">
        <v>8</v>
      </c>
      <c r="D210" s="13" t="s">
        <v>8</v>
      </c>
      <c r="E210" s="10" t="s">
        <v>298</v>
      </c>
      <c r="F210" s="10" t="s">
        <v>39</v>
      </c>
      <c r="G210" s="10" t="s">
        <v>40</v>
      </c>
      <c r="H210" s="10" t="s">
        <v>299</v>
      </c>
      <c r="I210" s="10" t="s">
        <v>59</v>
      </c>
      <c r="J210" s="12">
        <v>45432.0</v>
      </c>
      <c r="K210" s="10" t="s">
        <v>43</v>
      </c>
      <c r="L210" s="10">
        <v>50.0</v>
      </c>
      <c r="M210" s="10">
        <v>5.5</v>
      </c>
      <c r="N210" s="10">
        <f t="shared" si="1"/>
        <v>275</v>
      </c>
      <c r="O210" s="10" t="s">
        <v>44</v>
      </c>
      <c r="P210" s="10" t="s">
        <v>45</v>
      </c>
      <c r="Q210" s="2">
        <f t="shared" si="25"/>
        <v>1.375</v>
      </c>
      <c r="T210" s="2">
        <f t="shared" si="3"/>
        <v>1.375</v>
      </c>
    </row>
    <row r="211" ht="15.75" customHeight="1">
      <c r="A211" s="7" t="s">
        <v>36</v>
      </c>
      <c r="B211" s="8" t="s">
        <v>48</v>
      </c>
      <c r="C211" s="14" t="s">
        <v>8</v>
      </c>
      <c r="D211" s="14" t="s">
        <v>8</v>
      </c>
      <c r="E211" s="8" t="s">
        <v>298</v>
      </c>
      <c r="F211" s="8" t="s">
        <v>39</v>
      </c>
      <c r="G211" s="8" t="s">
        <v>40</v>
      </c>
      <c r="H211" s="8" t="s">
        <v>300</v>
      </c>
      <c r="I211" s="8" t="s">
        <v>59</v>
      </c>
      <c r="J211" s="9">
        <v>45432.0</v>
      </c>
      <c r="K211" s="8" t="s">
        <v>43</v>
      </c>
      <c r="L211" s="8">
        <v>10.0</v>
      </c>
      <c r="M211" s="8">
        <v>5.5</v>
      </c>
      <c r="N211" s="10">
        <f t="shared" si="1"/>
        <v>55</v>
      </c>
      <c r="O211" s="8" t="s">
        <v>44</v>
      </c>
      <c r="P211" s="8" t="s">
        <v>45</v>
      </c>
      <c r="Q211" s="2">
        <f t="shared" si="25"/>
        <v>0.275</v>
      </c>
      <c r="T211" s="2">
        <f t="shared" si="3"/>
        <v>0.275</v>
      </c>
    </row>
    <row r="212" ht="15.75" customHeight="1">
      <c r="A212" s="11" t="s">
        <v>36</v>
      </c>
      <c r="B212" s="10" t="s">
        <v>48</v>
      </c>
      <c r="C212" s="13" t="s">
        <v>8</v>
      </c>
      <c r="D212" s="13" t="s">
        <v>8</v>
      </c>
      <c r="E212" s="10" t="s">
        <v>298</v>
      </c>
      <c r="F212" s="10" t="s">
        <v>39</v>
      </c>
      <c r="G212" s="10" t="s">
        <v>40</v>
      </c>
      <c r="H212" s="10" t="s">
        <v>97</v>
      </c>
      <c r="I212" s="10" t="s">
        <v>56</v>
      </c>
      <c r="J212" s="12">
        <v>45432.0</v>
      </c>
      <c r="K212" s="10" t="s">
        <v>43</v>
      </c>
      <c r="L212" s="10">
        <v>2.0</v>
      </c>
      <c r="M212" s="10">
        <v>243.5</v>
      </c>
      <c r="N212" s="10">
        <f t="shared" si="1"/>
        <v>487</v>
      </c>
      <c r="O212" s="10" t="s">
        <v>44</v>
      </c>
      <c r="P212" s="10" t="s">
        <v>45</v>
      </c>
      <c r="Q212" s="2">
        <f t="shared" si="25"/>
        <v>2.435</v>
      </c>
      <c r="T212" s="2">
        <f t="shared" si="3"/>
        <v>2.435</v>
      </c>
    </row>
    <row r="213" ht="15.75" customHeight="1">
      <c r="A213" s="7" t="s">
        <v>36</v>
      </c>
      <c r="B213" s="8" t="s">
        <v>48</v>
      </c>
      <c r="C213" s="14" t="s">
        <v>8</v>
      </c>
      <c r="D213" s="14" t="s">
        <v>8</v>
      </c>
      <c r="E213" s="8" t="s">
        <v>298</v>
      </c>
      <c r="F213" s="8" t="s">
        <v>39</v>
      </c>
      <c r="G213" s="8" t="s">
        <v>40</v>
      </c>
      <c r="H213" s="8" t="s">
        <v>301</v>
      </c>
      <c r="I213" s="8" t="s">
        <v>59</v>
      </c>
      <c r="J213" s="9">
        <v>45432.0</v>
      </c>
      <c r="K213" s="8" t="s">
        <v>43</v>
      </c>
      <c r="L213" s="8">
        <v>100.0</v>
      </c>
      <c r="M213" s="8">
        <v>6.7</v>
      </c>
      <c r="N213" s="10">
        <f t="shared" si="1"/>
        <v>670</v>
      </c>
      <c r="O213" s="8" t="s">
        <v>44</v>
      </c>
      <c r="P213" s="8" t="s">
        <v>45</v>
      </c>
      <c r="Q213" s="2">
        <f t="shared" si="25"/>
        <v>3.35</v>
      </c>
      <c r="T213" s="2">
        <f t="shared" si="3"/>
        <v>3.35</v>
      </c>
    </row>
    <row r="214" ht="15.75" customHeight="1">
      <c r="A214" s="7" t="s">
        <v>36</v>
      </c>
      <c r="B214" s="8" t="s">
        <v>48</v>
      </c>
      <c r="C214" s="14" t="s">
        <v>8</v>
      </c>
      <c r="D214" s="14" t="s">
        <v>8</v>
      </c>
      <c r="E214" s="8" t="s">
        <v>302</v>
      </c>
      <c r="F214" s="8" t="s">
        <v>39</v>
      </c>
      <c r="G214" s="8" t="s">
        <v>40</v>
      </c>
      <c r="H214" s="8" t="s">
        <v>172</v>
      </c>
      <c r="I214" s="8" t="s">
        <v>69</v>
      </c>
      <c r="J214" s="9">
        <v>45432.0</v>
      </c>
      <c r="K214" s="8" t="s">
        <v>43</v>
      </c>
      <c r="L214" s="8">
        <v>4.0</v>
      </c>
      <c r="M214" s="8">
        <v>23.95</v>
      </c>
      <c r="N214" s="10">
        <f t="shared" si="1"/>
        <v>95.8</v>
      </c>
      <c r="O214" s="8" t="s">
        <v>44</v>
      </c>
      <c r="P214" s="8" t="s">
        <v>45</v>
      </c>
      <c r="Q214" s="2">
        <f t="shared" si="25"/>
        <v>0.479</v>
      </c>
      <c r="T214" s="2">
        <f t="shared" si="3"/>
        <v>0.479</v>
      </c>
    </row>
    <row r="215" ht="15.75" customHeight="1">
      <c r="A215" s="11" t="s">
        <v>36</v>
      </c>
      <c r="B215" s="10" t="s">
        <v>48</v>
      </c>
      <c r="C215" s="13" t="s">
        <v>8</v>
      </c>
      <c r="D215" s="13" t="s">
        <v>8</v>
      </c>
      <c r="E215" s="10" t="s">
        <v>302</v>
      </c>
      <c r="F215" s="10" t="s">
        <v>39</v>
      </c>
      <c r="G215" s="10" t="s">
        <v>40</v>
      </c>
      <c r="H215" s="10" t="s">
        <v>303</v>
      </c>
      <c r="I215" s="10" t="s">
        <v>69</v>
      </c>
      <c r="J215" s="12">
        <v>45432.0</v>
      </c>
      <c r="K215" s="10" t="s">
        <v>43</v>
      </c>
      <c r="L215" s="10">
        <v>2.0</v>
      </c>
      <c r="M215" s="10">
        <v>115.0</v>
      </c>
      <c r="N215" s="10">
        <f t="shared" si="1"/>
        <v>230</v>
      </c>
      <c r="O215" s="10" t="s">
        <v>44</v>
      </c>
      <c r="P215" s="10" t="s">
        <v>45</v>
      </c>
      <c r="Q215" s="2">
        <f t="shared" si="25"/>
        <v>1.15</v>
      </c>
      <c r="T215" s="2">
        <f t="shared" si="3"/>
        <v>1.15</v>
      </c>
    </row>
    <row r="216" ht="15.75" customHeight="1">
      <c r="A216" s="11" t="s">
        <v>36</v>
      </c>
      <c r="B216" s="10" t="s">
        <v>304</v>
      </c>
      <c r="C216" s="13" t="s">
        <v>8</v>
      </c>
      <c r="D216" s="13" t="s">
        <v>8</v>
      </c>
      <c r="E216" s="10" t="s">
        <v>305</v>
      </c>
      <c r="F216" s="10" t="s">
        <v>39</v>
      </c>
      <c r="G216" s="10" t="s">
        <v>40</v>
      </c>
      <c r="H216" s="10" t="s">
        <v>138</v>
      </c>
      <c r="I216" s="10" t="s">
        <v>47</v>
      </c>
      <c r="J216" s="12">
        <v>45432.0</v>
      </c>
      <c r="K216" s="10" t="s">
        <v>43</v>
      </c>
      <c r="L216" s="10">
        <v>1.0</v>
      </c>
      <c r="M216" s="10">
        <v>0.0</v>
      </c>
      <c r="N216" s="10">
        <f t="shared" si="1"/>
        <v>0</v>
      </c>
      <c r="O216" s="10" t="s">
        <v>44</v>
      </c>
      <c r="P216" s="10" t="s">
        <v>45</v>
      </c>
      <c r="Q216" s="2">
        <f t="shared" si="25"/>
        <v>0</v>
      </c>
      <c r="T216" s="2">
        <f t="shared" si="3"/>
        <v>0</v>
      </c>
    </row>
    <row r="217" ht="15.75" customHeight="1">
      <c r="A217" s="7" t="s">
        <v>36</v>
      </c>
      <c r="B217" s="8" t="s">
        <v>304</v>
      </c>
      <c r="C217" s="14" t="s">
        <v>8</v>
      </c>
      <c r="D217" s="14" t="s">
        <v>8</v>
      </c>
      <c r="E217" s="8" t="s">
        <v>305</v>
      </c>
      <c r="F217" s="8" t="s">
        <v>39</v>
      </c>
      <c r="G217" s="8" t="s">
        <v>40</v>
      </c>
      <c r="H217" s="8" t="s">
        <v>306</v>
      </c>
      <c r="I217" s="8" t="s">
        <v>65</v>
      </c>
      <c r="J217" s="9">
        <v>45432.0</v>
      </c>
      <c r="K217" s="8" t="s">
        <v>43</v>
      </c>
      <c r="L217" s="8">
        <v>6.0</v>
      </c>
      <c r="M217" s="8">
        <v>6.48</v>
      </c>
      <c r="N217" s="10">
        <f t="shared" si="1"/>
        <v>38.88</v>
      </c>
      <c r="O217" s="8" t="s">
        <v>44</v>
      </c>
      <c r="P217" s="8" t="s">
        <v>45</v>
      </c>
      <c r="Q217" s="2">
        <f t="shared" si="25"/>
        <v>0.1944</v>
      </c>
      <c r="T217" s="2">
        <f t="shared" si="3"/>
        <v>0.1944</v>
      </c>
    </row>
    <row r="218" ht="15.75" customHeight="1">
      <c r="A218" s="11" t="s">
        <v>36</v>
      </c>
      <c r="B218" s="10" t="s">
        <v>116</v>
      </c>
      <c r="C218" s="13" t="s">
        <v>13</v>
      </c>
      <c r="D218" s="13" t="s">
        <v>13</v>
      </c>
      <c r="E218" s="10" t="s">
        <v>307</v>
      </c>
      <c r="F218" s="10" t="s">
        <v>39</v>
      </c>
      <c r="G218" s="10" t="s">
        <v>40</v>
      </c>
      <c r="H218" s="10" t="s">
        <v>308</v>
      </c>
      <c r="I218" s="10" t="s">
        <v>47</v>
      </c>
      <c r="J218" s="12">
        <v>45432.0</v>
      </c>
      <c r="K218" s="10" t="s">
        <v>43</v>
      </c>
      <c r="L218" s="10">
        <v>32.0</v>
      </c>
      <c r="M218" s="10">
        <v>156.79</v>
      </c>
      <c r="N218" s="10">
        <f t="shared" si="1"/>
        <v>5017.28</v>
      </c>
      <c r="O218" s="10" t="s">
        <v>44</v>
      </c>
      <c r="P218" s="10" t="s">
        <v>45</v>
      </c>
      <c r="Q218" s="2">
        <f>0.01*N218</f>
        <v>50.1728</v>
      </c>
      <c r="T218" s="2">
        <f t="shared" si="3"/>
        <v>50.1728</v>
      </c>
    </row>
    <row r="219" ht="15.75" customHeight="1">
      <c r="A219" s="7" t="s">
        <v>36</v>
      </c>
      <c r="B219" s="8" t="s">
        <v>147</v>
      </c>
      <c r="C219" s="14" t="s">
        <v>8</v>
      </c>
      <c r="D219" s="14" t="s">
        <v>8</v>
      </c>
      <c r="E219" s="8" t="s">
        <v>309</v>
      </c>
      <c r="F219" s="8" t="s">
        <v>39</v>
      </c>
      <c r="G219" s="8" t="s">
        <v>40</v>
      </c>
      <c r="H219" s="8" t="s">
        <v>301</v>
      </c>
      <c r="I219" s="8" t="s">
        <v>59</v>
      </c>
      <c r="J219" s="9">
        <v>45433.0</v>
      </c>
      <c r="K219" s="8" t="s">
        <v>43</v>
      </c>
      <c r="L219" s="8">
        <v>160.0</v>
      </c>
      <c r="M219" s="8">
        <v>6.7</v>
      </c>
      <c r="N219" s="10">
        <f t="shared" si="1"/>
        <v>1072</v>
      </c>
      <c r="O219" s="8" t="s">
        <v>44</v>
      </c>
      <c r="P219" s="8" t="s">
        <v>45</v>
      </c>
      <c r="Q219" s="2">
        <f t="shared" ref="Q219:Q246" si="26">0.005*N219</f>
        <v>5.36</v>
      </c>
      <c r="T219" s="2">
        <f t="shared" si="3"/>
        <v>5.36</v>
      </c>
    </row>
    <row r="220" ht="15.75" customHeight="1">
      <c r="A220" s="11" t="s">
        <v>36</v>
      </c>
      <c r="B220" s="10" t="s">
        <v>147</v>
      </c>
      <c r="C220" s="13" t="s">
        <v>8</v>
      </c>
      <c r="D220" s="13" t="s">
        <v>8</v>
      </c>
      <c r="E220" s="10" t="s">
        <v>309</v>
      </c>
      <c r="F220" s="10" t="s">
        <v>39</v>
      </c>
      <c r="G220" s="10" t="s">
        <v>40</v>
      </c>
      <c r="H220" s="10" t="s">
        <v>168</v>
      </c>
      <c r="I220" s="10" t="s">
        <v>69</v>
      </c>
      <c r="J220" s="12">
        <v>45433.0</v>
      </c>
      <c r="K220" s="10" t="s">
        <v>43</v>
      </c>
      <c r="L220" s="10">
        <v>12.0</v>
      </c>
      <c r="M220" s="10">
        <v>5.95</v>
      </c>
      <c r="N220" s="10">
        <f t="shared" si="1"/>
        <v>71.4</v>
      </c>
      <c r="O220" s="10" t="s">
        <v>44</v>
      </c>
      <c r="P220" s="10" t="s">
        <v>45</v>
      </c>
      <c r="Q220" s="2">
        <f t="shared" si="26"/>
        <v>0.357</v>
      </c>
      <c r="T220" s="2">
        <f t="shared" si="3"/>
        <v>0.357</v>
      </c>
    </row>
    <row r="221" ht="15.75" customHeight="1">
      <c r="A221" s="7" t="s">
        <v>36</v>
      </c>
      <c r="B221" s="8" t="s">
        <v>147</v>
      </c>
      <c r="C221" s="14" t="s">
        <v>8</v>
      </c>
      <c r="D221" s="14" t="s">
        <v>8</v>
      </c>
      <c r="E221" s="8" t="s">
        <v>309</v>
      </c>
      <c r="F221" s="8" t="s">
        <v>39</v>
      </c>
      <c r="G221" s="8" t="s">
        <v>40</v>
      </c>
      <c r="H221" s="8" t="s">
        <v>169</v>
      </c>
      <c r="I221" s="8" t="s">
        <v>69</v>
      </c>
      <c r="J221" s="9">
        <v>45433.0</v>
      </c>
      <c r="K221" s="8" t="s">
        <v>43</v>
      </c>
      <c r="L221" s="8">
        <v>12.0</v>
      </c>
      <c r="M221" s="8">
        <v>1.5</v>
      </c>
      <c r="N221" s="10">
        <f t="shared" si="1"/>
        <v>18</v>
      </c>
      <c r="O221" s="8" t="s">
        <v>44</v>
      </c>
      <c r="P221" s="8" t="s">
        <v>45</v>
      </c>
      <c r="Q221" s="2">
        <f t="shared" si="26"/>
        <v>0.09</v>
      </c>
      <c r="T221" s="2">
        <f t="shared" si="3"/>
        <v>0.09</v>
      </c>
    </row>
    <row r="222" ht="15.75" customHeight="1">
      <c r="A222" s="11" t="s">
        <v>36</v>
      </c>
      <c r="B222" s="10" t="s">
        <v>147</v>
      </c>
      <c r="C222" s="13" t="s">
        <v>8</v>
      </c>
      <c r="D222" s="13" t="s">
        <v>8</v>
      </c>
      <c r="E222" s="10" t="s">
        <v>309</v>
      </c>
      <c r="F222" s="10" t="s">
        <v>39</v>
      </c>
      <c r="G222" s="10" t="s">
        <v>40</v>
      </c>
      <c r="H222" s="10" t="s">
        <v>310</v>
      </c>
      <c r="I222" s="10" t="s">
        <v>59</v>
      </c>
      <c r="J222" s="12">
        <v>45433.0</v>
      </c>
      <c r="K222" s="10" t="s">
        <v>43</v>
      </c>
      <c r="L222" s="10">
        <v>3.0</v>
      </c>
      <c r="M222" s="10">
        <v>75.0</v>
      </c>
      <c r="N222" s="10">
        <f t="shared" si="1"/>
        <v>225</v>
      </c>
      <c r="O222" s="10" t="s">
        <v>44</v>
      </c>
      <c r="P222" s="10" t="s">
        <v>45</v>
      </c>
      <c r="Q222" s="2">
        <f t="shared" si="26"/>
        <v>1.125</v>
      </c>
      <c r="T222" s="2">
        <f t="shared" si="3"/>
        <v>1.125</v>
      </c>
    </row>
    <row r="223" ht="15.75" customHeight="1">
      <c r="A223" s="7" t="s">
        <v>36</v>
      </c>
      <c r="B223" s="8" t="s">
        <v>147</v>
      </c>
      <c r="C223" s="14" t="s">
        <v>8</v>
      </c>
      <c r="D223" s="14" t="s">
        <v>8</v>
      </c>
      <c r="E223" s="8" t="s">
        <v>309</v>
      </c>
      <c r="F223" s="8" t="s">
        <v>39</v>
      </c>
      <c r="G223" s="8" t="s">
        <v>40</v>
      </c>
      <c r="H223" s="8" t="s">
        <v>204</v>
      </c>
      <c r="I223" s="8" t="s">
        <v>59</v>
      </c>
      <c r="J223" s="9">
        <v>45433.0</v>
      </c>
      <c r="K223" s="8" t="s">
        <v>43</v>
      </c>
      <c r="L223" s="8">
        <v>9.0</v>
      </c>
      <c r="M223" s="8">
        <v>80.0</v>
      </c>
      <c r="N223" s="10">
        <f t="shared" si="1"/>
        <v>720</v>
      </c>
      <c r="O223" s="8" t="s">
        <v>44</v>
      </c>
      <c r="P223" s="8" t="s">
        <v>45</v>
      </c>
      <c r="Q223" s="2">
        <f t="shared" si="26"/>
        <v>3.6</v>
      </c>
      <c r="T223" s="2">
        <f t="shared" si="3"/>
        <v>3.6</v>
      </c>
    </row>
    <row r="224" ht="15.75" customHeight="1">
      <c r="A224" s="11" t="s">
        <v>36</v>
      </c>
      <c r="B224" s="10" t="s">
        <v>147</v>
      </c>
      <c r="C224" s="13" t="s">
        <v>8</v>
      </c>
      <c r="D224" s="13" t="s">
        <v>8</v>
      </c>
      <c r="E224" s="10" t="s">
        <v>309</v>
      </c>
      <c r="F224" s="10" t="s">
        <v>39</v>
      </c>
      <c r="G224" s="10" t="s">
        <v>40</v>
      </c>
      <c r="H224" s="10" t="s">
        <v>311</v>
      </c>
      <c r="I224" s="10" t="s">
        <v>65</v>
      </c>
      <c r="J224" s="12">
        <v>45433.0</v>
      </c>
      <c r="K224" s="10" t="s">
        <v>43</v>
      </c>
      <c r="L224" s="10">
        <v>4.0</v>
      </c>
      <c r="M224" s="10">
        <v>35.08</v>
      </c>
      <c r="N224" s="10">
        <f t="shared" si="1"/>
        <v>140.32</v>
      </c>
      <c r="O224" s="10" t="s">
        <v>44</v>
      </c>
      <c r="P224" s="10" t="s">
        <v>45</v>
      </c>
      <c r="Q224" s="2">
        <f t="shared" si="26"/>
        <v>0.7016</v>
      </c>
      <c r="T224" s="2">
        <f t="shared" si="3"/>
        <v>0.7016</v>
      </c>
    </row>
    <row r="225" ht="15.75" customHeight="1">
      <c r="A225" s="11" t="s">
        <v>36</v>
      </c>
      <c r="B225" s="10" t="s">
        <v>312</v>
      </c>
      <c r="C225" s="13" t="s">
        <v>8</v>
      </c>
      <c r="D225" s="13" t="s">
        <v>8</v>
      </c>
      <c r="E225" s="10" t="s">
        <v>313</v>
      </c>
      <c r="F225" s="10" t="s">
        <v>39</v>
      </c>
      <c r="G225" s="10" t="s">
        <v>40</v>
      </c>
      <c r="H225" s="10" t="s">
        <v>265</v>
      </c>
      <c r="I225" s="10" t="s">
        <v>51</v>
      </c>
      <c r="J225" s="12">
        <v>45433.0</v>
      </c>
      <c r="K225" s="10" t="s">
        <v>43</v>
      </c>
      <c r="L225" s="10">
        <v>5.0</v>
      </c>
      <c r="M225" s="10">
        <v>203.0</v>
      </c>
      <c r="N225" s="10">
        <f t="shared" si="1"/>
        <v>1015</v>
      </c>
      <c r="O225" s="10" t="s">
        <v>44</v>
      </c>
      <c r="P225" s="10" t="s">
        <v>45</v>
      </c>
      <c r="Q225" s="2">
        <f t="shared" si="26"/>
        <v>5.075</v>
      </c>
      <c r="T225" s="2">
        <f t="shared" si="3"/>
        <v>5.075</v>
      </c>
    </row>
    <row r="226" ht="15.75" customHeight="1">
      <c r="A226" s="11" t="s">
        <v>36</v>
      </c>
      <c r="B226" s="10" t="s">
        <v>147</v>
      </c>
      <c r="C226" s="13" t="s">
        <v>8</v>
      </c>
      <c r="D226" s="13" t="s">
        <v>8</v>
      </c>
      <c r="E226" s="10" t="s">
        <v>314</v>
      </c>
      <c r="F226" s="10" t="s">
        <v>39</v>
      </c>
      <c r="G226" s="10" t="s">
        <v>40</v>
      </c>
      <c r="H226" s="10" t="s">
        <v>315</v>
      </c>
      <c r="I226" s="10" t="s">
        <v>59</v>
      </c>
      <c r="J226" s="12">
        <v>45434.0</v>
      </c>
      <c r="K226" s="10" t="s">
        <v>43</v>
      </c>
      <c r="L226" s="10">
        <v>4095.0</v>
      </c>
      <c r="M226" s="10">
        <v>0.19</v>
      </c>
      <c r="N226" s="10">
        <f t="shared" si="1"/>
        <v>778.05</v>
      </c>
      <c r="O226" s="10" t="s">
        <v>44</v>
      </c>
      <c r="P226" s="10" t="s">
        <v>45</v>
      </c>
      <c r="Q226" s="2">
        <f t="shared" si="26"/>
        <v>3.89025</v>
      </c>
      <c r="T226" s="2">
        <f t="shared" si="3"/>
        <v>3.89025</v>
      </c>
    </row>
    <row r="227" ht="15.75" customHeight="1">
      <c r="A227" s="7" t="s">
        <v>36</v>
      </c>
      <c r="B227" s="8" t="s">
        <v>147</v>
      </c>
      <c r="C227" s="14" t="s">
        <v>8</v>
      </c>
      <c r="D227" s="14" t="s">
        <v>8</v>
      </c>
      <c r="E227" s="8" t="s">
        <v>314</v>
      </c>
      <c r="F227" s="8" t="s">
        <v>39</v>
      </c>
      <c r="G227" s="8" t="s">
        <v>40</v>
      </c>
      <c r="H227" s="8" t="s">
        <v>190</v>
      </c>
      <c r="I227" s="8" t="s">
        <v>85</v>
      </c>
      <c r="J227" s="9">
        <v>45434.0</v>
      </c>
      <c r="K227" s="8" t="s">
        <v>43</v>
      </c>
      <c r="L227" s="8">
        <v>300.0</v>
      </c>
      <c r="M227" s="8">
        <v>2.99</v>
      </c>
      <c r="N227" s="10">
        <f t="shared" si="1"/>
        <v>897</v>
      </c>
      <c r="O227" s="8" t="s">
        <v>44</v>
      </c>
      <c r="P227" s="8" t="s">
        <v>45</v>
      </c>
      <c r="Q227" s="2">
        <f t="shared" si="26"/>
        <v>4.485</v>
      </c>
      <c r="T227" s="2">
        <f t="shared" si="3"/>
        <v>4.485</v>
      </c>
    </row>
    <row r="228" ht="15.75" customHeight="1">
      <c r="A228" s="11" t="s">
        <v>36</v>
      </c>
      <c r="B228" s="10" t="s">
        <v>147</v>
      </c>
      <c r="C228" s="13" t="s">
        <v>8</v>
      </c>
      <c r="D228" s="13" t="s">
        <v>8</v>
      </c>
      <c r="E228" s="10" t="s">
        <v>314</v>
      </c>
      <c r="F228" s="10" t="s">
        <v>39</v>
      </c>
      <c r="G228" s="10" t="s">
        <v>40</v>
      </c>
      <c r="H228" s="10" t="s">
        <v>204</v>
      </c>
      <c r="I228" s="10" t="s">
        <v>59</v>
      </c>
      <c r="J228" s="12">
        <v>45434.0</v>
      </c>
      <c r="K228" s="10" t="s">
        <v>43</v>
      </c>
      <c r="L228" s="10">
        <v>5.0</v>
      </c>
      <c r="M228" s="10">
        <v>80.0</v>
      </c>
      <c r="N228" s="10">
        <f t="shared" si="1"/>
        <v>400</v>
      </c>
      <c r="O228" s="10" t="s">
        <v>44</v>
      </c>
      <c r="P228" s="10" t="s">
        <v>45</v>
      </c>
      <c r="Q228" s="2">
        <f t="shared" si="26"/>
        <v>2</v>
      </c>
      <c r="T228" s="2">
        <f t="shared" si="3"/>
        <v>2</v>
      </c>
    </row>
    <row r="229" ht="15.75" customHeight="1">
      <c r="A229" s="7" t="s">
        <v>36</v>
      </c>
      <c r="B229" s="8" t="s">
        <v>147</v>
      </c>
      <c r="C229" s="14" t="s">
        <v>8</v>
      </c>
      <c r="D229" s="14" t="s">
        <v>8</v>
      </c>
      <c r="E229" s="8" t="s">
        <v>314</v>
      </c>
      <c r="F229" s="8" t="s">
        <v>39</v>
      </c>
      <c r="G229" s="8" t="s">
        <v>40</v>
      </c>
      <c r="H229" s="8" t="s">
        <v>201</v>
      </c>
      <c r="I229" s="8" t="s">
        <v>56</v>
      </c>
      <c r="J229" s="9">
        <v>45434.0</v>
      </c>
      <c r="K229" s="8" t="s">
        <v>43</v>
      </c>
      <c r="L229" s="8">
        <v>100.0</v>
      </c>
      <c r="M229" s="8">
        <v>0.95</v>
      </c>
      <c r="N229" s="10">
        <f t="shared" si="1"/>
        <v>95</v>
      </c>
      <c r="O229" s="8" t="s">
        <v>44</v>
      </c>
      <c r="P229" s="8" t="s">
        <v>45</v>
      </c>
      <c r="Q229" s="2">
        <f t="shared" si="26"/>
        <v>0.475</v>
      </c>
      <c r="T229" s="2">
        <f t="shared" si="3"/>
        <v>0.475</v>
      </c>
    </row>
    <row r="230" ht="15.75" customHeight="1">
      <c r="A230" s="11" t="s">
        <v>36</v>
      </c>
      <c r="B230" s="10" t="s">
        <v>147</v>
      </c>
      <c r="C230" s="13" t="s">
        <v>8</v>
      </c>
      <c r="D230" s="13" t="s">
        <v>8</v>
      </c>
      <c r="E230" s="10" t="s">
        <v>314</v>
      </c>
      <c r="F230" s="10" t="s">
        <v>39</v>
      </c>
      <c r="G230" s="10" t="s">
        <v>40</v>
      </c>
      <c r="H230" s="10" t="s">
        <v>316</v>
      </c>
      <c r="I230" s="10" t="s">
        <v>65</v>
      </c>
      <c r="J230" s="12">
        <v>45434.0</v>
      </c>
      <c r="K230" s="10" t="s">
        <v>43</v>
      </c>
      <c r="L230" s="10">
        <v>4.0</v>
      </c>
      <c r="M230" s="10">
        <v>97.16</v>
      </c>
      <c r="N230" s="10">
        <f t="shared" si="1"/>
        <v>388.64</v>
      </c>
      <c r="O230" s="10" t="s">
        <v>44</v>
      </c>
      <c r="P230" s="10" t="s">
        <v>45</v>
      </c>
      <c r="Q230" s="2">
        <f t="shared" si="26"/>
        <v>1.9432</v>
      </c>
      <c r="T230" s="2">
        <f t="shared" si="3"/>
        <v>1.9432</v>
      </c>
    </row>
    <row r="231" ht="15.75" customHeight="1">
      <c r="A231" s="11" t="s">
        <v>36</v>
      </c>
      <c r="B231" s="10" t="s">
        <v>317</v>
      </c>
      <c r="C231" s="13" t="s">
        <v>8</v>
      </c>
      <c r="D231" s="13" t="s">
        <v>8</v>
      </c>
      <c r="E231" s="10" t="s">
        <v>318</v>
      </c>
      <c r="F231" s="10" t="s">
        <v>39</v>
      </c>
      <c r="G231" s="10" t="s">
        <v>40</v>
      </c>
      <c r="H231" s="10" t="s">
        <v>319</v>
      </c>
      <c r="I231" s="10" t="s">
        <v>47</v>
      </c>
      <c r="J231" s="12">
        <v>45434.0</v>
      </c>
      <c r="K231" s="10" t="s">
        <v>43</v>
      </c>
      <c r="L231" s="10">
        <v>10.0</v>
      </c>
      <c r="M231" s="10">
        <v>26.5</v>
      </c>
      <c r="N231" s="10">
        <f t="shared" si="1"/>
        <v>265</v>
      </c>
      <c r="O231" s="10" t="s">
        <v>44</v>
      </c>
      <c r="P231" s="10" t="s">
        <v>45</v>
      </c>
      <c r="Q231" s="2">
        <f t="shared" si="26"/>
        <v>1.325</v>
      </c>
      <c r="T231" s="2">
        <f t="shared" si="3"/>
        <v>1.325</v>
      </c>
    </row>
    <row r="232" ht="15.75" customHeight="1">
      <c r="A232" s="7" t="s">
        <v>36</v>
      </c>
      <c r="B232" s="8" t="s">
        <v>317</v>
      </c>
      <c r="C232" s="14" t="s">
        <v>8</v>
      </c>
      <c r="D232" s="14" t="s">
        <v>8</v>
      </c>
      <c r="E232" s="8" t="s">
        <v>318</v>
      </c>
      <c r="F232" s="8" t="s">
        <v>39</v>
      </c>
      <c r="G232" s="8" t="s">
        <v>40</v>
      </c>
      <c r="H232" s="8" t="s">
        <v>168</v>
      </c>
      <c r="I232" s="8" t="s">
        <v>69</v>
      </c>
      <c r="J232" s="9">
        <v>45434.0</v>
      </c>
      <c r="K232" s="8" t="s">
        <v>43</v>
      </c>
      <c r="L232" s="8">
        <v>15.0</v>
      </c>
      <c r="M232" s="8">
        <v>5.95</v>
      </c>
      <c r="N232" s="10">
        <f t="shared" si="1"/>
        <v>89.25</v>
      </c>
      <c r="O232" s="8" t="s">
        <v>44</v>
      </c>
      <c r="P232" s="8" t="s">
        <v>45</v>
      </c>
      <c r="Q232" s="2">
        <f t="shared" si="26"/>
        <v>0.44625</v>
      </c>
      <c r="T232" s="2">
        <f t="shared" si="3"/>
        <v>0.44625</v>
      </c>
    </row>
    <row r="233" ht="15.75" customHeight="1">
      <c r="A233" s="11" t="s">
        <v>36</v>
      </c>
      <c r="B233" s="10" t="s">
        <v>317</v>
      </c>
      <c r="C233" s="13" t="s">
        <v>8</v>
      </c>
      <c r="D233" s="13" t="s">
        <v>8</v>
      </c>
      <c r="E233" s="10" t="s">
        <v>318</v>
      </c>
      <c r="F233" s="10" t="s">
        <v>39</v>
      </c>
      <c r="G233" s="10" t="s">
        <v>40</v>
      </c>
      <c r="H233" s="10" t="s">
        <v>320</v>
      </c>
      <c r="I233" s="10" t="s">
        <v>160</v>
      </c>
      <c r="J233" s="12">
        <v>45434.0</v>
      </c>
      <c r="K233" s="10" t="s">
        <v>43</v>
      </c>
      <c r="L233" s="10">
        <v>20.0</v>
      </c>
      <c r="M233" s="10">
        <v>8.25</v>
      </c>
      <c r="N233" s="10">
        <f t="shared" si="1"/>
        <v>165</v>
      </c>
      <c r="O233" s="10" t="s">
        <v>44</v>
      </c>
      <c r="P233" s="10" t="s">
        <v>45</v>
      </c>
      <c r="Q233" s="2">
        <f t="shared" si="26"/>
        <v>0.825</v>
      </c>
      <c r="T233" s="2">
        <f t="shared" si="3"/>
        <v>0.825</v>
      </c>
    </row>
    <row r="234" ht="15.75" customHeight="1">
      <c r="A234" s="7" t="s">
        <v>36</v>
      </c>
      <c r="B234" s="8" t="s">
        <v>317</v>
      </c>
      <c r="C234" s="14" t="s">
        <v>8</v>
      </c>
      <c r="D234" s="14" t="s">
        <v>8</v>
      </c>
      <c r="E234" s="8" t="s">
        <v>318</v>
      </c>
      <c r="F234" s="8" t="s">
        <v>39</v>
      </c>
      <c r="G234" s="8" t="s">
        <v>40</v>
      </c>
      <c r="H234" s="8" t="s">
        <v>136</v>
      </c>
      <c r="I234" s="8" t="s">
        <v>69</v>
      </c>
      <c r="J234" s="9">
        <v>45434.0</v>
      </c>
      <c r="K234" s="8" t="s">
        <v>43</v>
      </c>
      <c r="L234" s="8">
        <v>6.0</v>
      </c>
      <c r="M234" s="8">
        <v>15.5</v>
      </c>
      <c r="N234" s="10">
        <f t="shared" si="1"/>
        <v>93</v>
      </c>
      <c r="O234" s="8" t="s">
        <v>44</v>
      </c>
      <c r="P234" s="8" t="s">
        <v>45</v>
      </c>
      <c r="Q234" s="2">
        <f t="shared" si="26"/>
        <v>0.465</v>
      </c>
      <c r="T234" s="2">
        <f t="shared" si="3"/>
        <v>0.465</v>
      </c>
    </row>
    <row r="235" ht="15.75" customHeight="1">
      <c r="A235" s="11" t="s">
        <v>36</v>
      </c>
      <c r="B235" s="10" t="s">
        <v>317</v>
      </c>
      <c r="C235" s="13" t="s">
        <v>8</v>
      </c>
      <c r="D235" s="13" t="s">
        <v>8</v>
      </c>
      <c r="E235" s="10" t="s">
        <v>318</v>
      </c>
      <c r="F235" s="10" t="s">
        <v>39</v>
      </c>
      <c r="G235" s="10" t="s">
        <v>40</v>
      </c>
      <c r="H235" s="10" t="s">
        <v>175</v>
      </c>
      <c r="I235" s="10" t="s">
        <v>69</v>
      </c>
      <c r="J235" s="12">
        <v>45434.0</v>
      </c>
      <c r="K235" s="10" t="s">
        <v>43</v>
      </c>
      <c r="L235" s="10">
        <v>6.0</v>
      </c>
      <c r="M235" s="10">
        <v>17.95</v>
      </c>
      <c r="N235" s="10">
        <f t="shared" si="1"/>
        <v>107.7</v>
      </c>
      <c r="O235" s="10" t="s">
        <v>44</v>
      </c>
      <c r="P235" s="10" t="s">
        <v>45</v>
      </c>
      <c r="Q235" s="2">
        <f t="shared" si="26"/>
        <v>0.5385</v>
      </c>
      <c r="T235" s="2">
        <f t="shared" si="3"/>
        <v>0.5385</v>
      </c>
    </row>
    <row r="236" ht="15.75" customHeight="1">
      <c r="A236" s="7" t="s">
        <v>36</v>
      </c>
      <c r="B236" s="8" t="s">
        <v>317</v>
      </c>
      <c r="C236" s="14" t="s">
        <v>8</v>
      </c>
      <c r="D236" s="14" t="s">
        <v>8</v>
      </c>
      <c r="E236" s="8" t="s">
        <v>318</v>
      </c>
      <c r="F236" s="8" t="s">
        <v>39</v>
      </c>
      <c r="G236" s="8" t="s">
        <v>40</v>
      </c>
      <c r="H236" s="8" t="s">
        <v>321</v>
      </c>
      <c r="I236" s="8" t="s">
        <v>69</v>
      </c>
      <c r="J236" s="9">
        <v>45434.0</v>
      </c>
      <c r="K236" s="8" t="s">
        <v>43</v>
      </c>
      <c r="L236" s="8">
        <v>1.0</v>
      </c>
      <c r="M236" s="8">
        <v>199.95</v>
      </c>
      <c r="N236" s="10">
        <f t="shared" si="1"/>
        <v>199.95</v>
      </c>
      <c r="O236" s="8" t="s">
        <v>44</v>
      </c>
      <c r="P236" s="8" t="s">
        <v>45</v>
      </c>
      <c r="Q236" s="2">
        <f t="shared" si="26"/>
        <v>0.99975</v>
      </c>
      <c r="T236" s="2">
        <f t="shared" si="3"/>
        <v>0.99975</v>
      </c>
    </row>
    <row r="237" ht="15.75" customHeight="1">
      <c r="A237" s="11" t="s">
        <v>36</v>
      </c>
      <c r="B237" s="10" t="s">
        <v>317</v>
      </c>
      <c r="C237" s="13" t="s">
        <v>8</v>
      </c>
      <c r="D237" s="13" t="s">
        <v>8</v>
      </c>
      <c r="E237" s="10" t="s">
        <v>318</v>
      </c>
      <c r="F237" s="10" t="s">
        <v>39</v>
      </c>
      <c r="G237" s="10" t="s">
        <v>40</v>
      </c>
      <c r="H237" s="10" t="s">
        <v>243</v>
      </c>
      <c r="I237" s="10" t="s">
        <v>69</v>
      </c>
      <c r="J237" s="12">
        <v>45434.0</v>
      </c>
      <c r="K237" s="10" t="s">
        <v>43</v>
      </c>
      <c r="L237" s="10">
        <v>2.0</v>
      </c>
      <c r="M237" s="10">
        <v>199.95</v>
      </c>
      <c r="N237" s="10">
        <f t="shared" si="1"/>
        <v>399.9</v>
      </c>
      <c r="O237" s="10" t="s">
        <v>44</v>
      </c>
      <c r="P237" s="10" t="s">
        <v>45</v>
      </c>
      <c r="Q237" s="2">
        <f t="shared" si="26"/>
        <v>1.9995</v>
      </c>
      <c r="T237" s="2">
        <f t="shared" si="3"/>
        <v>1.9995</v>
      </c>
    </row>
    <row r="238" ht="15.75" customHeight="1">
      <c r="A238" s="7" t="s">
        <v>36</v>
      </c>
      <c r="B238" s="8" t="s">
        <v>317</v>
      </c>
      <c r="C238" s="14" t="s">
        <v>8</v>
      </c>
      <c r="D238" s="14" t="s">
        <v>8</v>
      </c>
      <c r="E238" s="8" t="s">
        <v>322</v>
      </c>
      <c r="F238" s="8" t="s">
        <v>39</v>
      </c>
      <c r="G238" s="8" t="s">
        <v>40</v>
      </c>
      <c r="H238" s="8" t="s">
        <v>323</v>
      </c>
      <c r="I238" s="8" t="s">
        <v>65</v>
      </c>
      <c r="J238" s="9">
        <v>45434.0</v>
      </c>
      <c r="K238" s="8" t="s">
        <v>43</v>
      </c>
      <c r="L238" s="8">
        <v>5.0</v>
      </c>
      <c r="M238" s="8">
        <v>155.19</v>
      </c>
      <c r="N238" s="10">
        <f t="shared" si="1"/>
        <v>775.95</v>
      </c>
      <c r="O238" s="8" t="s">
        <v>44</v>
      </c>
      <c r="P238" s="8" t="s">
        <v>45</v>
      </c>
      <c r="Q238" s="2">
        <f t="shared" si="26"/>
        <v>3.87975</v>
      </c>
      <c r="T238" s="2">
        <f t="shared" si="3"/>
        <v>3.87975</v>
      </c>
    </row>
    <row r="239" ht="15.75" customHeight="1">
      <c r="A239" s="7" t="s">
        <v>36</v>
      </c>
      <c r="B239" s="8" t="s">
        <v>317</v>
      </c>
      <c r="C239" s="14" t="s">
        <v>8</v>
      </c>
      <c r="D239" s="14" t="s">
        <v>8</v>
      </c>
      <c r="E239" s="8" t="s">
        <v>324</v>
      </c>
      <c r="F239" s="8" t="s">
        <v>39</v>
      </c>
      <c r="G239" s="8" t="s">
        <v>40</v>
      </c>
      <c r="H239" s="8" t="s">
        <v>321</v>
      </c>
      <c r="I239" s="8" t="s">
        <v>69</v>
      </c>
      <c r="J239" s="9">
        <v>45434.0</v>
      </c>
      <c r="K239" s="8" t="s">
        <v>101</v>
      </c>
      <c r="L239" s="8">
        <v>1.0</v>
      </c>
      <c r="M239" s="8">
        <v>0.0</v>
      </c>
      <c r="N239" s="10">
        <f t="shared" si="1"/>
        <v>0</v>
      </c>
      <c r="O239" s="8" t="s">
        <v>325</v>
      </c>
      <c r="P239" s="8" t="s">
        <v>45</v>
      </c>
      <c r="Q239" s="2">
        <f t="shared" si="26"/>
        <v>0</v>
      </c>
      <c r="T239" s="2">
        <f t="shared" si="3"/>
        <v>0</v>
      </c>
    </row>
    <row r="240" ht="15.75" customHeight="1">
      <c r="A240" s="11" t="s">
        <v>36</v>
      </c>
      <c r="B240" s="10" t="s">
        <v>326</v>
      </c>
      <c r="C240" s="13" t="s">
        <v>8</v>
      </c>
      <c r="D240" s="13" t="s">
        <v>8</v>
      </c>
      <c r="E240" s="10" t="s">
        <v>327</v>
      </c>
      <c r="F240" s="10" t="s">
        <v>39</v>
      </c>
      <c r="G240" s="10" t="s">
        <v>40</v>
      </c>
      <c r="H240" s="10" t="s">
        <v>328</v>
      </c>
      <c r="I240" s="10" t="s">
        <v>80</v>
      </c>
      <c r="J240" s="12">
        <v>45434.0</v>
      </c>
      <c r="K240" s="10" t="s">
        <v>43</v>
      </c>
      <c r="L240" s="10">
        <v>10.0</v>
      </c>
      <c r="M240" s="10">
        <v>10.99</v>
      </c>
      <c r="N240" s="10">
        <f t="shared" si="1"/>
        <v>109.9</v>
      </c>
      <c r="O240" s="10" t="s">
        <v>44</v>
      </c>
      <c r="P240" s="10" t="s">
        <v>45</v>
      </c>
      <c r="Q240" s="2">
        <f t="shared" si="26"/>
        <v>0.5495</v>
      </c>
      <c r="T240" s="2">
        <f t="shared" si="3"/>
        <v>0.5495</v>
      </c>
    </row>
    <row r="241" ht="15.75" customHeight="1">
      <c r="A241" s="7" t="s">
        <v>36</v>
      </c>
      <c r="B241" s="8" t="s">
        <v>326</v>
      </c>
      <c r="C241" s="14" t="s">
        <v>8</v>
      </c>
      <c r="D241" s="14" t="s">
        <v>8</v>
      </c>
      <c r="E241" s="8" t="s">
        <v>327</v>
      </c>
      <c r="F241" s="8" t="s">
        <v>39</v>
      </c>
      <c r="G241" s="8" t="s">
        <v>40</v>
      </c>
      <c r="H241" s="8" t="s">
        <v>329</v>
      </c>
      <c r="I241" s="8" t="s">
        <v>69</v>
      </c>
      <c r="J241" s="9">
        <v>45434.0</v>
      </c>
      <c r="K241" s="8" t="s">
        <v>43</v>
      </c>
      <c r="L241" s="8">
        <v>2.0</v>
      </c>
      <c r="M241" s="8">
        <v>64.95</v>
      </c>
      <c r="N241" s="10">
        <f t="shared" si="1"/>
        <v>129.9</v>
      </c>
      <c r="O241" s="8" t="s">
        <v>44</v>
      </c>
      <c r="P241" s="8" t="s">
        <v>45</v>
      </c>
      <c r="Q241" s="2">
        <f t="shared" si="26"/>
        <v>0.6495</v>
      </c>
      <c r="T241" s="2">
        <f t="shared" si="3"/>
        <v>0.6495</v>
      </c>
    </row>
    <row r="242" ht="15.75" customHeight="1">
      <c r="A242" s="11" t="s">
        <v>36</v>
      </c>
      <c r="B242" s="10" t="s">
        <v>326</v>
      </c>
      <c r="C242" s="13" t="s">
        <v>8</v>
      </c>
      <c r="D242" s="13" t="s">
        <v>8</v>
      </c>
      <c r="E242" s="10" t="s">
        <v>327</v>
      </c>
      <c r="F242" s="10" t="s">
        <v>39</v>
      </c>
      <c r="G242" s="10" t="s">
        <v>40</v>
      </c>
      <c r="H242" s="10" t="s">
        <v>330</v>
      </c>
      <c r="I242" s="10" t="s">
        <v>42</v>
      </c>
      <c r="J242" s="12">
        <v>45434.0</v>
      </c>
      <c r="K242" s="10" t="s">
        <v>43</v>
      </c>
      <c r="L242" s="10">
        <v>40.0</v>
      </c>
      <c r="M242" s="10">
        <v>19.0</v>
      </c>
      <c r="N242" s="10">
        <f t="shared" si="1"/>
        <v>760</v>
      </c>
      <c r="O242" s="10" t="s">
        <v>44</v>
      </c>
      <c r="P242" s="10" t="s">
        <v>45</v>
      </c>
      <c r="Q242" s="2">
        <f t="shared" si="26"/>
        <v>3.8</v>
      </c>
      <c r="T242" s="2">
        <f t="shared" si="3"/>
        <v>3.8</v>
      </c>
    </row>
    <row r="243" ht="15.75" customHeight="1">
      <c r="A243" s="7" t="s">
        <v>36</v>
      </c>
      <c r="B243" s="8" t="s">
        <v>326</v>
      </c>
      <c r="C243" s="14" t="s">
        <v>8</v>
      </c>
      <c r="D243" s="14" t="s">
        <v>8</v>
      </c>
      <c r="E243" s="8" t="s">
        <v>327</v>
      </c>
      <c r="F243" s="8" t="s">
        <v>39</v>
      </c>
      <c r="G243" s="8" t="s">
        <v>40</v>
      </c>
      <c r="H243" s="8" t="s">
        <v>216</v>
      </c>
      <c r="I243" s="8" t="s">
        <v>80</v>
      </c>
      <c r="J243" s="9">
        <v>45434.0</v>
      </c>
      <c r="K243" s="8" t="s">
        <v>43</v>
      </c>
      <c r="L243" s="8">
        <v>10.0</v>
      </c>
      <c r="M243" s="8">
        <v>6.99</v>
      </c>
      <c r="N243" s="10">
        <f t="shared" si="1"/>
        <v>69.9</v>
      </c>
      <c r="O243" s="8" t="s">
        <v>44</v>
      </c>
      <c r="P243" s="8" t="s">
        <v>45</v>
      </c>
      <c r="Q243" s="2">
        <f t="shared" si="26"/>
        <v>0.3495</v>
      </c>
      <c r="T243" s="2">
        <f t="shared" si="3"/>
        <v>0.3495</v>
      </c>
    </row>
    <row r="244" ht="15.75" customHeight="1">
      <c r="A244" s="11" t="s">
        <v>36</v>
      </c>
      <c r="B244" s="10" t="s">
        <v>326</v>
      </c>
      <c r="C244" s="13" t="s">
        <v>8</v>
      </c>
      <c r="D244" s="13" t="s">
        <v>8</v>
      </c>
      <c r="E244" s="10" t="s">
        <v>327</v>
      </c>
      <c r="F244" s="10" t="s">
        <v>39</v>
      </c>
      <c r="G244" s="10" t="s">
        <v>40</v>
      </c>
      <c r="H244" s="10" t="s">
        <v>331</v>
      </c>
      <c r="I244" s="10" t="s">
        <v>80</v>
      </c>
      <c r="J244" s="12">
        <v>45434.0</v>
      </c>
      <c r="K244" s="10" t="s">
        <v>43</v>
      </c>
      <c r="L244" s="10">
        <v>10.0</v>
      </c>
      <c r="M244" s="10">
        <v>10.49</v>
      </c>
      <c r="N244" s="10">
        <f t="shared" si="1"/>
        <v>104.9</v>
      </c>
      <c r="O244" s="10" t="s">
        <v>44</v>
      </c>
      <c r="P244" s="10" t="s">
        <v>45</v>
      </c>
      <c r="Q244" s="2">
        <f t="shared" si="26"/>
        <v>0.5245</v>
      </c>
      <c r="T244" s="2">
        <f t="shared" si="3"/>
        <v>0.5245</v>
      </c>
    </row>
    <row r="245" ht="15.75" customHeight="1">
      <c r="A245" s="7" t="s">
        <v>36</v>
      </c>
      <c r="B245" s="8" t="s">
        <v>326</v>
      </c>
      <c r="C245" s="14" t="s">
        <v>8</v>
      </c>
      <c r="D245" s="14" t="s">
        <v>8</v>
      </c>
      <c r="E245" s="8" t="s">
        <v>327</v>
      </c>
      <c r="F245" s="8" t="s">
        <v>39</v>
      </c>
      <c r="G245" s="8" t="s">
        <v>40</v>
      </c>
      <c r="H245" s="8" t="s">
        <v>332</v>
      </c>
      <c r="I245" s="8" t="s">
        <v>42</v>
      </c>
      <c r="J245" s="9">
        <v>45434.0</v>
      </c>
      <c r="K245" s="8" t="s">
        <v>43</v>
      </c>
      <c r="L245" s="8">
        <v>40.0</v>
      </c>
      <c r="M245" s="8">
        <v>25.0</v>
      </c>
      <c r="N245" s="10">
        <f t="shared" si="1"/>
        <v>1000</v>
      </c>
      <c r="O245" s="8" t="s">
        <v>44</v>
      </c>
      <c r="P245" s="8" t="s">
        <v>45</v>
      </c>
      <c r="Q245" s="2">
        <f t="shared" si="26"/>
        <v>5</v>
      </c>
      <c r="T245" s="2">
        <f t="shared" si="3"/>
        <v>5</v>
      </c>
    </row>
    <row r="246" ht="15.75" customHeight="1">
      <c r="A246" s="11" t="s">
        <v>36</v>
      </c>
      <c r="B246" s="10" t="s">
        <v>326</v>
      </c>
      <c r="C246" s="13" t="s">
        <v>8</v>
      </c>
      <c r="D246" s="13" t="s">
        <v>8</v>
      </c>
      <c r="E246" s="10" t="s">
        <v>327</v>
      </c>
      <c r="F246" s="10" t="s">
        <v>39</v>
      </c>
      <c r="G246" s="10" t="s">
        <v>40</v>
      </c>
      <c r="H246" s="10" t="s">
        <v>333</v>
      </c>
      <c r="I246" s="10" t="s">
        <v>67</v>
      </c>
      <c r="J246" s="12">
        <v>45434.0</v>
      </c>
      <c r="K246" s="10" t="s">
        <v>43</v>
      </c>
      <c r="L246" s="10">
        <v>2.0</v>
      </c>
      <c r="M246" s="10">
        <v>15.0</v>
      </c>
      <c r="N246" s="10">
        <f t="shared" si="1"/>
        <v>30</v>
      </c>
      <c r="O246" s="10" t="s">
        <v>44</v>
      </c>
      <c r="P246" s="10" t="s">
        <v>45</v>
      </c>
      <c r="Q246" s="2">
        <f t="shared" si="26"/>
        <v>0.15</v>
      </c>
      <c r="T246" s="2">
        <f t="shared" si="3"/>
        <v>0.15</v>
      </c>
    </row>
    <row r="247" ht="15.75" customHeight="1">
      <c r="A247" s="11" t="s">
        <v>36</v>
      </c>
      <c r="B247" s="10" t="s">
        <v>228</v>
      </c>
      <c r="C247" s="13" t="s">
        <v>15</v>
      </c>
      <c r="D247" s="13" t="s">
        <v>15</v>
      </c>
      <c r="E247" s="10" t="s">
        <v>334</v>
      </c>
      <c r="F247" s="10" t="s">
        <v>39</v>
      </c>
      <c r="G247" s="10" t="s">
        <v>40</v>
      </c>
      <c r="H247" s="10" t="s">
        <v>232</v>
      </c>
      <c r="I247" s="10" t="s">
        <v>51</v>
      </c>
      <c r="J247" s="12">
        <v>45435.0</v>
      </c>
      <c r="K247" s="10" t="s">
        <v>43</v>
      </c>
      <c r="L247" s="10">
        <v>-1.0</v>
      </c>
      <c r="M247" s="10">
        <v>415.0</v>
      </c>
      <c r="N247" s="10">
        <f t="shared" si="1"/>
        <v>-415</v>
      </c>
      <c r="O247" s="10" t="s">
        <v>44</v>
      </c>
      <c r="P247" s="10" t="s">
        <v>45</v>
      </c>
      <c r="Q247" s="2">
        <f t="shared" ref="Q247:Q248" si="27">0.01*N247</f>
        <v>-4.15</v>
      </c>
      <c r="T247" s="2">
        <f t="shared" si="3"/>
        <v>-4.15</v>
      </c>
    </row>
    <row r="248" ht="15.75" customHeight="1">
      <c r="A248" s="11" t="s">
        <v>36</v>
      </c>
      <c r="B248" s="10" t="s">
        <v>228</v>
      </c>
      <c r="C248" s="13" t="s">
        <v>15</v>
      </c>
      <c r="D248" s="13" t="s">
        <v>15</v>
      </c>
      <c r="E248" s="10" t="s">
        <v>335</v>
      </c>
      <c r="F248" s="10" t="s">
        <v>39</v>
      </c>
      <c r="G248" s="10" t="s">
        <v>40</v>
      </c>
      <c r="H248" s="10" t="s">
        <v>232</v>
      </c>
      <c r="I248" s="10" t="s">
        <v>51</v>
      </c>
      <c r="J248" s="12">
        <v>45435.0</v>
      </c>
      <c r="K248" s="10" t="s">
        <v>43</v>
      </c>
      <c r="L248" s="10">
        <v>1.0</v>
      </c>
      <c r="M248" s="10">
        <v>415.0</v>
      </c>
      <c r="N248" s="10">
        <f t="shared" si="1"/>
        <v>415</v>
      </c>
      <c r="O248" s="10" t="s">
        <v>44</v>
      </c>
      <c r="P248" s="10" t="s">
        <v>45</v>
      </c>
      <c r="Q248" s="2">
        <f t="shared" si="27"/>
        <v>4.15</v>
      </c>
      <c r="T248" s="2">
        <f t="shared" si="3"/>
        <v>4.15</v>
      </c>
    </row>
    <row r="249" ht="15.75" customHeight="1">
      <c r="A249" s="7" t="s">
        <v>36</v>
      </c>
      <c r="B249" s="8" t="s">
        <v>124</v>
      </c>
      <c r="C249" s="14" t="s">
        <v>8</v>
      </c>
      <c r="D249" s="14" t="s">
        <v>8</v>
      </c>
      <c r="E249" s="8" t="s">
        <v>336</v>
      </c>
      <c r="F249" s="8" t="s">
        <v>39</v>
      </c>
      <c r="G249" s="8" t="s">
        <v>40</v>
      </c>
      <c r="H249" s="8" t="s">
        <v>74</v>
      </c>
      <c r="I249" s="8" t="s">
        <v>65</v>
      </c>
      <c r="J249" s="9">
        <v>45435.0</v>
      </c>
      <c r="K249" s="8" t="s">
        <v>43</v>
      </c>
      <c r="L249" s="8">
        <v>6.0</v>
      </c>
      <c r="M249" s="8">
        <v>17.59</v>
      </c>
      <c r="N249" s="10">
        <f t="shared" si="1"/>
        <v>105.54</v>
      </c>
      <c r="O249" s="8" t="s">
        <v>44</v>
      </c>
      <c r="P249" s="8" t="s">
        <v>45</v>
      </c>
      <c r="Q249" s="2">
        <f>0.005*N249</f>
        <v>0.5277</v>
      </c>
      <c r="T249" s="2">
        <f t="shared" si="3"/>
        <v>0.5277</v>
      </c>
    </row>
    <row r="250" ht="15.75" customHeight="1">
      <c r="A250" s="7" t="s">
        <v>36</v>
      </c>
      <c r="B250" s="8" t="s">
        <v>337</v>
      </c>
      <c r="C250" s="14" t="s">
        <v>14</v>
      </c>
      <c r="D250" s="14" t="s">
        <v>14</v>
      </c>
      <c r="E250" s="8" t="s">
        <v>338</v>
      </c>
      <c r="F250" s="8" t="s">
        <v>39</v>
      </c>
      <c r="G250" s="8" t="s">
        <v>40</v>
      </c>
      <c r="H250" s="8" t="s">
        <v>339</v>
      </c>
      <c r="I250" s="8" t="s">
        <v>56</v>
      </c>
      <c r="J250" s="9">
        <v>45435.0</v>
      </c>
      <c r="K250" s="8" t="s">
        <v>43</v>
      </c>
      <c r="L250" s="8">
        <v>80.0</v>
      </c>
      <c r="M250" s="8">
        <v>4.65</v>
      </c>
      <c r="N250" s="10">
        <f t="shared" si="1"/>
        <v>372</v>
      </c>
      <c r="O250" s="8" t="s">
        <v>44</v>
      </c>
      <c r="P250" s="8" t="s">
        <v>45</v>
      </c>
      <c r="Q250" s="2">
        <f t="shared" ref="Q250:Q251" si="28">0.02*N250</f>
        <v>7.44</v>
      </c>
      <c r="T250" s="2">
        <f t="shared" si="3"/>
        <v>7.44</v>
      </c>
    </row>
    <row r="251" ht="15.75" customHeight="1">
      <c r="A251" s="11" t="s">
        <v>36</v>
      </c>
      <c r="B251" s="10" t="s">
        <v>337</v>
      </c>
      <c r="C251" s="13" t="s">
        <v>14</v>
      </c>
      <c r="D251" s="13" t="s">
        <v>14</v>
      </c>
      <c r="E251" s="10" t="s">
        <v>338</v>
      </c>
      <c r="F251" s="10" t="s">
        <v>39</v>
      </c>
      <c r="G251" s="10" t="s">
        <v>40</v>
      </c>
      <c r="H251" s="10" t="s">
        <v>340</v>
      </c>
      <c r="I251" s="10" t="s">
        <v>47</v>
      </c>
      <c r="J251" s="12">
        <v>45435.0</v>
      </c>
      <c r="K251" s="10" t="s">
        <v>43</v>
      </c>
      <c r="L251" s="10">
        <v>6.0</v>
      </c>
      <c r="M251" s="10">
        <v>11.5</v>
      </c>
      <c r="N251" s="10">
        <f t="shared" si="1"/>
        <v>69</v>
      </c>
      <c r="O251" s="10" t="s">
        <v>44</v>
      </c>
      <c r="P251" s="10" t="s">
        <v>45</v>
      </c>
      <c r="Q251" s="2">
        <f t="shared" si="28"/>
        <v>1.38</v>
      </c>
      <c r="T251" s="2">
        <f t="shared" si="3"/>
        <v>1.38</v>
      </c>
    </row>
    <row r="252" ht="15.75" customHeight="1">
      <c r="A252" s="7" t="s">
        <v>36</v>
      </c>
      <c r="B252" s="8" t="s">
        <v>48</v>
      </c>
      <c r="C252" s="14" t="s">
        <v>8</v>
      </c>
      <c r="D252" s="14" t="s">
        <v>8</v>
      </c>
      <c r="E252" s="8" t="s">
        <v>341</v>
      </c>
      <c r="F252" s="8" t="s">
        <v>39</v>
      </c>
      <c r="G252" s="8" t="s">
        <v>40</v>
      </c>
      <c r="H252" s="8" t="s">
        <v>342</v>
      </c>
      <c r="I252" s="8" t="s">
        <v>47</v>
      </c>
      <c r="J252" s="9">
        <v>45435.0</v>
      </c>
      <c r="K252" s="8" t="s">
        <v>43</v>
      </c>
      <c r="L252" s="8">
        <v>4.0</v>
      </c>
      <c r="M252" s="8">
        <v>73.6</v>
      </c>
      <c r="N252" s="10">
        <f t="shared" si="1"/>
        <v>294.4</v>
      </c>
      <c r="O252" s="8" t="s">
        <v>44</v>
      </c>
      <c r="P252" s="8" t="s">
        <v>45</v>
      </c>
      <c r="Q252" s="2">
        <f t="shared" ref="Q252:Q254" si="29">0.005*N252</f>
        <v>1.472</v>
      </c>
      <c r="T252" s="2">
        <f t="shared" si="3"/>
        <v>1.472</v>
      </c>
    </row>
    <row r="253" ht="15.75" customHeight="1">
      <c r="A253" s="11" t="s">
        <v>36</v>
      </c>
      <c r="B253" s="10" t="s">
        <v>48</v>
      </c>
      <c r="C253" s="13" t="s">
        <v>8</v>
      </c>
      <c r="D253" s="13" t="s">
        <v>8</v>
      </c>
      <c r="E253" s="10" t="s">
        <v>341</v>
      </c>
      <c r="F253" s="10" t="s">
        <v>39</v>
      </c>
      <c r="G253" s="10" t="s">
        <v>40</v>
      </c>
      <c r="H253" s="10" t="s">
        <v>105</v>
      </c>
      <c r="I253" s="10" t="s">
        <v>56</v>
      </c>
      <c r="J253" s="12">
        <v>45435.0</v>
      </c>
      <c r="K253" s="10" t="s">
        <v>43</v>
      </c>
      <c r="L253" s="10">
        <v>100.0</v>
      </c>
      <c r="M253" s="10">
        <v>0.95</v>
      </c>
      <c r="N253" s="10">
        <f t="shared" si="1"/>
        <v>95</v>
      </c>
      <c r="O253" s="10" t="s">
        <v>44</v>
      </c>
      <c r="P253" s="10" t="s">
        <v>45</v>
      </c>
      <c r="Q253" s="2">
        <f t="shared" si="29"/>
        <v>0.475</v>
      </c>
      <c r="T253" s="2">
        <f t="shared" si="3"/>
        <v>0.475</v>
      </c>
    </row>
    <row r="254" ht="15.75" customHeight="1">
      <c r="A254" s="7" t="s">
        <v>36</v>
      </c>
      <c r="B254" s="8" t="s">
        <v>48</v>
      </c>
      <c r="C254" s="14" t="s">
        <v>8</v>
      </c>
      <c r="D254" s="14" t="s">
        <v>8</v>
      </c>
      <c r="E254" s="8" t="s">
        <v>341</v>
      </c>
      <c r="F254" s="8" t="s">
        <v>39</v>
      </c>
      <c r="G254" s="8" t="s">
        <v>40</v>
      </c>
      <c r="H254" s="8" t="s">
        <v>329</v>
      </c>
      <c r="I254" s="8" t="s">
        <v>69</v>
      </c>
      <c r="J254" s="9">
        <v>45435.0</v>
      </c>
      <c r="K254" s="8" t="s">
        <v>43</v>
      </c>
      <c r="L254" s="8">
        <v>4.0</v>
      </c>
      <c r="M254" s="8">
        <v>64.95</v>
      </c>
      <c r="N254" s="10">
        <f t="shared" si="1"/>
        <v>259.8</v>
      </c>
      <c r="O254" s="8" t="s">
        <v>44</v>
      </c>
      <c r="P254" s="8" t="s">
        <v>45</v>
      </c>
      <c r="Q254" s="2">
        <f t="shared" si="29"/>
        <v>1.299</v>
      </c>
      <c r="T254" s="2">
        <f t="shared" si="3"/>
        <v>1.299</v>
      </c>
    </row>
    <row r="255" ht="15.75" customHeight="1">
      <c r="A255" s="11" t="s">
        <v>36</v>
      </c>
      <c r="B255" s="10" t="s">
        <v>110</v>
      </c>
      <c r="C255" s="13" t="s">
        <v>13</v>
      </c>
      <c r="D255" s="13" t="s">
        <v>13</v>
      </c>
      <c r="E255" s="10" t="s">
        <v>343</v>
      </c>
      <c r="F255" s="10" t="s">
        <v>39</v>
      </c>
      <c r="G255" s="10" t="s">
        <v>40</v>
      </c>
      <c r="H255" s="10" t="s">
        <v>112</v>
      </c>
      <c r="I255" s="10" t="s">
        <v>47</v>
      </c>
      <c r="J255" s="12">
        <v>45435.0</v>
      </c>
      <c r="K255" s="10" t="s">
        <v>43</v>
      </c>
      <c r="L255" s="10">
        <v>5.0</v>
      </c>
      <c r="M255" s="10">
        <v>20.0</v>
      </c>
      <c r="N255" s="10">
        <f t="shared" si="1"/>
        <v>100</v>
      </c>
      <c r="O255" s="10" t="s">
        <v>44</v>
      </c>
      <c r="P255" s="10" t="s">
        <v>45</v>
      </c>
      <c r="Q255" s="2">
        <f t="shared" ref="Q255:Q257" si="30">0.01*N255</f>
        <v>1</v>
      </c>
      <c r="T255" s="2">
        <f t="shared" si="3"/>
        <v>1</v>
      </c>
    </row>
    <row r="256" ht="15.75" customHeight="1">
      <c r="A256" s="7" t="s">
        <v>36</v>
      </c>
      <c r="B256" s="8" t="s">
        <v>110</v>
      </c>
      <c r="C256" s="14" t="s">
        <v>13</v>
      </c>
      <c r="D256" s="14" t="s">
        <v>13</v>
      </c>
      <c r="E256" s="8" t="s">
        <v>343</v>
      </c>
      <c r="F256" s="8" t="s">
        <v>39</v>
      </c>
      <c r="G256" s="8" t="s">
        <v>40</v>
      </c>
      <c r="H256" s="8" t="s">
        <v>73</v>
      </c>
      <c r="I256" s="8" t="s">
        <v>47</v>
      </c>
      <c r="J256" s="9">
        <v>45435.0</v>
      </c>
      <c r="K256" s="8" t="s">
        <v>43</v>
      </c>
      <c r="L256" s="8">
        <v>5.0</v>
      </c>
      <c r="M256" s="8">
        <v>40.0</v>
      </c>
      <c r="N256" s="10">
        <f t="shared" si="1"/>
        <v>200</v>
      </c>
      <c r="O256" s="8" t="s">
        <v>44</v>
      </c>
      <c r="P256" s="8" t="s">
        <v>45</v>
      </c>
      <c r="Q256" s="2">
        <f t="shared" si="30"/>
        <v>2</v>
      </c>
      <c r="T256" s="2">
        <f t="shared" si="3"/>
        <v>2</v>
      </c>
    </row>
    <row r="257" ht="15.75" customHeight="1">
      <c r="A257" s="11" t="s">
        <v>36</v>
      </c>
      <c r="B257" s="10" t="s">
        <v>110</v>
      </c>
      <c r="C257" s="13" t="s">
        <v>13</v>
      </c>
      <c r="D257" s="13" t="s">
        <v>13</v>
      </c>
      <c r="E257" s="10" t="s">
        <v>343</v>
      </c>
      <c r="F257" s="10" t="s">
        <v>39</v>
      </c>
      <c r="G257" s="10" t="s">
        <v>40</v>
      </c>
      <c r="H257" s="10" t="s">
        <v>344</v>
      </c>
      <c r="I257" s="10" t="s">
        <v>47</v>
      </c>
      <c r="J257" s="12">
        <v>45435.0</v>
      </c>
      <c r="K257" s="10" t="s">
        <v>43</v>
      </c>
      <c r="L257" s="10">
        <v>6.0</v>
      </c>
      <c r="M257" s="10">
        <v>15.99</v>
      </c>
      <c r="N257" s="10">
        <f t="shared" si="1"/>
        <v>95.94</v>
      </c>
      <c r="O257" s="10" t="s">
        <v>44</v>
      </c>
      <c r="P257" s="10" t="s">
        <v>45</v>
      </c>
      <c r="Q257" s="2">
        <f t="shared" si="30"/>
        <v>0.9594</v>
      </c>
      <c r="T257" s="2">
        <f t="shared" si="3"/>
        <v>0.9594</v>
      </c>
    </row>
    <row r="258" ht="15.75" customHeight="1">
      <c r="A258" s="7" t="s">
        <v>36</v>
      </c>
      <c r="B258" s="8" t="s">
        <v>60</v>
      </c>
      <c r="C258" s="14" t="s">
        <v>8</v>
      </c>
      <c r="D258" s="14" t="s">
        <v>8</v>
      </c>
      <c r="E258" s="8" t="s">
        <v>345</v>
      </c>
      <c r="F258" s="8" t="s">
        <v>39</v>
      </c>
      <c r="G258" s="8" t="s">
        <v>40</v>
      </c>
      <c r="H258" s="8" t="s">
        <v>171</v>
      </c>
      <c r="I258" s="8" t="s">
        <v>59</v>
      </c>
      <c r="J258" s="9">
        <v>45440.0</v>
      </c>
      <c r="K258" s="8" t="s">
        <v>43</v>
      </c>
      <c r="L258" s="8">
        <v>550.0</v>
      </c>
      <c r="M258" s="8">
        <v>0.37</v>
      </c>
      <c r="N258" s="10">
        <f t="shared" si="1"/>
        <v>203.5</v>
      </c>
      <c r="O258" s="8" t="s">
        <v>44</v>
      </c>
      <c r="P258" s="8" t="s">
        <v>45</v>
      </c>
      <c r="S258" s="2">
        <f>0.05*N258</f>
        <v>10.175</v>
      </c>
      <c r="T258" s="2">
        <f t="shared" si="3"/>
        <v>10.175</v>
      </c>
    </row>
    <row r="259" ht="15.75" customHeight="1">
      <c r="A259" s="11" t="s">
        <v>36</v>
      </c>
      <c r="B259" s="10" t="s">
        <v>60</v>
      </c>
      <c r="C259" s="13" t="s">
        <v>8</v>
      </c>
      <c r="D259" s="13" t="s">
        <v>8</v>
      </c>
      <c r="E259" s="10" t="s">
        <v>345</v>
      </c>
      <c r="F259" s="10" t="s">
        <v>39</v>
      </c>
      <c r="G259" s="10" t="s">
        <v>40</v>
      </c>
      <c r="H259" s="10" t="s">
        <v>46</v>
      </c>
      <c r="I259" s="10" t="s">
        <v>47</v>
      </c>
      <c r="J259" s="12">
        <v>45440.0</v>
      </c>
      <c r="K259" s="10" t="s">
        <v>43</v>
      </c>
      <c r="L259" s="10">
        <v>4.0</v>
      </c>
      <c r="M259" s="10">
        <v>230.0</v>
      </c>
      <c r="N259" s="10">
        <f t="shared" si="1"/>
        <v>920</v>
      </c>
      <c r="O259" s="10" t="s">
        <v>44</v>
      </c>
      <c r="P259" s="10" t="s">
        <v>45</v>
      </c>
      <c r="Q259" s="2">
        <f t="shared" ref="Q259:Q265" si="31">0.005*N259</f>
        <v>4.6</v>
      </c>
      <c r="T259" s="2">
        <f t="shared" si="3"/>
        <v>4.6</v>
      </c>
    </row>
    <row r="260" ht="15.75" customHeight="1">
      <c r="A260" s="7" t="s">
        <v>36</v>
      </c>
      <c r="B260" s="8" t="s">
        <v>60</v>
      </c>
      <c r="C260" s="14" t="s">
        <v>8</v>
      </c>
      <c r="D260" s="14" t="s">
        <v>8</v>
      </c>
      <c r="E260" s="8" t="s">
        <v>345</v>
      </c>
      <c r="F260" s="8" t="s">
        <v>39</v>
      </c>
      <c r="G260" s="8" t="s">
        <v>40</v>
      </c>
      <c r="H260" s="8" t="s">
        <v>346</v>
      </c>
      <c r="I260" s="8" t="s">
        <v>59</v>
      </c>
      <c r="J260" s="9">
        <v>45440.0</v>
      </c>
      <c r="K260" s="8" t="s">
        <v>43</v>
      </c>
      <c r="L260" s="8">
        <v>18.0</v>
      </c>
      <c r="M260" s="8">
        <v>9.9</v>
      </c>
      <c r="N260" s="10">
        <f t="shared" si="1"/>
        <v>178.2</v>
      </c>
      <c r="O260" s="8" t="s">
        <v>44</v>
      </c>
      <c r="P260" s="8" t="s">
        <v>45</v>
      </c>
      <c r="Q260" s="2">
        <f t="shared" si="31"/>
        <v>0.891</v>
      </c>
      <c r="T260" s="2">
        <f t="shared" si="3"/>
        <v>0.891</v>
      </c>
    </row>
    <row r="261" ht="15.75" customHeight="1">
      <c r="A261" s="11" t="s">
        <v>36</v>
      </c>
      <c r="B261" s="10" t="s">
        <v>60</v>
      </c>
      <c r="C261" s="13" t="s">
        <v>8</v>
      </c>
      <c r="D261" s="13" t="s">
        <v>8</v>
      </c>
      <c r="E261" s="10" t="s">
        <v>345</v>
      </c>
      <c r="F261" s="10" t="s">
        <v>39</v>
      </c>
      <c r="G261" s="10" t="s">
        <v>40</v>
      </c>
      <c r="H261" s="10" t="s">
        <v>130</v>
      </c>
      <c r="I261" s="10" t="s">
        <v>59</v>
      </c>
      <c r="J261" s="12">
        <v>45440.0</v>
      </c>
      <c r="K261" s="10" t="s">
        <v>43</v>
      </c>
      <c r="L261" s="10">
        <v>10.0</v>
      </c>
      <c r="M261" s="10">
        <v>8.25</v>
      </c>
      <c r="N261" s="10">
        <f t="shared" si="1"/>
        <v>82.5</v>
      </c>
      <c r="O261" s="10" t="s">
        <v>44</v>
      </c>
      <c r="P261" s="10" t="s">
        <v>45</v>
      </c>
      <c r="Q261" s="2">
        <f t="shared" si="31"/>
        <v>0.4125</v>
      </c>
      <c r="T261" s="2">
        <f t="shared" si="3"/>
        <v>0.4125</v>
      </c>
    </row>
    <row r="262" ht="15.75" customHeight="1">
      <c r="A262" s="7" t="s">
        <v>36</v>
      </c>
      <c r="B262" s="8" t="s">
        <v>60</v>
      </c>
      <c r="C262" s="14" t="s">
        <v>8</v>
      </c>
      <c r="D262" s="14" t="s">
        <v>8</v>
      </c>
      <c r="E262" s="8" t="s">
        <v>345</v>
      </c>
      <c r="F262" s="8" t="s">
        <v>39</v>
      </c>
      <c r="G262" s="8" t="s">
        <v>40</v>
      </c>
      <c r="H262" s="8" t="s">
        <v>155</v>
      </c>
      <c r="I262" s="8" t="s">
        <v>47</v>
      </c>
      <c r="J262" s="9">
        <v>45440.0</v>
      </c>
      <c r="K262" s="8" t="s">
        <v>43</v>
      </c>
      <c r="L262" s="8">
        <v>3.0</v>
      </c>
      <c r="M262" s="8">
        <v>26.95</v>
      </c>
      <c r="N262" s="10">
        <f t="shared" si="1"/>
        <v>80.85</v>
      </c>
      <c r="O262" s="8" t="s">
        <v>44</v>
      </c>
      <c r="P262" s="8" t="s">
        <v>45</v>
      </c>
      <c r="Q262" s="2">
        <f t="shared" si="31"/>
        <v>0.40425</v>
      </c>
      <c r="T262" s="2">
        <f t="shared" si="3"/>
        <v>0.40425</v>
      </c>
    </row>
    <row r="263" ht="15.75" customHeight="1">
      <c r="A263" s="11" t="s">
        <v>36</v>
      </c>
      <c r="B263" s="10" t="s">
        <v>60</v>
      </c>
      <c r="C263" s="13" t="s">
        <v>8</v>
      </c>
      <c r="D263" s="13" t="s">
        <v>8</v>
      </c>
      <c r="E263" s="10" t="s">
        <v>345</v>
      </c>
      <c r="F263" s="10" t="s">
        <v>39</v>
      </c>
      <c r="G263" s="10" t="s">
        <v>40</v>
      </c>
      <c r="H263" s="10" t="s">
        <v>347</v>
      </c>
      <c r="I263" s="10" t="s">
        <v>47</v>
      </c>
      <c r="J263" s="12">
        <v>45440.0</v>
      </c>
      <c r="K263" s="10" t="s">
        <v>43</v>
      </c>
      <c r="L263" s="10">
        <v>4.0</v>
      </c>
      <c r="M263" s="10">
        <v>15.49</v>
      </c>
      <c r="N263" s="10">
        <f t="shared" si="1"/>
        <v>61.96</v>
      </c>
      <c r="O263" s="10" t="s">
        <v>44</v>
      </c>
      <c r="P263" s="10" t="s">
        <v>45</v>
      </c>
      <c r="Q263" s="2">
        <f t="shared" si="31"/>
        <v>0.3098</v>
      </c>
      <c r="T263" s="2">
        <f t="shared" si="3"/>
        <v>0.3098</v>
      </c>
    </row>
    <row r="264" ht="15.75" customHeight="1">
      <c r="A264" s="7" t="s">
        <v>36</v>
      </c>
      <c r="B264" s="8" t="s">
        <v>60</v>
      </c>
      <c r="C264" s="14" t="s">
        <v>8</v>
      </c>
      <c r="D264" s="14" t="s">
        <v>8</v>
      </c>
      <c r="E264" s="8" t="s">
        <v>345</v>
      </c>
      <c r="F264" s="8" t="s">
        <v>39</v>
      </c>
      <c r="G264" s="8" t="s">
        <v>40</v>
      </c>
      <c r="H264" s="8" t="s">
        <v>192</v>
      </c>
      <c r="I264" s="8" t="s">
        <v>42</v>
      </c>
      <c r="J264" s="9">
        <v>45440.0</v>
      </c>
      <c r="K264" s="8" t="s">
        <v>43</v>
      </c>
      <c r="L264" s="8">
        <v>50.0</v>
      </c>
      <c r="M264" s="8">
        <v>3.49</v>
      </c>
      <c r="N264" s="10">
        <f t="shared" si="1"/>
        <v>174.5</v>
      </c>
      <c r="O264" s="8" t="s">
        <v>44</v>
      </c>
      <c r="P264" s="8" t="s">
        <v>45</v>
      </c>
      <c r="Q264" s="2">
        <f t="shared" si="31"/>
        <v>0.8725</v>
      </c>
      <c r="T264" s="2">
        <f t="shared" si="3"/>
        <v>0.8725</v>
      </c>
    </row>
    <row r="265" ht="15.75" customHeight="1">
      <c r="A265" s="7" t="s">
        <v>36</v>
      </c>
      <c r="B265" s="8" t="s">
        <v>326</v>
      </c>
      <c r="C265" s="14" t="s">
        <v>8</v>
      </c>
      <c r="D265" s="14" t="s">
        <v>13</v>
      </c>
      <c r="E265" s="8" t="s">
        <v>348</v>
      </c>
      <c r="F265" s="8" t="s">
        <v>39</v>
      </c>
      <c r="G265" s="8" t="s">
        <v>40</v>
      </c>
      <c r="H265" s="8" t="s">
        <v>349</v>
      </c>
      <c r="I265" s="8" t="s">
        <v>42</v>
      </c>
      <c r="J265" s="9">
        <v>45440.0</v>
      </c>
      <c r="K265" s="8" t="s">
        <v>43</v>
      </c>
      <c r="L265" s="8">
        <v>24.0</v>
      </c>
      <c r="M265" s="8">
        <v>38.95</v>
      </c>
      <c r="N265" s="10">
        <f t="shared" si="1"/>
        <v>934.8</v>
      </c>
      <c r="O265" s="8" t="s">
        <v>44</v>
      </c>
      <c r="P265" s="8" t="s">
        <v>45</v>
      </c>
      <c r="Q265" s="2">
        <f t="shared" si="31"/>
        <v>4.674</v>
      </c>
      <c r="T265" s="2">
        <f t="shared" si="3"/>
        <v>4.674</v>
      </c>
    </row>
    <row r="266" ht="15.75" customHeight="1">
      <c r="A266" s="11" t="s">
        <v>36</v>
      </c>
      <c r="B266" s="10" t="s">
        <v>91</v>
      </c>
      <c r="C266" s="13" t="s">
        <v>13</v>
      </c>
      <c r="D266" s="13" t="s">
        <v>15</v>
      </c>
      <c r="E266" s="10" t="s">
        <v>350</v>
      </c>
      <c r="F266" s="10" t="s">
        <v>39</v>
      </c>
      <c r="G266" s="10" t="s">
        <v>40</v>
      </c>
      <c r="H266" s="10" t="s">
        <v>192</v>
      </c>
      <c r="I266" s="10" t="s">
        <v>42</v>
      </c>
      <c r="J266" s="12">
        <v>45440.0</v>
      </c>
      <c r="K266" s="10" t="s">
        <v>43</v>
      </c>
      <c r="L266" s="10">
        <v>100.0</v>
      </c>
      <c r="M266" s="10">
        <v>3.49</v>
      </c>
      <c r="N266" s="10">
        <f t="shared" si="1"/>
        <v>349</v>
      </c>
      <c r="O266" s="10" t="s">
        <v>44</v>
      </c>
      <c r="P266" s="10" t="s">
        <v>45</v>
      </c>
      <c r="Q266" s="2">
        <f t="shared" ref="Q266:Q273" si="32">0.01*N266</f>
        <v>3.49</v>
      </c>
      <c r="T266" s="2">
        <f t="shared" si="3"/>
        <v>3.49</v>
      </c>
    </row>
    <row r="267" ht="15.75" customHeight="1">
      <c r="A267" s="7" t="s">
        <v>36</v>
      </c>
      <c r="B267" s="8" t="s">
        <v>91</v>
      </c>
      <c r="C267" s="14" t="s">
        <v>13</v>
      </c>
      <c r="D267" s="14" t="s">
        <v>15</v>
      </c>
      <c r="E267" s="8" t="s">
        <v>350</v>
      </c>
      <c r="F267" s="8" t="s">
        <v>39</v>
      </c>
      <c r="G267" s="8" t="s">
        <v>40</v>
      </c>
      <c r="H267" s="8" t="s">
        <v>351</v>
      </c>
      <c r="I267" s="8" t="s">
        <v>47</v>
      </c>
      <c r="J267" s="9">
        <v>45440.0</v>
      </c>
      <c r="K267" s="8" t="s">
        <v>43</v>
      </c>
      <c r="L267" s="8">
        <v>4.0</v>
      </c>
      <c r="M267" s="8">
        <v>90.0</v>
      </c>
      <c r="N267" s="10">
        <f t="shared" si="1"/>
        <v>360</v>
      </c>
      <c r="O267" s="8" t="s">
        <v>44</v>
      </c>
      <c r="P267" s="8" t="s">
        <v>45</v>
      </c>
      <c r="Q267" s="2">
        <f t="shared" si="32"/>
        <v>3.6</v>
      </c>
      <c r="T267" s="2">
        <f t="shared" si="3"/>
        <v>3.6</v>
      </c>
    </row>
    <row r="268" ht="15.75" customHeight="1">
      <c r="A268" s="11" t="s">
        <v>36</v>
      </c>
      <c r="B268" s="10" t="s">
        <v>91</v>
      </c>
      <c r="C268" s="13" t="s">
        <v>13</v>
      </c>
      <c r="D268" s="13" t="s">
        <v>15</v>
      </c>
      <c r="E268" s="10" t="s">
        <v>350</v>
      </c>
      <c r="F268" s="10" t="s">
        <v>39</v>
      </c>
      <c r="G268" s="10" t="s">
        <v>40</v>
      </c>
      <c r="H268" s="10" t="s">
        <v>352</v>
      </c>
      <c r="I268" s="10" t="s">
        <v>47</v>
      </c>
      <c r="J268" s="12">
        <v>45440.0</v>
      </c>
      <c r="K268" s="10" t="s">
        <v>43</v>
      </c>
      <c r="L268" s="10">
        <v>2.0</v>
      </c>
      <c r="M268" s="10">
        <v>199.95</v>
      </c>
      <c r="N268" s="10">
        <f t="shared" si="1"/>
        <v>399.9</v>
      </c>
      <c r="O268" s="10" t="s">
        <v>44</v>
      </c>
      <c r="P268" s="10" t="s">
        <v>45</v>
      </c>
      <c r="Q268" s="2">
        <f t="shared" si="32"/>
        <v>3.999</v>
      </c>
      <c r="T268" s="2">
        <f t="shared" si="3"/>
        <v>3.999</v>
      </c>
    </row>
    <row r="269" ht="15.75" customHeight="1">
      <c r="A269" s="7" t="s">
        <v>36</v>
      </c>
      <c r="B269" s="8" t="s">
        <v>91</v>
      </c>
      <c r="C269" s="14" t="s">
        <v>13</v>
      </c>
      <c r="D269" s="14" t="s">
        <v>15</v>
      </c>
      <c r="E269" s="8" t="s">
        <v>350</v>
      </c>
      <c r="F269" s="8" t="s">
        <v>39</v>
      </c>
      <c r="G269" s="8" t="s">
        <v>40</v>
      </c>
      <c r="H269" s="8" t="s">
        <v>109</v>
      </c>
      <c r="I269" s="8" t="s">
        <v>47</v>
      </c>
      <c r="J269" s="9">
        <v>45440.0</v>
      </c>
      <c r="K269" s="8" t="s">
        <v>43</v>
      </c>
      <c r="L269" s="8">
        <v>3.0</v>
      </c>
      <c r="M269" s="8">
        <v>234.95</v>
      </c>
      <c r="N269" s="10">
        <f t="shared" si="1"/>
        <v>704.85</v>
      </c>
      <c r="O269" s="8" t="s">
        <v>44</v>
      </c>
      <c r="P269" s="8" t="s">
        <v>45</v>
      </c>
      <c r="Q269" s="2">
        <f t="shared" si="32"/>
        <v>7.0485</v>
      </c>
      <c r="T269" s="2">
        <f t="shared" si="3"/>
        <v>7.0485</v>
      </c>
    </row>
    <row r="270" ht="15.75" customHeight="1">
      <c r="A270" s="11" t="s">
        <v>36</v>
      </c>
      <c r="B270" s="10" t="s">
        <v>91</v>
      </c>
      <c r="C270" s="13" t="s">
        <v>13</v>
      </c>
      <c r="D270" s="13" t="s">
        <v>15</v>
      </c>
      <c r="E270" s="10" t="s">
        <v>350</v>
      </c>
      <c r="F270" s="10" t="s">
        <v>39</v>
      </c>
      <c r="G270" s="10" t="s">
        <v>40</v>
      </c>
      <c r="H270" s="10" t="s">
        <v>353</v>
      </c>
      <c r="I270" s="10" t="s">
        <v>67</v>
      </c>
      <c r="J270" s="12">
        <v>45440.0</v>
      </c>
      <c r="K270" s="10" t="s">
        <v>43</v>
      </c>
      <c r="L270" s="10">
        <v>4.0</v>
      </c>
      <c r="M270" s="10">
        <v>27.0</v>
      </c>
      <c r="N270" s="10">
        <f t="shared" si="1"/>
        <v>108</v>
      </c>
      <c r="O270" s="10" t="s">
        <v>44</v>
      </c>
      <c r="P270" s="10" t="s">
        <v>45</v>
      </c>
      <c r="Q270" s="2">
        <f t="shared" si="32"/>
        <v>1.08</v>
      </c>
      <c r="T270" s="2">
        <f t="shared" si="3"/>
        <v>1.08</v>
      </c>
    </row>
    <row r="271" ht="15.75" customHeight="1">
      <c r="A271" s="7" t="s">
        <v>36</v>
      </c>
      <c r="B271" s="8" t="s">
        <v>91</v>
      </c>
      <c r="C271" s="14" t="s">
        <v>13</v>
      </c>
      <c r="D271" s="14" t="s">
        <v>15</v>
      </c>
      <c r="E271" s="8" t="s">
        <v>350</v>
      </c>
      <c r="F271" s="8" t="s">
        <v>39</v>
      </c>
      <c r="G271" s="8" t="s">
        <v>40</v>
      </c>
      <c r="H271" s="8" t="s">
        <v>354</v>
      </c>
      <c r="I271" s="8" t="s">
        <v>67</v>
      </c>
      <c r="J271" s="9">
        <v>45440.0</v>
      </c>
      <c r="K271" s="8" t="s">
        <v>43</v>
      </c>
      <c r="L271" s="8">
        <v>2.0</v>
      </c>
      <c r="M271" s="8">
        <v>17.95</v>
      </c>
      <c r="N271" s="10">
        <f t="shared" si="1"/>
        <v>35.9</v>
      </c>
      <c r="O271" s="8" t="s">
        <v>44</v>
      </c>
      <c r="P271" s="8" t="s">
        <v>45</v>
      </c>
      <c r="Q271" s="2">
        <f t="shared" si="32"/>
        <v>0.359</v>
      </c>
      <c r="T271" s="2">
        <f t="shared" si="3"/>
        <v>0.359</v>
      </c>
    </row>
    <row r="272" ht="15.75" customHeight="1">
      <c r="A272" s="11" t="s">
        <v>36</v>
      </c>
      <c r="B272" s="10" t="s">
        <v>91</v>
      </c>
      <c r="C272" s="13" t="s">
        <v>13</v>
      </c>
      <c r="D272" s="13" t="s">
        <v>15</v>
      </c>
      <c r="E272" s="10" t="s">
        <v>350</v>
      </c>
      <c r="F272" s="10" t="s">
        <v>39</v>
      </c>
      <c r="G272" s="10" t="s">
        <v>40</v>
      </c>
      <c r="H272" s="10" t="s">
        <v>355</v>
      </c>
      <c r="I272" s="10" t="s">
        <v>47</v>
      </c>
      <c r="J272" s="12">
        <v>45440.0</v>
      </c>
      <c r="K272" s="10" t="s">
        <v>43</v>
      </c>
      <c r="L272" s="10">
        <v>6.0</v>
      </c>
      <c r="M272" s="10">
        <v>23.95</v>
      </c>
      <c r="N272" s="10">
        <f t="shared" si="1"/>
        <v>143.7</v>
      </c>
      <c r="O272" s="10" t="s">
        <v>44</v>
      </c>
      <c r="P272" s="10" t="s">
        <v>45</v>
      </c>
      <c r="Q272" s="2">
        <f t="shared" si="32"/>
        <v>1.437</v>
      </c>
      <c r="T272" s="2">
        <f t="shared" si="3"/>
        <v>1.437</v>
      </c>
    </row>
    <row r="273" ht="15.75" customHeight="1">
      <c r="A273" s="7" t="s">
        <v>36</v>
      </c>
      <c r="B273" s="8" t="s">
        <v>91</v>
      </c>
      <c r="C273" s="14" t="s">
        <v>13</v>
      </c>
      <c r="D273" s="14" t="s">
        <v>15</v>
      </c>
      <c r="E273" s="8" t="s">
        <v>350</v>
      </c>
      <c r="F273" s="8" t="s">
        <v>39</v>
      </c>
      <c r="G273" s="8" t="s">
        <v>40</v>
      </c>
      <c r="H273" s="8" t="s">
        <v>356</v>
      </c>
      <c r="I273" s="8" t="s">
        <v>47</v>
      </c>
      <c r="J273" s="9">
        <v>45440.0</v>
      </c>
      <c r="K273" s="8" t="s">
        <v>43</v>
      </c>
      <c r="L273" s="8">
        <v>6.0</v>
      </c>
      <c r="M273" s="8">
        <v>24.95</v>
      </c>
      <c r="N273" s="10">
        <f t="shared" si="1"/>
        <v>149.7</v>
      </c>
      <c r="O273" s="8" t="s">
        <v>44</v>
      </c>
      <c r="P273" s="8" t="s">
        <v>45</v>
      </c>
      <c r="Q273" s="2">
        <f t="shared" si="32"/>
        <v>1.497</v>
      </c>
      <c r="T273" s="2">
        <f t="shared" si="3"/>
        <v>1.497</v>
      </c>
    </row>
    <row r="274" ht="15.75" customHeight="1">
      <c r="A274" s="7" t="s">
        <v>36</v>
      </c>
      <c r="B274" s="8" t="s">
        <v>48</v>
      </c>
      <c r="C274" s="14" t="s">
        <v>8</v>
      </c>
      <c r="D274" s="14" t="s">
        <v>8</v>
      </c>
      <c r="E274" s="8" t="s">
        <v>357</v>
      </c>
      <c r="F274" s="8" t="s">
        <v>39</v>
      </c>
      <c r="G274" s="8" t="s">
        <v>40</v>
      </c>
      <c r="H274" s="8" t="s">
        <v>299</v>
      </c>
      <c r="I274" s="8" t="s">
        <v>59</v>
      </c>
      <c r="J274" s="9">
        <v>45440.0</v>
      </c>
      <c r="K274" s="8" t="s">
        <v>43</v>
      </c>
      <c r="L274" s="8">
        <v>500.0</v>
      </c>
      <c r="M274" s="8">
        <v>5.5</v>
      </c>
      <c r="N274" s="10">
        <f t="shared" si="1"/>
        <v>2750</v>
      </c>
      <c r="O274" s="8" t="s">
        <v>44</v>
      </c>
      <c r="P274" s="8" t="s">
        <v>45</v>
      </c>
      <c r="Q274" s="2">
        <f t="shared" ref="Q274:Q277" si="33">0.005*N274</f>
        <v>13.75</v>
      </c>
      <c r="T274" s="2">
        <f t="shared" si="3"/>
        <v>13.75</v>
      </c>
    </row>
    <row r="275" ht="15.75" customHeight="1">
      <c r="A275" s="11" t="s">
        <v>36</v>
      </c>
      <c r="B275" s="10" t="s">
        <v>48</v>
      </c>
      <c r="C275" s="13" t="s">
        <v>8</v>
      </c>
      <c r="D275" s="13" t="s">
        <v>8</v>
      </c>
      <c r="E275" s="10" t="s">
        <v>357</v>
      </c>
      <c r="F275" s="10" t="s">
        <v>39</v>
      </c>
      <c r="G275" s="10" t="s">
        <v>40</v>
      </c>
      <c r="H275" s="10" t="s">
        <v>358</v>
      </c>
      <c r="I275" s="10" t="s">
        <v>59</v>
      </c>
      <c r="J275" s="12">
        <v>45440.0</v>
      </c>
      <c r="K275" s="10" t="s">
        <v>43</v>
      </c>
      <c r="L275" s="10">
        <v>50.0</v>
      </c>
      <c r="M275" s="10">
        <v>13.5</v>
      </c>
      <c r="N275" s="10">
        <f t="shared" si="1"/>
        <v>675</v>
      </c>
      <c r="O275" s="10" t="s">
        <v>44</v>
      </c>
      <c r="P275" s="10" t="s">
        <v>45</v>
      </c>
      <c r="Q275" s="2">
        <f t="shared" si="33"/>
        <v>3.375</v>
      </c>
      <c r="T275" s="2">
        <f t="shared" si="3"/>
        <v>3.375</v>
      </c>
    </row>
    <row r="276" ht="15.75" customHeight="1">
      <c r="A276" s="7" t="s">
        <v>36</v>
      </c>
      <c r="B276" s="8" t="s">
        <v>48</v>
      </c>
      <c r="C276" s="14" t="s">
        <v>8</v>
      </c>
      <c r="D276" s="14" t="s">
        <v>8</v>
      </c>
      <c r="E276" s="8" t="s">
        <v>357</v>
      </c>
      <c r="F276" s="8" t="s">
        <v>39</v>
      </c>
      <c r="G276" s="8" t="s">
        <v>40</v>
      </c>
      <c r="H276" s="8" t="s">
        <v>251</v>
      </c>
      <c r="I276" s="8" t="s">
        <v>59</v>
      </c>
      <c r="J276" s="9">
        <v>45440.0</v>
      </c>
      <c r="K276" s="8" t="s">
        <v>43</v>
      </c>
      <c r="L276" s="8">
        <v>50.0</v>
      </c>
      <c r="M276" s="8">
        <v>8.8</v>
      </c>
      <c r="N276" s="10">
        <f t="shared" si="1"/>
        <v>440</v>
      </c>
      <c r="O276" s="8" t="s">
        <v>44</v>
      </c>
      <c r="P276" s="8" t="s">
        <v>45</v>
      </c>
      <c r="Q276" s="2">
        <f t="shared" si="33"/>
        <v>2.2</v>
      </c>
      <c r="T276" s="2">
        <f t="shared" si="3"/>
        <v>2.2</v>
      </c>
    </row>
    <row r="277" ht="15.75" customHeight="1">
      <c r="A277" s="11" t="s">
        <v>36</v>
      </c>
      <c r="B277" s="10" t="s">
        <v>48</v>
      </c>
      <c r="C277" s="13" t="s">
        <v>8</v>
      </c>
      <c r="D277" s="13" t="s">
        <v>8</v>
      </c>
      <c r="E277" s="10" t="s">
        <v>357</v>
      </c>
      <c r="F277" s="10" t="s">
        <v>39</v>
      </c>
      <c r="G277" s="10" t="s">
        <v>40</v>
      </c>
      <c r="H277" s="10" t="s">
        <v>301</v>
      </c>
      <c r="I277" s="10" t="s">
        <v>59</v>
      </c>
      <c r="J277" s="12">
        <v>45440.0</v>
      </c>
      <c r="K277" s="10" t="s">
        <v>43</v>
      </c>
      <c r="L277" s="10">
        <v>100.0</v>
      </c>
      <c r="M277" s="10">
        <v>6.7</v>
      </c>
      <c r="N277" s="10">
        <f t="shared" si="1"/>
        <v>670</v>
      </c>
      <c r="O277" s="10" t="s">
        <v>44</v>
      </c>
      <c r="P277" s="10" t="s">
        <v>45</v>
      </c>
      <c r="Q277" s="2">
        <f t="shared" si="33"/>
        <v>3.35</v>
      </c>
      <c r="T277" s="2">
        <f t="shared" si="3"/>
        <v>3.35</v>
      </c>
    </row>
    <row r="278" ht="15.75" customHeight="1">
      <c r="A278" s="11" t="s">
        <v>36</v>
      </c>
      <c r="B278" s="10" t="s">
        <v>116</v>
      </c>
      <c r="C278" s="13" t="s">
        <v>13</v>
      </c>
      <c r="D278" s="13" t="s">
        <v>13</v>
      </c>
      <c r="E278" s="10" t="s">
        <v>359</v>
      </c>
      <c r="F278" s="10" t="s">
        <v>39</v>
      </c>
      <c r="G278" s="10" t="s">
        <v>40</v>
      </c>
      <c r="H278" s="10" t="s">
        <v>308</v>
      </c>
      <c r="I278" s="10" t="s">
        <v>47</v>
      </c>
      <c r="J278" s="12">
        <v>45442.0</v>
      </c>
      <c r="K278" s="10" t="s">
        <v>57</v>
      </c>
      <c r="L278" s="10">
        <v>-1.0</v>
      </c>
      <c r="M278" s="10">
        <v>0.0</v>
      </c>
      <c r="N278" s="10">
        <f t="shared" si="1"/>
        <v>0</v>
      </c>
      <c r="O278" s="10" t="s">
        <v>44</v>
      </c>
      <c r="P278" s="10" t="s">
        <v>45</v>
      </c>
      <c r="Q278" s="2">
        <f>0.01*N278</f>
        <v>0</v>
      </c>
      <c r="T278" s="2">
        <f t="shared" si="3"/>
        <v>0</v>
      </c>
    </row>
    <row r="279" ht="15.75" customHeight="1">
      <c r="A279" s="7" t="s">
        <v>36</v>
      </c>
      <c r="B279" s="8" t="s">
        <v>257</v>
      </c>
      <c r="C279" s="14" t="s">
        <v>9</v>
      </c>
      <c r="D279" s="14" t="s">
        <v>9</v>
      </c>
      <c r="E279" s="8" t="s">
        <v>360</v>
      </c>
      <c r="F279" s="8" t="s">
        <v>39</v>
      </c>
      <c r="G279" s="8" t="s">
        <v>40</v>
      </c>
      <c r="H279" s="8" t="s">
        <v>361</v>
      </c>
      <c r="I279" s="8" t="s">
        <v>69</v>
      </c>
      <c r="J279" s="9">
        <v>45441.0</v>
      </c>
      <c r="K279" s="8" t="s">
        <v>43</v>
      </c>
      <c r="L279" s="8">
        <v>2.0</v>
      </c>
      <c r="M279" s="8">
        <v>10.1</v>
      </c>
      <c r="N279" s="10">
        <f t="shared" si="1"/>
        <v>20.2</v>
      </c>
      <c r="O279" s="8" t="s">
        <v>44</v>
      </c>
      <c r="P279" s="8" t="s">
        <v>45</v>
      </c>
      <c r="Q279" s="2">
        <f t="shared" ref="Q279:Q283" si="34">0.02*N279</f>
        <v>0.404</v>
      </c>
      <c r="T279" s="2">
        <f t="shared" si="3"/>
        <v>0.404</v>
      </c>
    </row>
    <row r="280" ht="15.75" customHeight="1">
      <c r="A280" s="11" t="s">
        <v>36</v>
      </c>
      <c r="B280" s="10" t="s">
        <v>257</v>
      </c>
      <c r="C280" s="13" t="s">
        <v>9</v>
      </c>
      <c r="D280" s="13" t="s">
        <v>9</v>
      </c>
      <c r="E280" s="10" t="s">
        <v>360</v>
      </c>
      <c r="F280" s="10" t="s">
        <v>39</v>
      </c>
      <c r="G280" s="10" t="s">
        <v>40</v>
      </c>
      <c r="H280" s="10" t="s">
        <v>362</v>
      </c>
      <c r="I280" s="10" t="s">
        <v>65</v>
      </c>
      <c r="J280" s="12">
        <v>45441.0</v>
      </c>
      <c r="K280" s="10" t="s">
        <v>43</v>
      </c>
      <c r="L280" s="10">
        <v>4.0</v>
      </c>
      <c r="M280" s="10">
        <v>20.0</v>
      </c>
      <c r="N280" s="10">
        <f t="shared" si="1"/>
        <v>80</v>
      </c>
      <c r="O280" s="10" t="s">
        <v>44</v>
      </c>
      <c r="P280" s="10" t="s">
        <v>45</v>
      </c>
      <c r="Q280" s="2">
        <f t="shared" si="34"/>
        <v>1.6</v>
      </c>
      <c r="T280" s="2">
        <f t="shared" si="3"/>
        <v>1.6</v>
      </c>
    </row>
    <row r="281" ht="15.75" customHeight="1">
      <c r="A281" s="7" t="s">
        <v>36</v>
      </c>
      <c r="B281" s="8" t="s">
        <v>257</v>
      </c>
      <c r="C281" s="14" t="s">
        <v>9</v>
      </c>
      <c r="D281" s="14" t="s">
        <v>9</v>
      </c>
      <c r="E281" s="8" t="s">
        <v>360</v>
      </c>
      <c r="F281" s="8" t="s">
        <v>39</v>
      </c>
      <c r="G281" s="8" t="s">
        <v>40</v>
      </c>
      <c r="H281" s="8" t="s">
        <v>363</v>
      </c>
      <c r="I281" s="8" t="s">
        <v>56</v>
      </c>
      <c r="J281" s="9">
        <v>45441.0</v>
      </c>
      <c r="K281" s="8" t="s">
        <v>43</v>
      </c>
      <c r="L281" s="8">
        <v>2.0</v>
      </c>
      <c r="M281" s="8">
        <v>15.75</v>
      </c>
      <c r="N281" s="10">
        <f t="shared" si="1"/>
        <v>31.5</v>
      </c>
      <c r="O281" s="8" t="s">
        <v>44</v>
      </c>
      <c r="P281" s="8" t="s">
        <v>45</v>
      </c>
      <c r="Q281" s="2">
        <f t="shared" si="34"/>
        <v>0.63</v>
      </c>
      <c r="T281" s="2">
        <f t="shared" si="3"/>
        <v>0.63</v>
      </c>
    </row>
    <row r="282" ht="15.75" customHeight="1">
      <c r="A282" s="11" t="s">
        <v>36</v>
      </c>
      <c r="B282" s="10" t="s">
        <v>257</v>
      </c>
      <c r="C282" s="13" t="s">
        <v>9</v>
      </c>
      <c r="D282" s="13" t="s">
        <v>9</v>
      </c>
      <c r="E282" s="10" t="s">
        <v>360</v>
      </c>
      <c r="F282" s="10" t="s">
        <v>39</v>
      </c>
      <c r="G282" s="10" t="s">
        <v>40</v>
      </c>
      <c r="H282" s="10" t="s">
        <v>364</v>
      </c>
      <c r="I282" s="10" t="s">
        <v>56</v>
      </c>
      <c r="J282" s="12">
        <v>45441.0</v>
      </c>
      <c r="K282" s="10" t="s">
        <v>43</v>
      </c>
      <c r="L282" s="10">
        <v>2.0</v>
      </c>
      <c r="M282" s="10">
        <v>9.45</v>
      </c>
      <c r="N282" s="10">
        <f t="shared" si="1"/>
        <v>18.9</v>
      </c>
      <c r="O282" s="10" t="s">
        <v>44</v>
      </c>
      <c r="P282" s="10" t="s">
        <v>45</v>
      </c>
      <c r="Q282" s="2">
        <f t="shared" si="34"/>
        <v>0.378</v>
      </c>
      <c r="T282" s="2">
        <f t="shared" si="3"/>
        <v>0.378</v>
      </c>
    </row>
    <row r="283" ht="15.75" customHeight="1">
      <c r="A283" s="7" t="s">
        <v>36</v>
      </c>
      <c r="B283" s="8" t="s">
        <v>337</v>
      </c>
      <c r="C283" s="14" t="s">
        <v>14</v>
      </c>
      <c r="D283" s="14" t="s">
        <v>8</v>
      </c>
      <c r="E283" s="8" t="s">
        <v>365</v>
      </c>
      <c r="F283" s="8" t="s">
        <v>39</v>
      </c>
      <c r="G283" s="8" t="s">
        <v>40</v>
      </c>
      <c r="H283" s="8" t="s">
        <v>366</v>
      </c>
      <c r="I283" s="8" t="s">
        <v>59</v>
      </c>
      <c r="J283" s="9">
        <v>45441.0</v>
      </c>
      <c r="K283" s="8" t="s">
        <v>43</v>
      </c>
      <c r="L283" s="8">
        <v>10.0</v>
      </c>
      <c r="M283" s="8">
        <v>209.34</v>
      </c>
      <c r="N283" s="10">
        <f t="shared" si="1"/>
        <v>2093.4</v>
      </c>
      <c r="O283" s="8" t="s">
        <v>44</v>
      </c>
      <c r="P283" s="8" t="s">
        <v>45</v>
      </c>
      <c r="Q283" s="2">
        <f t="shared" si="34"/>
        <v>41.868</v>
      </c>
      <c r="T283" s="2">
        <f t="shared" si="3"/>
        <v>41.868</v>
      </c>
    </row>
    <row r="284" ht="15.75" customHeight="1">
      <c r="A284" s="11" t="s">
        <v>36</v>
      </c>
      <c r="B284" s="10" t="s">
        <v>119</v>
      </c>
      <c r="C284" s="13" t="s">
        <v>13</v>
      </c>
      <c r="D284" s="13" t="s">
        <v>13</v>
      </c>
      <c r="E284" s="10" t="s">
        <v>367</v>
      </c>
      <c r="F284" s="10" t="s">
        <v>39</v>
      </c>
      <c r="G284" s="10" t="s">
        <v>40</v>
      </c>
      <c r="H284" s="10" t="s">
        <v>368</v>
      </c>
      <c r="I284" s="10" t="s">
        <v>47</v>
      </c>
      <c r="J284" s="12">
        <v>45441.0</v>
      </c>
      <c r="K284" s="10" t="s">
        <v>43</v>
      </c>
      <c r="L284" s="10">
        <v>42.0</v>
      </c>
      <c r="M284" s="10">
        <v>22.95</v>
      </c>
      <c r="N284" s="10">
        <f t="shared" si="1"/>
        <v>963.9</v>
      </c>
      <c r="O284" s="10" t="s">
        <v>44</v>
      </c>
      <c r="P284" s="10" t="s">
        <v>45</v>
      </c>
      <c r="Q284" s="2">
        <f t="shared" ref="Q284:Q286" si="35">0.01*N284</f>
        <v>9.639</v>
      </c>
      <c r="T284" s="2">
        <f t="shared" si="3"/>
        <v>9.639</v>
      </c>
    </row>
    <row r="285" ht="15.75" customHeight="1">
      <c r="A285" s="7" t="s">
        <v>36</v>
      </c>
      <c r="B285" s="8" t="s">
        <v>119</v>
      </c>
      <c r="C285" s="14" t="s">
        <v>13</v>
      </c>
      <c r="D285" s="14" t="s">
        <v>13</v>
      </c>
      <c r="E285" s="8" t="s">
        <v>367</v>
      </c>
      <c r="F285" s="8" t="s">
        <v>39</v>
      </c>
      <c r="G285" s="8" t="s">
        <v>40</v>
      </c>
      <c r="H285" s="8" t="s">
        <v>369</v>
      </c>
      <c r="I285" s="8" t="s">
        <v>47</v>
      </c>
      <c r="J285" s="9">
        <v>45441.0</v>
      </c>
      <c r="K285" s="8" t="s">
        <v>43</v>
      </c>
      <c r="L285" s="8">
        <v>18.0</v>
      </c>
      <c r="M285" s="8">
        <v>24.95</v>
      </c>
      <c r="N285" s="10">
        <f t="shared" si="1"/>
        <v>449.1</v>
      </c>
      <c r="O285" s="8" t="s">
        <v>44</v>
      </c>
      <c r="P285" s="8" t="s">
        <v>45</v>
      </c>
      <c r="Q285" s="2">
        <f t="shared" si="35"/>
        <v>4.491</v>
      </c>
      <c r="T285" s="2">
        <f t="shared" si="3"/>
        <v>4.491</v>
      </c>
    </row>
    <row r="286" ht="15.75" customHeight="1">
      <c r="A286" s="11" t="s">
        <v>36</v>
      </c>
      <c r="B286" s="10" t="s">
        <v>119</v>
      </c>
      <c r="C286" s="13" t="s">
        <v>13</v>
      </c>
      <c r="D286" s="13" t="s">
        <v>13</v>
      </c>
      <c r="E286" s="10" t="s">
        <v>367</v>
      </c>
      <c r="F286" s="10" t="s">
        <v>39</v>
      </c>
      <c r="G286" s="10" t="s">
        <v>40</v>
      </c>
      <c r="H286" s="10" t="s">
        <v>123</v>
      </c>
      <c r="I286" s="10" t="s">
        <v>47</v>
      </c>
      <c r="J286" s="12">
        <v>45441.0</v>
      </c>
      <c r="K286" s="10" t="s">
        <v>43</v>
      </c>
      <c r="L286" s="10">
        <v>18.0</v>
      </c>
      <c r="M286" s="10">
        <v>23.95</v>
      </c>
      <c r="N286" s="10">
        <f t="shared" si="1"/>
        <v>431.1</v>
      </c>
      <c r="O286" s="10" t="s">
        <v>44</v>
      </c>
      <c r="P286" s="10" t="s">
        <v>45</v>
      </c>
      <c r="Q286" s="2">
        <f t="shared" si="35"/>
        <v>4.311</v>
      </c>
      <c r="T286" s="2">
        <f t="shared" si="3"/>
        <v>4.311</v>
      </c>
    </row>
    <row r="287" ht="15.75" customHeight="1">
      <c r="A287" s="11" t="s">
        <v>36</v>
      </c>
      <c r="B287" s="10" t="s">
        <v>261</v>
      </c>
      <c r="C287" s="13" t="s">
        <v>8</v>
      </c>
      <c r="D287" s="13" t="s">
        <v>8</v>
      </c>
      <c r="E287" s="10" t="s">
        <v>370</v>
      </c>
      <c r="F287" s="10" t="s">
        <v>39</v>
      </c>
      <c r="G287" s="10" t="s">
        <v>40</v>
      </c>
      <c r="H287" s="10" t="s">
        <v>138</v>
      </c>
      <c r="I287" s="10" t="s">
        <v>47</v>
      </c>
      <c r="J287" s="12">
        <v>45441.0</v>
      </c>
      <c r="K287" s="10" t="s">
        <v>43</v>
      </c>
      <c r="L287" s="10">
        <v>1.0</v>
      </c>
      <c r="M287" s="10">
        <v>0.0</v>
      </c>
      <c r="N287" s="10">
        <f t="shared" si="1"/>
        <v>0</v>
      </c>
      <c r="O287" s="10" t="s">
        <v>44</v>
      </c>
      <c r="P287" s="10" t="s">
        <v>45</v>
      </c>
      <c r="Q287" s="2">
        <f t="shared" ref="Q287:Q293" si="36">0.005*N287</f>
        <v>0</v>
      </c>
      <c r="T287" s="2">
        <f t="shared" si="3"/>
        <v>0</v>
      </c>
    </row>
    <row r="288" ht="15.75" customHeight="1">
      <c r="A288" s="7" t="s">
        <v>36</v>
      </c>
      <c r="B288" s="8" t="s">
        <v>261</v>
      </c>
      <c r="C288" s="14" t="s">
        <v>8</v>
      </c>
      <c r="D288" s="14" t="s">
        <v>8</v>
      </c>
      <c r="E288" s="8" t="s">
        <v>370</v>
      </c>
      <c r="F288" s="8" t="s">
        <v>39</v>
      </c>
      <c r="G288" s="8" t="s">
        <v>40</v>
      </c>
      <c r="H288" s="8" t="s">
        <v>264</v>
      </c>
      <c r="I288" s="8" t="s">
        <v>51</v>
      </c>
      <c r="J288" s="9">
        <v>45441.0</v>
      </c>
      <c r="K288" s="8" t="s">
        <v>43</v>
      </c>
      <c r="L288" s="8">
        <v>4.0</v>
      </c>
      <c r="M288" s="8">
        <v>253.0</v>
      </c>
      <c r="N288" s="10">
        <f t="shared" si="1"/>
        <v>1012</v>
      </c>
      <c r="O288" s="8" t="s">
        <v>44</v>
      </c>
      <c r="P288" s="8" t="s">
        <v>45</v>
      </c>
      <c r="Q288" s="2">
        <f t="shared" si="36"/>
        <v>5.06</v>
      </c>
      <c r="T288" s="2">
        <f t="shared" si="3"/>
        <v>5.06</v>
      </c>
    </row>
    <row r="289" ht="15.75" customHeight="1">
      <c r="A289" s="11" t="s">
        <v>36</v>
      </c>
      <c r="B289" s="10" t="s">
        <v>261</v>
      </c>
      <c r="C289" s="13" t="s">
        <v>8</v>
      </c>
      <c r="D289" s="13" t="s">
        <v>8</v>
      </c>
      <c r="E289" s="10" t="s">
        <v>370</v>
      </c>
      <c r="F289" s="10" t="s">
        <v>39</v>
      </c>
      <c r="G289" s="10" t="s">
        <v>40</v>
      </c>
      <c r="H289" s="10" t="s">
        <v>265</v>
      </c>
      <c r="I289" s="10" t="s">
        <v>51</v>
      </c>
      <c r="J289" s="12">
        <v>45441.0</v>
      </c>
      <c r="K289" s="10" t="s">
        <v>43</v>
      </c>
      <c r="L289" s="10">
        <v>1.0</v>
      </c>
      <c r="M289" s="10">
        <v>205.0</v>
      </c>
      <c r="N289" s="10">
        <f t="shared" si="1"/>
        <v>205</v>
      </c>
      <c r="O289" s="10" t="s">
        <v>44</v>
      </c>
      <c r="P289" s="10" t="s">
        <v>45</v>
      </c>
      <c r="Q289" s="2">
        <f t="shared" si="36"/>
        <v>1.025</v>
      </c>
      <c r="T289" s="2">
        <f t="shared" si="3"/>
        <v>1.025</v>
      </c>
    </row>
    <row r="290" ht="15.75" customHeight="1">
      <c r="A290" s="7" t="s">
        <v>36</v>
      </c>
      <c r="B290" s="8" t="s">
        <v>261</v>
      </c>
      <c r="C290" s="14" t="s">
        <v>8</v>
      </c>
      <c r="D290" s="14" t="s">
        <v>8</v>
      </c>
      <c r="E290" s="8" t="s">
        <v>370</v>
      </c>
      <c r="F290" s="8" t="s">
        <v>39</v>
      </c>
      <c r="G290" s="8" t="s">
        <v>40</v>
      </c>
      <c r="H290" s="8" t="s">
        <v>266</v>
      </c>
      <c r="I290" s="8" t="s">
        <v>51</v>
      </c>
      <c r="J290" s="9">
        <v>45441.0</v>
      </c>
      <c r="K290" s="8" t="s">
        <v>43</v>
      </c>
      <c r="L290" s="8">
        <v>1.0</v>
      </c>
      <c r="M290" s="8">
        <v>165.0</v>
      </c>
      <c r="N290" s="10">
        <f t="shared" si="1"/>
        <v>165</v>
      </c>
      <c r="O290" s="8" t="s">
        <v>44</v>
      </c>
      <c r="P290" s="8" t="s">
        <v>45</v>
      </c>
      <c r="Q290" s="2">
        <f t="shared" si="36"/>
        <v>0.825</v>
      </c>
      <c r="T290" s="2">
        <f t="shared" si="3"/>
        <v>0.825</v>
      </c>
    </row>
    <row r="291" ht="15.75" customHeight="1">
      <c r="A291" s="11" t="s">
        <v>36</v>
      </c>
      <c r="B291" s="10" t="s">
        <v>261</v>
      </c>
      <c r="C291" s="13" t="s">
        <v>8</v>
      </c>
      <c r="D291" s="13" t="s">
        <v>8</v>
      </c>
      <c r="E291" s="10" t="s">
        <v>370</v>
      </c>
      <c r="F291" s="10" t="s">
        <v>39</v>
      </c>
      <c r="G291" s="10" t="s">
        <v>40</v>
      </c>
      <c r="H291" s="10" t="s">
        <v>71</v>
      </c>
      <c r="I291" s="10" t="s">
        <v>47</v>
      </c>
      <c r="J291" s="12">
        <v>45441.0</v>
      </c>
      <c r="K291" s="10" t="s">
        <v>43</v>
      </c>
      <c r="L291" s="10">
        <v>6.0</v>
      </c>
      <c r="M291" s="10">
        <v>15.0</v>
      </c>
      <c r="N291" s="10">
        <f t="shared" si="1"/>
        <v>90</v>
      </c>
      <c r="O291" s="10" t="s">
        <v>44</v>
      </c>
      <c r="P291" s="10" t="s">
        <v>45</v>
      </c>
      <c r="Q291" s="2">
        <f t="shared" si="36"/>
        <v>0.45</v>
      </c>
      <c r="T291" s="2">
        <f t="shared" si="3"/>
        <v>0.45</v>
      </c>
    </row>
    <row r="292" ht="15.75" customHeight="1">
      <c r="A292" s="7" t="s">
        <v>36</v>
      </c>
      <c r="B292" s="8" t="s">
        <v>261</v>
      </c>
      <c r="C292" s="14" t="s">
        <v>8</v>
      </c>
      <c r="D292" s="14" t="s">
        <v>8</v>
      </c>
      <c r="E292" s="8" t="s">
        <v>370</v>
      </c>
      <c r="F292" s="8" t="s">
        <v>39</v>
      </c>
      <c r="G292" s="8" t="s">
        <v>40</v>
      </c>
      <c r="H292" s="8" t="s">
        <v>75</v>
      </c>
      <c r="I292" s="8" t="s">
        <v>47</v>
      </c>
      <c r="J292" s="9">
        <v>45441.0</v>
      </c>
      <c r="K292" s="8" t="s">
        <v>43</v>
      </c>
      <c r="L292" s="8">
        <v>6.0</v>
      </c>
      <c r="M292" s="8">
        <v>20.0</v>
      </c>
      <c r="N292" s="10">
        <f t="shared" si="1"/>
        <v>120</v>
      </c>
      <c r="O292" s="8" t="s">
        <v>44</v>
      </c>
      <c r="P292" s="8" t="s">
        <v>45</v>
      </c>
      <c r="Q292" s="2">
        <f t="shared" si="36"/>
        <v>0.6</v>
      </c>
      <c r="T292" s="2">
        <f t="shared" si="3"/>
        <v>0.6</v>
      </c>
    </row>
    <row r="293" ht="15.75" customHeight="1">
      <c r="A293" s="11" t="s">
        <v>36</v>
      </c>
      <c r="B293" s="10" t="s">
        <v>147</v>
      </c>
      <c r="C293" s="13" t="s">
        <v>8</v>
      </c>
      <c r="D293" s="13" t="s">
        <v>8</v>
      </c>
      <c r="E293" s="10" t="s">
        <v>371</v>
      </c>
      <c r="F293" s="10" t="s">
        <v>39</v>
      </c>
      <c r="G293" s="10" t="s">
        <v>40</v>
      </c>
      <c r="H293" s="10" t="s">
        <v>372</v>
      </c>
      <c r="I293" s="10" t="s">
        <v>59</v>
      </c>
      <c r="J293" s="12">
        <v>45441.0</v>
      </c>
      <c r="K293" s="10" t="s">
        <v>43</v>
      </c>
      <c r="L293" s="10">
        <v>40.0</v>
      </c>
      <c r="M293" s="10">
        <v>100.0</v>
      </c>
      <c r="N293" s="10">
        <f t="shared" si="1"/>
        <v>4000</v>
      </c>
      <c r="O293" s="10" t="s">
        <v>44</v>
      </c>
      <c r="P293" s="10" t="s">
        <v>45</v>
      </c>
      <c r="Q293" s="2">
        <f t="shared" si="36"/>
        <v>20</v>
      </c>
      <c r="T293" s="2">
        <f t="shared" si="3"/>
        <v>20</v>
      </c>
    </row>
    <row r="294" ht="15.75" customHeight="1">
      <c r="A294" s="11" t="s">
        <v>36</v>
      </c>
      <c r="B294" s="10" t="s">
        <v>373</v>
      </c>
      <c r="C294" s="13" t="s">
        <v>15</v>
      </c>
      <c r="D294" s="13" t="s">
        <v>15</v>
      </c>
      <c r="E294" s="10" t="s">
        <v>374</v>
      </c>
      <c r="F294" s="10" t="s">
        <v>39</v>
      </c>
      <c r="G294" s="10" t="s">
        <v>40</v>
      </c>
      <c r="H294" s="10" t="s">
        <v>375</v>
      </c>
      <c r="I294" s="10" t="s">
        <v>59</v>
      </c>
      <c r="J294" s="12">
        <v>45441.0</v>
      </c>
      <c r="K294" s="10" t="s">
        <v>43</v>
      </c>
      <c r="L294" s="10">
        <v>34.0</v>
      </c>
      <c r="M294" s="10">
        <v>65.95</v>
      </c>
      <c r="N294" s="10">
        <f t="shared" si="1"/>
        <v>2242.3</v>
      </c>
      <c r="O294" s="10" t="s">
        <v>44</v>
      </c>
      <c r="P294" s="10" t="s">
        <v>45</v>
      </c>
      <c r="Q294" s="2">
        <f t="shared" ref="Q294:Q295" si="37">0.01*N294</f>
        <v>22.423</v>
      </c>
      <c r="T294" s="2">
        <f t="shared" si="3"/>
        <v>22.423</v>
      </c>
    </row>
    <row r="295" ht="15.75" customHeight="1">
      <c r="A295" s="7" t="s">
        <v>36</v>
      </c>
      <c r="B295" s="8" t="s">
        <v>373</v>
      </c>
      <c r="C295" s="14" t="s">
        <v>15</v>
      </c>
      <c r="D295" s="14" t="s">
        <v>15</v>
      </c>
      <c r="E295" s="8" t="s">
        <v>374</v>
      </c>
      <c r="F295" s="8" t="s">
        <v>39</v>
      </c>
      <c r="G295" s="8" t="s">
        <v>40</v>
      </c>
      <c r="H295" s="8" t="s">
        <v>376</v>
      </c>
      <c r="I295" s="8" t="s">
        <v>59</v>
      </c>
      <c r="J295" s="9">
        <v>45441.0</v>
      </c>
      <c r="K295" s="8" t="s">
        <v>43</v>
      </c>
      <c r="L295" s="8">
        <v>5.0</v>
      </c>
      <c r="M295" s="8">
        <v>59.95</v>
      </c>
      <c r="N295" s="10">
        <f t="shared" si="1"/>
        <v>299.75</v>
      </c>
      <c r="O295" s="8" t="s">
        <v>44</v>
      </c>
      <c r="P295" s="8" t="s">
        <v>45</v>
      </c>
      <c r="Q295" s="2">
        <f t="shared" si="37"/>
        <v>2.9975</v>
      </c>
      <c r="T295" s="2">
        <f t="shared" si="3"/>
        <v>2.9975</v>
      </c>
    </row>
    <row r="296" ht="15.75" customHeight="1">
      <c r="A296" s="11" t="s">
        <v>36</v>
      </c>
      <c r="B296" s="10" t="s">
        <v>268</v>
      </c>
      <c r="C296" s="13" t="s">
        <v>8</v>
      </c>
      <c r="D296" s="13" t="s">
        <v>8</v>
      </c>
      <c r="E296" s="10" t="s">
        <v>377</v>
      </c>
      <c r="F296" s="10" t="s">
        <v>39</v>
      </c>
      <c r="G296" s="10" t="s">
        <v>40</v>
      </c>
      <c r="H296" s="10" t="s">
        <v>272</v>
      </c>
      <c r="I296" s="10" t="s">
        <v>47</v>
      </c>
      <c r="J296" s="12">
        <v>45442.0</v>
      </c>
      <c r="K296" s="10" t="s">
        <v>43</v>
      </c>
      <c r="L296" s="10">
        <v>15.0</v>
      </c>
      <c r="M296" s="10">
        <v>41.95</v>
      </c>
      <c r="N296" s="10">
        <f t="shared" si="1"/>
        <v>629.25</v>
      </c>
      <c r="O296" s="10" t="s">
        <v>44</v>
      </c>
      <c r="P296" s="10" t="s">
        <v>45</v>
      </c>
      <c r="Q296" s="2">
        <f t="shared" ref="Q296:Q304" si="38">0.005*N296</f>
        <v>3.14625</v>
      </c>
      <c r="T296" s="2">
        <f t="shared" si="3"/>
        <v>3.14625</v>
      </c>
    </row>
    <row r="297" ht="15.75" customHeight="1">
      <c r="A297" s="7" t="s">
        <v>36</v>
      </c>
      <c r="B297" s="8" t="s">
        <v>268</v>
      </c>
      <c r="C297" s="14" t="s">
        <v>8</v>
      </c>
      <c r="D297" s="14" t="s">
        <v>8</v>
      </c>
      <c r="E297" s="8" t="s">
        <v>377</v>
      </c>
      <c r="F297" s="8" t="s">
        <v>39</v>
      </c>
      <c r="G297" s="8" t="s">
        <v>40</v>
      </c>
      <c r="H297" s="8" t="s">
        <v>378</v>
      </c>
      <c r="I297" s="8" t="s">
        <v>47</v>
      </c>
      <c r="J297" s="9">
        <v>45442.0</v>
      </c>
      <c r="K297" s="8" t="s">
        <v>43</v>
      </c>
      <c r="L297" s="8">
        <v>12.0</v>
      </c>
      <c r="M297" s="8">
        <v>33.0</v>
      </c>
      <c r="N297" s="10">
        <f t="shared" si="1"/>
        <v>396</v>
      </c>
      <c r="O297" s="8" t="s">
        <v>44</v>
      </c>
      <c r="P297" s="8" t="s">
        <v>45</v>
      </c>
      <c r="Q297" s="2">
        <f t="shared" si="38"/>
        <v>1.98</v>
      </c>
      <c r="T297" s="2">
        <f t="shared" si="3"/>
        <v>1.98</v>
      </c>
    </row>
    <row r="298" ht="15.75" customHeight="1">
      <c r="A298" s="11" t="s">
        <v>36</v>
      </c>
      <c r="B298" s="10" t="s">
        <v>268</v>
      </c>
      <c r="C298" s="13" t="s">
        <v>8</v>
      </c>
      <c r="D298" s="13" t="s">
        <v>8</v>
      </c>
      <c r="E298" s="10" t="s">
        <v>377</v>
      </c>
      <c r="F298" s="10" t="s">
        <v>39</v>
      </c>
      <c r="G298" s="10" t="s">
        <v>40</v>
      </c>
      <c r="H298" s="10" t="s">
        <v>273</v>
      </c>
      <c r="I298" s="10" t="s">
        <v>47</v>
      </c>
      <c r="J298" s="12">
        <v>45442.0</v>
      </c>
      <c r="K298" s="10" t="s">
        <v>43</v>
      </c>
      <c r="L298" s="10">
        <v>10.0</v>
      </c>
      <c r="M298" s="10">
        <v>26.95</v>
      </c>
      <c r="N298" s="10">
        <f t="shared" si="1"/>
        <v>269.5</v>
      </c>
      <c r="O298" s="10" t="s">
        <v>44</v>
      </c>
      <c r="P298" s="10" t="s">
        <v>45</v>
      </c>
      <c r="Q298" s="2">
        <f t="shared" si="38"/>
        <v>1.3475</v>
      </c>
      <c r="T298" s="2">
        <f t="shared" si="3"/>
        <v>1.3475</v>
      </c>
    </row>
    <row r="299" ht="15.75" customHeight="1">
      <c r="A299" s="7" t="s">
        <v>36</v>
      </c>
      <c r="B299" s="8" t="s">
        <v>268</v>
      </c>
      <c r="C299" s="14" t="s">
        <v>8</v>
      </c>
      <c r="D299" s="14" t="s">
        <v>8</v>
      </c>
      <c r="E299" s="8" t="s">
        <v>377</v>
      </c>
      <c r="F299" s="8" t="s">
        <v>39</v>
      </c>
      <c r="G299" s="8" t="s">
        <v>40</v>
      </c>
      <c r="H299" s="8" t="s">
        <v>372</v>
      </c>
      <c r="I299" s="8" t="s">
        <v>59</v>
      </c>
      <c r="J299" s="9">
        <v>45442.0</v>
      </c>
      <c r="K299" s="8" t="s">
        <v>43</v>
      </c>
      <c r="L299" s="8">
        <v>4.0</v>
      </c>
      <c r="M299" s="8">
        <v>100.0</v>
      </c>
      <c r="N299" s="10">
        <f t="shared" si="1"/>
        <v>400</v>
      </c>
      <c r="O299" s="8" t="s">
        <v>44</v>
      </c>
      <c r="P299" s="8" t="s">
        <v>45</v>
      </c>
      <c r="Q299" s="2">
        <f t="shared" si="38"/>
        <v>2</v>
      </c>
      <c r="T299" s="2">
        <f t="shared" si="3"/>
        <v>2</v>
      </c>
    </row>
    <row r="300" ht="15.75" customHeight="1">
      <c r="A300" s="11" t="s">
        <v>36</v>
      </c>
      <c r="B300" s="10" t="s">
        <v>268</v>
      </c>
      <c r="C300" s="13" t="s">
        <v>8</v>
      </c>
      <c r="D300" s="13" t="s">
        <v>8</v>
      </c>
      <c r="E300" s="10" t="s">
        <v>377</v>
      </c>
      <c r="F300" s="10" t="s">
        <v>39</v>
      </c>
      <c r="G300" s="10" t="s">
        <v>40</v>
      </c>
      <c r="H300" s="10" t="s">
        <v>379</v>
      </c>
      <c r="I300" s="10" t="s">
        <v>56</v>
      </c>
      <c r="J300" s="12">
        <v>45442.0</v>
      </c>
      <c r="K300" s="10" t="s">
        <v>43</v>
      </c>
      <c r="L300" s="10">
        <v>12.0</v>
      </c>
      <c r="M300" s="10">
        <v>6.26</v>
      </c>
      <c r="N300" s="10">
        <f t="shared" si="1"/>
        <v>75.12</v>
      </c>
      <c r="O300" s="10" t="s">
        <v>44</v>
      </c>
      <c r="P300" s="10" t="s">
        <v>45</v>
      </c>
      <c r="Q300" s="2">
        <f t="shared" si="38"/>
        <v>0.3756</v>
      </c>
      <c r="T300" s="2">
        <f t="shared" si="3"/>
        <v>0.3756</v>
      </c>
    </row>
    <row r="301" ht="15.75" customHeight="1">
      <c r="A301" s="7" t="s">
        <v>36</v>
      </c>
      <c r="B301" s="8" t="s">
        <v>268</v>
      </c>
      <c r="C301" s="14" t="s">
        <v>8</v>
      </c>
      <c r="D301" s="14" t="s">
        <v>8</v>
      </c>
      <c r="E301" s="8" t="s">
        <v>377</v>
      </c>
      <c r="F301" s="8" t="s">
        <v>39</v>
      </c>
      <c r="G301" s="8" t="s">
        <v>40</v>
      </c>
      <c r="H301" s="8" t="s">
        <v>380</v>
      </c>
      <c r="I301" s="8" t="s">
        <v>56</v>
      </c>
      <c r="J301" s="9">
        <v>45442.0</v>
      </c>
      <c r="K301" s="8" t="s">
        <v>43</v>
      </c>
      <c r="L301" s="8">
        <v>12.0</v>
      </c>
      <c r="M301" s="8">
        <v>16.13</v>
      </c>
      <c r="N301" s="10">
        <f t="shared" si="1"/>
        <v>193.56</v>
      </c>
      <c r="O301" s="8" t="s">
        <v>44</v>
      </c>
      <c r="P301" s="8" t="s">
        <v>45</v>
      </c>
      <c r="Q301" s="2">
        <f t="shared" si="38"/>
        <v>0.9678</v>
      </c>
      <c r="T301" s="2">
        <f t="shared" si="3"/>
        <v>0.9678</v>
      </c>
    </row>
    <row r="302" ht="15.75" customHeight="1">
      <c r="A302" s="11" t="s">
        <v>36</v>
      </c>
      <c r="B302" s="10" t="s">
        <v>381</v>
      </c>
      <c r="C302" s="13" t="s">
        <v>8</v>
      </c>
      <c r="D302" s="13" t="s">
        <v>8</v>
      </c>
      <c r="E302" s="10" t="s">
        <v>382</v>
      </c>
      <c r="F302" s="10" t="s">
        <v>39</v>
      </c>
      <c r="G302" s="10" t="s">
        <v>40</v>
      </c>
      <c r="H302" s="10" t="s">
        <v>383</v>
      </c>
      <c r="I302" s="10" t="s">
        <v>42</v>
      </c>
      <c r="J302" s="12">
        <v>45442.0</v>
      </c>
      <c r="K302" s="10" t="s">
        <v>43</v>
      </c>
      <c r="L302" s="10">
        <v>100.0</v>
      </c>
      <c r="M302" s="10">
        <v>8.99</v>
      </c>
      <c r="N302" s="10">
        <f t="shared" si="1"/>
        <v>899</v>
      </c>
      <c r="O302" s="10" t="s">
        <v>44</v>
      </c>
      <c r="P302" s="10" t="s">
        <v>45</v>
      </c>
      <c r="Q302" s="2">
        <f t="shared" si="38"/>
        <v>4.495</v>
      </c>
      <c r="T302" s="2">
        <f t="shared" si="3"/>
        <v>4.495</v>
      </c>
    </row>
    <row r="303" ht="15.75" customHeight="1">
      <c r="A303" s="7" t="s">
        <v>36</v>
      </c>
      <c r="B303" s="8" t="s">
        <v>381</v>
      </c>
      <c r="C303" s="14" t="s">
        <v>8</v>
      </c>
      <c r="D303" s="14" t="s">
        <v>8</v>
      </c>
      <c r="E303" s="8" t="s">
        <v>382</v>
      </c>
      <c r="F303" s="8" t="s">
        <v>39</v>
      </c>
      <c r="G303" s="8" t="s">
        <v>40</v>
      </c>
      <c r="H303" s="8" t="s">
        <v>384</v>
      </c>
      <c r="I303" s="8" t="s">
        <v>160</v>
      </c>
      <c r="J303" s="9">
        <v>45442.0</v>
      </c>
      <c r="K303" s="8" t="s">
        <v>43</v>
      </c>
      <c r="L303" s="8">
        <v>80.0</v>
      </c>
      <c r="M303" s="8">
        <v>14.0</v>
      </c>
      <c r="N303" s="10">
        <f t="shared" si="1"/>
        <v>1120</v>
      </c>
      <c r="O303" s="8" t="s">
        <v>44</v>
      </c>
      <c r="P303" s="8" t="s">
        <v>45</v>
      </c>
      <c r="Q303" s="2">
        <f t="shared" si="38"/>
        <v>5.6</v>
      </c>
      <c r="T303" s="2">
        <f t="shared" si="3"/>
        <v>5.6</v>
      </c>
    </row>
    <row r="304" ht="15.75" customHeight="1">
      <c r="A304" s="7" t="s">
        <v>36</v>
      </c>
      <c r="B304" s="8" t="s">
        <v>385</v>
      </c>
      <c r="C304" s="14" t="s">
        <v>8</v>
      </c>
      <c r="D304" s="14" t="s">
        <v>8</v>
      </c>
      <c r="E304" s="8" t="s">
        <v>386</v>
      </c>
      <c r="F304" s="8" t="s">
        <v>39</v>
      </c>
      <c r="G304" s="8" t="s">
        <v>40</v>
      </c>
      <c r="H304" s="8" t="s">
        <v>190</v>
      </c>
      <c r="I304" s="8" t="s">
        <v>85</v>
      </c>
      <c r="J304" s="9">
        <v>45419.0</v>
      </c>
      <c r="K304" s="8" t="s">
        <v>43</v>
      </c>
      <c r="L304" s="8">
        <v>-288.0</v>
      </c>
      <c r="M304" s="8">
        <v>0.0</v>
      </c>
      <c r="N304" s="10">
        <f t="shared" si="1"/>
        <v>0</v>
      </c>
      <c r="O304" s="8" t="s">
        <v>44</v>
      </c>
      <c r="P304" s="10" t="s">
        <v>45</v>
      </c>
      <c r="Q304" s="2">
        <f t="shared" si="38"/>
        <v>0</v>
      </c>
      <c r="T304" s="2">
        <f t="shared" si="3"/>
        <v>0</v>
      </c>
    </row>
    <row r="305" ht="15.75" customHeight="1">
      <c r="A305" s="11" t="s">
        <v>36</v>
      </c>
      <c r="B305" s="10" t="s">
        <v>233</v>
      </c>
      <c r="C305" s="13" t="s">
        <v>10</v>
      </c>
      <c r="D305" s="13" t="s">
        <v>10</v>
      </c>
      <c r="E305" s="10" t="s">
        <v>387</v>
      </c>
      <c r="F305" s="10" t="s">
        <v>39</v>
      </c>
      <c r="G305" s="10" t="s">
        <v>40</v>
      </c>
      <c r="H305" s="10" t="s">
        <v>388</v>
      </c>
      <c r="I305" s="10" t="s">
        <v>65</v>
      </c>
      <c r="J305" s="12">
        <v>45425.0</v>
      </c>
      <c r="K305" s="10" t="s">
        <v>43</v>
      </c>
      <c r="L305" s="10">
        <v>-2.0</v>
      </c>
      <c r="M305" s="10">
        <v>32.0</v>
      </c>
      <c r="N305" s="10">
        <f t="shared" si="1"/>
        <v>-64</v>
      </c>
      <c r="O305" s="10" t="s">
        <v>44</v>
      </c>
      <c r="P305" s="10" t="s">
        <v>45</v>
      </c>
      <c r="Q305" s="2">
        <f t="shared" ref="Q305:Q308" si="39">0.02*N305</f>
        <v>-1.28</v>
      </c>
      <c r="T305" s="2">
        <f t="shared" si="3"/>
        <v>-1.28</v>
      </c>
    </row>
    <row r="306" ht="15.75" customHeight="1">
      <c r="A306" s="7" t="s">
        <v>36</v>
      </c>
      <c r="B306" s="8" t="s">
        <v>233</v>
      </c>
      <c r="C306" s="14" t="s">
        <v>10</v>
      </c>
      <c r="D306" s="14" t="s">
        <v>10</v>
      </c>
      <c r="E306" s="8" t="s">
        <v>387</v>
      </c>
      <c r="F306" s="8" t="s">
        <v>39</v>
      </c>
      <c r="G306" s="8" t="s">
        <v>40</v>
      </c>
      <c r="H306" s="8" t="s">
        <v>389</v>
      </c>
      <c r="I306" s="8" t="s">
        <v>51</v>
      </c>
      <c r="J306" s="9">
        <v>45425.0</v>
      </c>
      <c r="K306" s="8" t="s">
        <v>43</v>
      </c>
      <c r="L306" s="8">
        <v>-1.0</v>
      </c>
      <c r="M306" s="8">
        <v>61.95</v>
      </c>
      <c r="N306" s="10">
        <f t="shared" si="1"/>
        <v>-61.95</v>
      </c>
      <c r="O306" s="8" t="s">
        <v>44</v>
      </c>
      <c r="P306" s="10" t="s">
        <v>45</v>
      </c>
      <c r="Q306" s="2">
        <f t="shared" si="39"/>
        <v>-1.239</v>
      </c>
      <c r="T306" s="2">
        <f t="shared" si="3"/>
        <v>-1.239</v>
      </c>
    </row>
    <row r="307" ht="15.75" customHeight="1">
      <c r="A307" s="11" t="s">
        <v>36</v>
      </c>
      <c r="B307" s="10" t="s">
        <v>233</v>
      </c>
      <c r="C307" s="13" t="s">
        <v>10</v>
      </c>
      <c r="D307" s="13" t="s">
        <v>10</v>
      </c>
      <c r="E307" s="10" t="s">
        <v>387</v>
      </c>
      <c r="F307" s="10" t="s">
        <v>39</v>
      </c>
      <c r="G307" s="10" t="s">
        <v>40</v>
      </c>
      <c r="H307" s="10" t="s">
        <v>390</v>
      </c>
      <c r="I307" s="10" t="s">
        <v>51</v>
      </c>
      <c r="J307" s="12">
        <v>45425.0</v>
      </c>
      <c r="K307" s="10" t="s">
        <v>43</v>
      </c>
      <c r="L307" s="10">
        <v>-3.0</v>
      </c>
      <c r="M307" s="10">
        <v>16.95</v>
      </c>
      <c r="N307" s="10">
        <f t="shared" si="1"/>
        <v>-50.85</v>
      </c>
      <c r="O307" s="10" t="s">
        <v>44</v>
      </c>
      <c r="P307" s="10" t="s">
        <v>45</v>
      </c>
      <c r="Q307" s="2">
        <f t="shared" si="39"/>
        <v>-1.017</v>
      </c>
      <c r="T307" s="2">
        <f t="shared" si="3"/>
        <v>-1.017</v>
      </c>
    </row>
    <row r="308" ht="15.75" customHeight="1">
      <c r="A308" s="7" t="s">
        <v>36</v>
      </c>
      <c r="B308" s="8" t="s">
        <v>233</v>
      </c>
      <c r="C308" s="14" t="s">
        <v>10</v>
      </c>
      <c r="D308" s="14" t="s">
        <v>10</v>
      </c>
      <c r="E308" s="8" t="s">
        <v>387</v>
      </c>
      <c r="F308" s="8" t="s">
        <v>39</v>
      </c>
      <c r="G308" s="8" t="s">
        <v>40</v>
      </c>
      <c r="H308" s="8" t="s">
        <v>391</v>
      </c>
      <c r="I308" s="8" t="s">
        <v>47</v>
      </c>
      <c r="J308" s="9">
        <v>45425.0</v>
      </c>
      <c r="K308" s="8" t="s">
        <v>43</v>
      </c>
      <c r="L308" s="8">
        <v>-6.0</v>
      </c>
      <c r="M308" s="8">
        <v>36.5</v>
      </c>
      <c r="N308" s="10">
        <f t="shared" si="1"/>
        <v>-219</v>
      </c>
      <c r="O308" s="8" t="s">
        <v>44</v>
      </c>
      <c r="P308" s="10" t="s">
        <v>45</v>
      </c>
      <c r="Q308" s="2">
        <f t="shared" si="39"/>
        <v>-4.38</v>
      </c>
      <c r="T308" s="2">
        <f t="shared" si="3"/>
        <v>-4.38</v>
      </c>
    </row>
    <row r="309" ht="15.75" customHeight="1">
      <c r="A309" s="7" t="s">
        <v>36</v>
      </c>
      <c r="B309" s="8" t="s">
        <v>110</v>
      </c>
      <c r="C309" s="14" t="s">
        <v>13</v>
      </c>
      <c r="D309" s="14" t="s">
        <v>13</v>
      </c>
      <c r="E309" s="8" t="s">
        <v>392</v>
      </c>
      <c r="F309" s="8" t="s">
        <v>39</v>
      </c>
      <c r="G309" s="8" t="s">
        <v>40</v>
      </c>
      <c r="H309" s="8" t="s">
        <v>393</v>
      </c>
      <c r="I309" s="8" t="s">
        <v>47</v>
      </c>
      <c r="J309" s="9">
        <v>45425.0</v>
      </c>
      <c r="K309" s="8" t="s">
        <v>57</v>
      </c>
      <c r="L309" s="8">
        <v>-1.0</v>
      </c>
      <c r="M309" s="8">
        <v>4.99</v>
      </c>
      <c r="N309" s="10">
        <f t="shared" si="1"/>
        <v>-4.99</v>
      </c>
      <c r="O309" s="8" t="s">
        <v>394</v>
      </c>
      <c r="P309" s="8" t="s">
        <v>45</v>
      </c>
      <c r="Q309" s="2">
        <f>0.01*N309</f>
        <v>-0.0499</v>
      </c>
      <c r="T309" s="2">
        <f t="shared" si="3"/>
        <v>-0.0499</v>
      </c>
    </row>
    <row r="310" ht="15.75" customHeight="1">
      <c r="A310" s="11" t="s">
        <v>36</v>
      </c>
      <c r="B310" s="10" t="s">
        <v>147</v>
      </c>
      <c r="C310" s="13" t="s">
        <v>8</v>
      </c>
      <c r="D310" s="13" t="s">
        <v>8</v>
      </c>
      <c r="E310" s="10" t="s">
        <v>395</v>
      </c>
      <c r="F310" s="10" t="s">
        <v>39</v>
      </c>
      <c r="G310" s="10" t="s">
        <v>40</v>
      </c>
      <c r="H310" s="10" t="s">
        <v>396</v>
      </c>
      <c r="I310" s="10" t="s">
        <v>47</v>
      </c>
      <c r="J310" s="12">
        <v>45428.0</v>
      </c>
      <c r="K310" s="10" t="s">
        <v>43</v>
      </c>
      <c r="L310" s="10">
        <v>-3.0</v>
      </c>
      <c r="M310" s="10">
        <v>199.95</v>
      </c>
      <c r="N310" s="10">
        <f t="shared" si="1"/>
        <v>-599.85</v>
      </c>
      <c r="O310" s="10" t="s">
        <v>44</v>
      </c>
      <c r="P310" s="10" t="s">
        <v>45</v>
      </c>
      <c r="Q310" s="2">
        <f t="shared" ref="Q310:Q311" si="40">0.005*N310</f>
        <v>-2.99925</v>
      </c>
      <c r="T310" s="2">
        <f t="shared" si="3"/>
        <v>-2.99925</v>
      </c>
    </row>
    <row r="311" ht="15.75" customHeight="1">
      <c r="A311" s="7" t="s">
        <v>36</v>
      </c>
      <c r="B311" s="8" t="s">
        <v>147</v>
      </c>
      <c r="C311" s="14" t="s">
        <v>8</v>
      </c>
      <c r="D311" s="14" t="s">
        <v>8</v>
      </c>
      <c r="E311" s="8" t="s">
        <v>397</v>
      </c>
      <c r="F311" s="8" t="s">
        <v>39</v>
      </c>
      <c r="G311" s="8" t="s">
        <v>40</v>
      </c>
      <c r="H311" s="8" t="s">
        <v>396</v>
      </c>
      <c r="I311" s="8" t="s">
        <v>47</v>
      </c>
      <c r="J311" s="9">
        <v>45428.0</v>
      </c>
      <c r="K311" s="8" t="s">
        <v>43</v>
      </c>
      <c r="L311" s="8">
        <v>-1.0</v>
      </c>
      <c r="M311" s="8">
        <v>0.0</v>
      </c>
      <c r="N311" s="10">
        <f t="shared" si="1"/>
        <v>0</v>
      </c>
      <c r="O311" s="8" t="s">
        <v>44</v>
      </c>
      <c r="P311" s="10" t="s">
        <v>45</v>
      </c>
      <c r="Q311" s="2">
        <f t="shared" si="40"/>
        <v>0</v>
      </c>
      <c r="T311" s="2">
        <f t="shared" si="3"/>
        <v>0</v>
      </c>
    </row>
    <row r="312" ht="15.75" customHeight="1">
      <c r="A312" s="11" t="s">
        <v>36</v>
      </c>
      <c r="B312" s="10" t="s">
        <v>116</v>
      </c>
      <c r="C312" s="13" t="s">
        <v>13</v>
      </c>
      <c r="D312" s="13" t="s">
        <v>13</v>
      </c>
      <c r="E312" s="10" t="s">
        <v>398</v>
      </c>
      <c r="F312" s="10" t="s">
        <v>39</v>
      </c>
      <c r="G312" s="10" t="s">
        <v>40</v>
      </c>
      <c r="H312" s="10" t="s">
        <v>100</v>
      </c>
      <c r="I312" s="10" t="s">
        <v>80</v>
      </c>
      <c r="J312" s="12">
        <v>45428.0</v>
      </c>
      <c r="K312" s="10" t="s">
        <v>101</v>
      </c>
      <c r="L312" s="10">
        <v>-1.0</v>
      </c>
      <c r="M312" s="10">
        <v>0.0</v>
      </c>
      <c r="N312" s="10">
        <f t="shared" si="1"/>
        <v>0</v>
      </c>
      <c r="O312" s="10" t="s">
        <v>44</v>
      </c>
      <c r="P312" s="8" t="s">
        <v>45</v>
      </c>
      <c r="Q312" s="2">
        <f>0.01*N312</f>
        <v>0</v>
      </c>
      <c r="T312" s="2">
        <f t="shared" si="3"/>
        <v>0</v>
      </c>
    </row>
    <row r="313" ht="15.75" customHeight="1">
      <c r="A313" s="7" t="s">
        <v>36</v>
      </c>
      <c r="B313" s="8" t="s">
        <v>399</v>
      </c>
      <c r="C313" s="14" t="s">
        <v>10</v>
      </c>
      <c r="D313" s="14" t="s">
        <v>10</v>
      </c>
      <c r="E313" s="8" t="s">
        <v>400</v>
      </c>
      <c r="F313" s="8" t="s">
        <v>39</v>
      </c>
      <c r="G313" s="8" t="s">
        <v>40</v>
      </c>
      <c r="H313" s="8" t="s">
        <v>254</v>
      </c>
      <c r="I313" s="8" t="s">
        <v>47</v>
      </c>
      <c r="J313" s="9">
        <v>45435.0</v>
      </c>
      <c r="K313" s="8" t="s">
        <v>57</v>
      </c>
      <c r="L313" s="8">
        <v>-1.0</v>
      </c>
      <c r="M313" s="8">
        <v>0.0</v>
      </c>
      <c r="N313" s="10">
        <f t="shared" si="1"/>
        <v>0</v>
      </c>
      <c r="O313" s="8" t="s">
        <v>44</v>
      </c>
      <c r="P313" s="10" t="s">
        <v>45</v>
      </c>
      <c r="Q313" s="2">
        <f t="shared" ref="Q313:Q315" si="41">0.02*N313</f>
        <v>0</v>
      </c>
      <c r="T313" s="2">
        <f t="shared" si="3"/>
        <v>0</v>
      </c>
    </row>
    <row r="314" ht="15.75" customHeight="1">
      <c r="A314" s="11" t="s">
        <v>36</v>
      </c>
      <c r="B314" s="10" t="s">
        <v>399</v>
      </c>
      <c r="C314" s="13" t="s">
        <v>10</v>
      </c>
      <c r="D314" s="13" t="s">
        <v>10</v>
      </c>
      <c r="E314" s="10" t="s">
        <v>401</v>
      </c>
      <c r="F314" s="10" t="s">
        <v>39</v>
      </c>
      <c r="G314" s="10" t="s">
        <v>40</v>
      </c>
      <c r="H314" s="10" t="s">
        <v>402</v>
      </c>
      <c r="I314" s="10" t="s">
        <v>47</v>
      </c>
      <c r="J314" s="12">
        <v>45435.0</v>
      </c>
      <c r="K314" s="10" t="s">
        <v>57</v>
      </c>
      <c r="L314" s="10">
        <v>-1.0</v>
      </c>
      <c r="M314" s="10">
        <v>0.0</v>
      </c>
      <c r="N314" s="10">
        <f t="shared" si="1"/>
        <v>0</v>
      </c>
      <c r="O314" s="10" t="s">
        <v>44</v>
      </c>
      <c r="P314" s="10" t="s">
        <v>45</v>
      </c>
      <c r="Q314" s="2">
        <f t="shared" si="41"/>
        <v>0</v>
      </c>
      <c r="T314" s="2">
        <f t="shared" si="3"/>
        <v>0</v>
      </c>
    </row>
    <row r="315" ht="15.75" customHeight="1">
      <c r="A315" s="7" t="s">
        <v>36</v>
      </c>
      <c r="B315" s="8" t="s">
        <v>399</v>
      </c>
      <c r="C315" s="14" t="s">
        <v>10</v>
      </c>
      <c r="D315" s="14" t="s">
        <v>10</v>
      </c>
      <c r="E315" s="8" t="s">
        <v>403</v>
      </c>
      <c r="F315" s="8" t="s">
        <v>39</v>
      </c>
      <c r="G315" s="8" t="s">
        <v>40</v>
      </c>
      <c r="H315" s="8" t="s">
        <v>404</v>
      </c>
      <c r="I315" s="8" t="s">
        <v>65</v>
      </c>
      <c r="J315" s="9">
        <v>45435.0</v>
      </c>
      <c r="K315" s="8" t="s">
        <v>43</v>
      </c>
      <c r="L315" s="8">
        <v>-1.0</v>
      </c>
      <c r="M315" s="8">
        <v>0.0</v>
      </c>
      <c r="N315" s="10">
        <f t="shared" si="1"/>
        <v>0</v>
      </c>
      <c r="O315" s="8" t="s">
        <v>44</v>
      </c>
      <c r="P315" s="10" t="s">
        <v>45</v>
      </c>
      <c r="Q315" s="2">
        <f t="shared" si="41"/>
        <v>0</v>
      </c>
      <c r="T315" s="2">
        <f t="shared" si="3"/>
        <v>0</v>
      </c>
    </row>
    <row r="316" ht="15.75" customHeight="1">
      <c r="A316" s="11" t="s">
        <v>36</v>
      </c>
      <c r="B316" s="10" t="s">
        <v>405</v>
      </c>
      <c r="C316" s="13" t="s">
        <v>11</v>
      </c>
      <c r="D316" s="13" t="s">
        <v>11</v>
      </c>
      <c r="E316" s="10" t="s">
        <v>406</v>
      </c>
      <c r="F316" s="10" t="s">
        <v>39</v>
      </c>
      <c r="G316" s="10" t="s">
        <v>40</v>
      </c>
      <c r="H316" s="10" t="s">
        <v>407</v>
      </c>
      <c r="I316" s="10" t="s">
        <v>59</v>
      </c>
      <c r="J316" s="12">
        <v>45413.0</v>
      </c>
      <c r="K316" s="10" t="s">
        <v>408</v>
      </c>
      <c r="L316" s="10">
        <v>20.0</v>
      </c>
      <c r="M316" s="10">
        <v>0.95</v>
      </c>
      <c r="N316" s="10">
        <f t="shared" si="1"/>
        <v>19</v>
      </c>
      <c r="O316" s="10" t="s">
        <v>44</v>
      </c>
      <c r="P316" s="10" t="s">
        <v>409</v>
      </c>
      <c r="R316" s="2">
        <f t="shared" ref="R316:R319" si="42">0.03*N316</f>
        <v>0.57</v>
      </c>
      <c r="T316" s="2">
        <f t="shared" si="3"/>
        <v>0.57</v>
      </c>
    </row>
    <row r="317" ht="15.75" customHeight="1">
      <c r="A317" s="7" t="s">
        <v>36</v>
      </c>
      <c r="B317" s="8" t="s">
        <v>405</v>
      </c>
      <c r="C317" s="14" t="s">
        <v>11</v>
      </c>
      <c r="D317" s="14" t="s">
        <v>11</v>
      </c>
      <c r="E317" s="8" t="s">
        <v>406</v>
      </c>
      <c r="F317" s="8" t="s">
        <v>39</v>
      </c>
      <c r="G317" s="8" t="s">
        <v>40</v>
      </c>
      <c r="H317" s="8" t="s">
        <v>410</v>
      </c>
      <c r="I317" s="8" t="s">
        <v>59</v>
      </c>
      <c r="J317" s="9">
        <v>45413.0</v>
      </c>
      <c r="K317" s="8" t="s">
        <v>408</v>
      </c>
      <c r="L317" s="8">
        <v>20.0</v>
      </c>
      <c r="M317" s="8">
        <v>1.1</v>
      </c>
      <c r="N317" s="10">
        <f t="shared" si="1"/>
        <v>22</v>
      </c>
      <c r="O317" s="8" t="s">
        <v>44</v>
      </c>
      <c r="P317" s="8" t="s">
        <v>409</v>
      </c>
      <c r="R317" s="2">
        <f t="shared" si="42"/>
        <v>0.66</v>
      </c>
      <c r="T317" s="2">
        <f t="shared" si="3"/>
        <v>0.66</v>
      </c>
    </row>
    <row r="318" ht="15.75" customHeight="1">
      <c r="A318" s="11" t="s">
        <v>36</v>
      </c>
      <c r="B318" s="10" t="s">
        <v>405</v>
      </c>
      <c r="C318" s="13" t="s">
        <v>11</v>
      </c>
      <c r="D318" s="13" t="s">
        <v>11</v>
      </c>
      <c r="E318" s="10" t="s">
        <v>406</v>
      </c>
      <c r="F318" s="10" t="s">
        <v>39</v>
      </c>
      <c r="G318" s="10" t="s">
        <v>40</v>
      </c>
      <c r="H318" s="10" t="s">
        <v>411</v>
      </c>
      <c r="I318" s="10" t="s">
        <v>59</v>
      </c>
      <c r="J318" s="12">
        <v>45413.0</v>
      </c>
      <c r="K318" s="10" t="s">
        <v>408</v>
      </c>
      <c r="L318" s="10">
        <v>20.0</v>
      </c>
      <c r="M318" s="10">
        <v>1.44</v>
      </c>
      <c r="N318" s="10">
        <f t="shared" si="1"/>
        <v>28.8</v>
      </c>
      <c r="O318" s="10" t="s">
        <v>44</v>
      </c>
      <c r="P318" s="10" t="s">
        <v>409</v>
      </c>
      <c r="R318" s="2">
        <f t="shared" si="42"/>
        <v>0.864</v>
      </c>
      <c r="T318" s="2">
        <f t="shared" si="3"/>
        <v>0.864</v>
      </c>
    </row>
    <row r="319" ht="15.75" customHeight="1">
      <c r="A319" s="7" t="s">
        <v>36</v>
      </c>
      <c r="B319" s="8" t="s">
        <v>405</v>
      </c>
      <c r="C319" s="14" t="s">
        <v>11</v>
      </c>
      <c r="D319" s="14" t="s">
        <v>11</v>
      </c>
      <c r="E319" s="8" t="s">
        <v>412</v>
      </c>
      <c r="F319" s="8" t="s">
        <v>39</v>
      </c>
      <c r="G319" s="8" t="s">
        <v>40</v>
      </c>
      <c r="H319" s="8" t="s">
        <v>413</v>
      </c>
      <c r="I319" s="8" t="s">
        <v>59</v>
      </c>
      <c r="J319" s="9">
        <v>45413.0</v>
      </c>
      <c r="K319" s="8" t="s">
        <v>408</v>
      </c>
      <c r="L319" s="8">
        <v>20.0</v>
      </c>
      <c r="M319" s="8">
        <v>1.8</v>
      </c>
      <c r="N319" s="10">
        <f t="shared" si="1"/>
        <v>36</v>
      </c>
      <c r="O319" s="8" t="s">
        <v>44</v>
      </c>
      <c r="P319" s="8" t="s">
        <v>409</v>
      </c>
      <c r="R319" s="2">
        <f t="shared" si="42"/>
        <v>1.08</v>
      </c>
      <c r="T319" s="2">
        <f t="shared" si="3"/>
        <v>1.08</v>
      </c>
    </row>
    <row r="320" ht="15.75" customHeight="1">
      <c r="A320" s="11" t="s">
        <v>36</v>
      </c>
      <c r="B320" s="10" t="s">
        <v>53</v>
      </c>
      <c r="C320" s="13" t="s">
        <v>15</v>
      </c>
      <c r="D320" s="13" t="s">
        <v>15</v>
      </c>
      <c r="E320" s="10" t="s">
        <v>63</v>
      </c>
      <c r="F320" s="10" t="s">
        <v>39</v>
      </c>
      <c r="G320" s="10" t="s">
        <v>40</v>
      </c>
      <c r="H320" s="10" t="s">
        <v>414</v>
      </c>
      <c r="I320" s="10" t="s">
        <v>85</v>
      </c>
      <c r="J320" s="12">
        <v>45414.0</v>
      </c>
      <c r="K320" s="10" t="s">
        <v>43</v>
      </c>
      <c r="L320" s="10">
        <v>100.0</v>
      </c>
      <c r="M320" s="10">
        <v>0.87</v>
      </c>
      <c r="N320" s="10">
        <f t="shared" si="1"/>
        <v>87</v>
      </c>
      <c r="O320" s="10" t="s">
        <v>44</v>
      </c>
      <c r="P320" s="10" t="s">
        <v>409</v>
      </c>
      <c r="R320" s="2">
        <f t="shared" ref="R320:R321" si="43">0.02*N320</f>
        <v>1.74</v>
      </c>
      <c r="T320" s="2">
        <f t="shared" si="3"/>
        <v>1.74</v>
      </c>
    </row>
    <row r="321" ht="15.75" customHeight="1">
      <c r="A321" s="7" t="s">
        <v>36</v>
      </c>
      <c r="B321" s="8" t="s">
        <v>53</v>
      </c>
      <c r="C321" s="14" t="s">
        <v>15</v>
      </c>
      <c r="D321" s="14" t="s">
        <v>15</v>
      </c>
      <c r="E321" s="8" t="s">
        <v>63</v>
      </c>
      <c r="F321" s="8" t="s">
        <v>39</v>
      </c>
      <c r="G321" s="8" t="s">
        <v>40</v>
      </c>
      <c r="H321" s="8" t="s">
        <v>415</v>
      </c>
      <c r="I321" s="8" t="s">
        <v>51</v>
      </c>
      <c r="J321" s="9">
        <v>45414.0</v>
      </c>
      <c r="K321" s="8" t="s">
        <v>43</v>
      </c>
      <c r="L321" s="8">
        <v>1.0</v>
      </c>
      <c r="M321" s="8">
        <v>235.0</v>
      </c>
      <c r="N321" s="10">
        <f t="shared" si="1"/>
        <v>235</v>
      </c>
      <c r="O321" s="8" t="s">
        <v>44</v>
      </c>
      <c r="P321" s="8" t="s">
        <v>409</v>
      </c>
      <c r="R321" s="2">
        <f t="shared" si="43"/>
        <v>4.7</v>
      </c>
      <c r="T321" s="2">
        <f t="shared" si="3"/>
        <v>4.7</v>
      </c>
    </row>
    <row r="322" ht="15.75" customHeight="1">
      <c r="A322" s="11" t="s">
        <v>36</v>
      </c>
      <c r="B322" s="10" t="s">
        <v>147</v>
      </c>
      <c r="C322" s="13" t="s">
        <v>8</v>
      </c>
      <c r="D322" s="13" t="s">
        <v>8</v>
      </c>
      <c r="E322" s="10" t="s">
        <v>416</v>
      </c>
      <c r="F322" s="10" t="s">
        <v>39</v>
      </c>
      <c r="G322" s="10" t="s">
        <v>40</v>
      </c>
      <c r="H322" s="10" t="s">
        <v>417</v>
      </c>
      <c r="I322" s="10" t="s">
        <v>47</v>
      </c>
      <c r="J322" s="12">
        <v>45414.0</v>
      </c>
      <c r="K322" s="10" t="s">
        <v>43</v>
      </c>
      <c r="L322" s="10">
        <v>12.0</v>
      </c>
      <c r="M322" s="10">
        <v>104.75</v>
      </c>
      <c r="N322" s="10">
        <f t="shared" si="1"/>
        <v>1257</v>
      </c>
      <c r="O322" s="10" t="s">
        <v>44</v>
      </c>
      <c r="P322" s="10" t="s">
        <v>409</v>
      </c>
      <c r="R322" s="2">
        <f t="shared" ref="R322:R330" si="44">0.015*N322</f>
        <v>18.855</v>
      </c>
      <c r="T322" s="2">
        <f t="shared" si="3"/>
        <v>18.855</v>
      </c>
    </row>
    <row r="323" ht="15.75" customHeight="1">
      <c r="A323" s="7" t="s">
        <v>36</v>
      </c>
      <c r="B323" s="8" t="s">
        <v>147</v>
      </c>
      <c r="C323" s="14" t="s">
        <v>8</v>
      </c>
      <c r="D323" s="14" t="s">
        <v>8</v>
      </c>
      <c r="E323" s="8" t="s">
        <v>416</v>
      </c>
      <c r="F323" s="8" t="s">
        <v>39</v>
      </c>
      <c r="G323" s="8" t="s">
        <v>40</v>
      </c>
      <c r="H323" s="8" t="s">
        <v>418</v>
      </c>
      <c r="I323" s="8" t="s">
        <v>47</v>
      </c>
      <c r="J323" s="9">
        <v>45414.0</v>
      </c>
      <c r="K323" s="8" t="s">
        <v>43</v>
      </c>
      <c r="L323" s="8">
        <v>86.0</v>
      </c>
      <c r="M323" s="8">
        <v>198.25</v>
      </c>
      <c r="N323" s="10">
        <f t="shared" si="1"/>
        <v>17049.5</v>
      </c>
      <c r="O323" s="8" t="s">
        <v>44</v>
      </c>
      <c r="P323" s="8" t="s">
        <v>409</v>
      </c>
      <c r="R323" s="2">
        <f t="shared" si="44"/>
        <v>255.7425</v>
      </c>
      <c r="T323" s="2">
        <f t="shared" si="3"/>
        <v>255.7425</v>
      </c>
    </row>
    <row r="324" ht="15.75" customHeight="1">
      <c r="A324" s="11" t="s">
        <v>36</v>
      </c>
      <c r="B324" s="10" t="s">
        <v>147</v>
      </c>
      <c r="C324" s="13" t="s">
        <v>8</v>
      </c>
      <c r="D324" s="13" t="s">
        <v>8</v>
      </c>
      <c r="E324" s="10" t="s">
        <v>416</v>
      </c>
      <c r="F324" s="10" t="s">
        <v>39</v>
      </c>
      <c r="G324" s="10" t="s">
        <v>40</v>
      </c>
      <c r="H324" s="10" t="s">
        <v>419</v>
      </c>
      <c r="I324" s="10" t="s">
        <v>47</v>
      </c>
      <c r="J324" s="12">
        <v>45414.0</v>
      </c>
      <c r="K324" s="10" t="s">
        <v>43</v>
      </c>
      <c r="L324" s="10">
        <v>36.0</v>
      </c>
      <c r="M324" s="10">
        <v>51.15</v>
      </c>
      <c r="N324" s="10">
        <f t="shared" si="1"/>
        <v>1841.4</v>
      </c>
      <c r="O324" s="10" t="s">
        <v>44</v>
      </c>
      <c r="P324" s="10" t="s">
        <v>409</v>
      </c>
      <c r="R324" s="2">
        <f t="shared" si="44"/>
        <v>27.621</v>
      </c>
      <c r="T324" s="2">
        <f t="shared" si="3"/>
        <v>27.621</v>
      </c>
    </row>
    <row r="325" ht="15.75" customHeight="1">
      <c r="A325" s="7" t="s">
        <v>36</v>
      </c>
      <c r="B325" s="8" t="s">
        <v>95</v>
      </c>
      <c r="C325" s="14" t="s">
        <v>8</v>
      </c>
      <c r="D325" s="14" t="s">
        <v>13</v>
      </c>
      <c r="E325" s="8" t="s">
        <v>96</v>
      </c>
      <c r="F325" s="8" t="s">
        <v>39</v>
      </c>
      <c r="G325" s="8" t="s">
        <v>40</v>
      </c>
      <c r="H325" s="8" t="s">
        <v>420</v>
      </c>
      <c r="I325" s="8" t="s">
        <v>56</v>
      </c>
      <c r="J325" s="9">
        <v>45415.0</v>
      </c>
      <c r="K325" s="8" t="s">
        <v>43</v>
      </c>
      <c r="L325" s="8">
        <v>3.0</v>
      </c>
      <c r="M325" s="8">
        <v>43.88</v>
      </c>
      <c r="N325" s="10">
        <f t="shared" si="1"/>
        <v>131.64</v>
      </c>
      <c r="O325" s="8" t="s">
        <v>44</v>
      </c>
      <c r="P325" s="8" t="s">
        <v>409</v>
      </c>
      <c r="R325" s="2">
        <f t="shared" si="44"/>
        <v>1.9746</v>
      </c>
      <c r="T325" s="2">
        <f t="shared" si="3"/>
        <v>1.9746</v>
      </c>
    </row>
    <row r="326" ht="15.75" customHeight="1">
      <c r="A326" s="11" t="s">
        <v>36</v>
      </c>
      <c r="B326" s="10" t="s">
        <v>48</v>
      </c>
      <c r="C326" s="13" t="s">
        <v>8</v>
      </c>
      <c r="D326" s="13" t="s">
        <v>8</v>
      </c>
      <c r="E326" s="10" t="s">
        <v>421</v>
      </c>
      <c r="F326" s="10" t="s">
        <v>39</v>
      </c>
      <c r="G326" s="10" t="s">
        <v>40</v>
      </c>
      <c r="H326" s="10" t="s">
        <v>422</v>
      </c>
      <c r="I326" s="10" t="s">
        <v>51</v>
      </c>
      <c r="J326" s="12">
        <v>45415.0</v>
      </c>
      <c r="K326" s="10" t="s">
        <v>43</v>
      </c>
      <c r="L326" s="10">
        <v>2.0</v>
      </c>
      <c r="M326" s="10">
        <v>570.0</v>
      </c>
      <c r="N326" s="10">
        <f t="shared" si="1"/>
        <v>1140</v>
      </c>
      <c r="O326" s="10" t="s">
        <v>44</v>
      </c>
      <c r="P326" s="10" t="s">
        <v>409</v>
      </c>
      <c r="R326" s="2">
        <f t="shared" si="44"/>
        <v>17.1</v>
      </c>
      <c r="T326" s="2">
        <f t="shared" si="3"/>
        <v>17.1</v>
      </c>
    </row>
    <row r="327" ht="15.75" customHeight="1">
      <c r="A327" s="7" t="s">
        <v>36</v>
      </c>
      <c r="B327" s="8" t="s">
        <v>48</v>
      </c>
      <c r="C327" s="14" t="s">
        <v>8</v>
      </c>
      <c r="D327" s="14" t="s">
        <v>8</v>
      </c>
      <c r="E327" s="8" t="s">
        <v>103</v>
      </c>
      <c r="F327" s="8" t="s">
        <v>39</v>
      </c>
      <c r="G327" s="8" t="s">
        <v>40</v>
      </c>
      <c r="H327" s="8" t="s">
        <v>423</v>
      </c>
      <c r="I327" s="8" t="s">
        <v>47</v>
      </c>
      <c r="J327" s="9">
        <v>45415.0</v>
      </c>
      <c r="K327" s="8" t="s">
        <v>43</v>
      </c>
      <c r="L327" s="8">
        <v>1.0</v>
      </c>
      <c r="M327" s="8">
        <v>214.5</v>
      </c>
      <c r="N327" s="10">
        <f t="shared" si="1"/>
        <v>214.5</v>
      </c>
      <c r="O327" s="8" t="s">
        <v>44</v>
      </c>
      <c r="P327" s="8" t="s">
        <v>409</v>
      </c>
      <c r="R327" s="2">
        <f t="shared" si="44"/>
        <v>3.2175</v>
      </c>
      <c r="T327" s="2">
        <f t="shared" si="3"/>
        <v>3.2175</v>
      </c>
    </row>
    <row r="328" ht="15.75" customHeight="1">
      <c r="A328" s="7" t="s">
        <v>36</v>
      </c>
      <c r="B328" s="8" t="s">
        <v>424</v>
      </c>
      <c r="C328" s="14" t="s">
        <v>8</v>
      </c>
      <c r="D328" s="14" t="s">
        <v>8</v>
      </c>
      <c r="E328" s="8" t="s">
        <v>425</v>
      </c>
      <c r="F328" s="8" t="s">
        <v>39</v>
      </c>
      <c r="G328" s="8" t="s">
        <v>40</v>
      </c>
      <c r="H328" s="8" t="s">
        <v>426</v>
      </c>
      <c r="I328" s="8" t="s">
        <v>47</v>
      </c>
      <c r="J328" s="9">
        <v>45415.0</v>
      </c>
      <c r="K328" s="8" t="s">
        <v>43</v>
      </c>
      <c r="L328" s="8">
        <v>2.0</v>
      </c>
      <c r="M328" s="8">
        <v>55.0</v>
      </c>
      <c r="N328" s="10">
        <f t="shared" si="1"/>
        <v>110</v>
      </c>
      <c r="O328" s="8" t="s">
        <v>394</v>
      </c>
      <c r="P328" s="8" t="s">
        <v>409</v>
      </c>
      <c r="R328" s="2">
        <f t="shared" si="44"/>
        <v>1.65</v>
      </c>
      <c r="T328" s="2">
        <f t="shared" si="3"/>
        <v>1.65</v>
      </c>
    </row>
    <row r="329" ht="15.75" customHeight="1">
      <c r="A329" s="11" t="s">
        <v>36</v>
      </c>
      <c r="B329" s="10" t="s">
        <v>424</v>
      </c>
      <c r="C329" s="13" t="s">
        <v>8</v>
      </c>
      <c r="D329" s="13" t="s">
        <v>8</v>
      </c>
      <c r="E329" s="10" t="s">
        <v>425</v>
      </c>
      <c r="F329" s="10" t="s">
        <v>39</v>
      </c>
      <c r="G329" s="10" t="s">
        <v>40</v>
      </c>
      <c r="H329" s="10" t="s">
        <v>427</v>
      </c>
      <c r="I329" s="10" t="s">
        <v>47</v>
      </c>
      <c r="J329" s="12">
        <v>45415.0</v>
      </c>
      <c r="K329" s="10" t="s">
        <v>43</v>
      </c>
      <c r="L329" s="10">
        <v>2.0</v>
      </c>
      <c r="M329" s="10">
        <v>250.0</v>
      </c>
      <c r="N329" s="10">
        <f t="shared" si="1"/>
        <v>500</v>
      </c>
      <c r="O329" s="10" t="s">
        <v>394</v>
      </c>
      <c r="P329" s="10" t="s">
        <v>409</v>
      </c>
      <c r="R329" s="2">
        <f t="shared" si="44"/>
        <v>7.5</v>
      </c>
      <c r="T329" s="2">
        <f t="shared" si="3"/>
        <v>7.5</v>
      </c>
    </row>
    <row r="330" ht="15.75" customHeight="1">
      <c r="A330" s="11" t="s">
        <v>36</v>
      </c>
      <c r="B330" s="10" t="s">
        <v>107</v>
      </c>
      <c r="C330" s="13" t="s">
        <v>8</v>
      </c>
      <c r="D330" s="13" t="s">
        <v>8</v>
      </c>
      <c r="E330" s="10" t="s">
        <v>428</v>
      </c>
      <c r="F330" s="10" t="s">
        <v>39</v>
      </c>
      <c r="G330" s="10" t="s">
        <v>40</v>
      </c>
      <c r="H330" s="10" t="s">
        <v>429</v>
      </c>
      <c r="I330" s="10" t="s">
        <v>59</v>
      </c>
      <c r="J330" s="12">
        <v>45418.0</v>
      </c>
      <c r="K330" s="10" t="s">
        <v>43</v>
      </c>
      <c r="L330" s="10">
        <v>300.0</v>
      </c>
      <c r="M330" s="10">
        <v>3.35</v>
      </c>
      <c r="N330" s="10">
        <f t="shared" si="1"/>
        <v>1005</v>
      </c>
      <c r="O330" s="10" t="s">
        <v>44</v>
      </c>
      <c r="P330" s="10" t="s">
        <v>409</v>
      </c>
      <c r="R330" s="2">
        <f t="shared" si="44"/>
        <v>15.075</v>
      </c>
      <c r="T330" s="2">
        <f t="shared" si="3"/>
        <v>15.075</v>
      </c>
    </row>
    <row r="331" ht="15.75" customHeight="1">
      <c r="A331" s="11" t="s">
        <v>36</v>
      </c>
      <c r="B331" s="10" t="s">
        <v>110</v>
      </c>
      <c r="C331" s="13" t="s">
        <v>13</v>
      </c>
      <c r="D331" s="13" t="s">
        <v>13</v>
      </c>
      <c r="E331" s="10" t="s">
        <v>111</v>
      </c>
      <c r="F331" s="10" t="s">
        <v>39</v>
      </c>
      <c r="G331" s="10" t="s">
        <v>40</v>
      </c>
      <c r="H331" s="10" t="s">
        <v>430</v>
      </c>
      <c r="I331" s="10" t="s">
        <v>47</v>
      </c>
      <c r="J331" s="12">
        <v>45418.0</v>
      </c>
      <c r="K331" s="10" t="s">
        <v>43</v>
      </c>
      <c r="L331" s="10">
        <v>4.0</v>
      </c>
      <c r="M331" s="10">
        <v>40.0</v>
      </c>
      <c r="N331" s="10">
        <f t="shared" si="1"/>
        <v>160</v>
      </c>
      <c r="O331" s="10" t="s">
        <v>44</v>
      </c>
      <c r="P331" s="10" t="s">
        <v>409</v>
      </c>
      <c r="R331" s="2">
        <f t="shared" ref="R331:R333" si="45">0.02*N331</f>
        <v>3.2</v>
      </c>
      <c r="T331" s="2">
        <f t="shared" si="3"/>
        <v>3.2</v>
      </c>
    </row>
    <row r="332" ht="15.75" customHeight="1">
      <c r="A332" s="11" t="s">
        <v>36</v>
      </c>
      <c r="B332" s="10" t="s">
        <v>119</v>
      </c>
      <c r="C332" s="13" t="s">
        <v>13</v>
      </c>
      <c r="D332" s="13" t="s">
        <v>13</v>
      </c>
      <c r="E332" s="10" t="s">
        <v>120</v>
      </c>
      <c r="F332" s="10" t="s">
        <v>39</v>
      </c>
      <c r="G332" s="10" t="s">
        <v>40</v>
      </c>
      <c r="H332" s="10" t="s">
        <v>431</v>
      </c>
      <c r="I332" s="10" t="s">
        <v>160</v>
      </c>
      <c r="J332" s="12">
        <v>45419.0</v>
      </c>
      <c r="K332" s="10" t="s">
        <v>43</v>
      </c>
      <c r="L332" s="10">
        <v>30.0</v>
      </c>
      <c r="M332" s="10">
        <v>6.25</v>
      </c>
      <c r="N332" s="10">
        <f t="shared" si="1"/>
        <v>187.5</v>
      </c>
      <c r="O332" s="10" t="s">
        <v>44</v>
      </c>
      <c r="P332" s="10" t="s">
        <v>409</v>
      </c>
      <c r="R332" s="2">
        <f t="shared" si="45"/>
        <v>3.75</v>
      </c>
      <c r="T332" s="2">
        <f t="shared" si="3"/>
        <v>3.75</v>
      </c>
    </row>
    <row r="333" ht="15.75" customHeight="1">
      <c r="A333" s="7" t="s">
        <v>36</v>
      </c>
      <c r="B333" s="8" t="s">
        <v>119</v>
      </c>
      <c r="C333" s="14" t="s">
        <v>13</v>
      </c>
      <c r="D333" s="14" t="s">
        <v>13</v>
      </c>
      <c r="E333" s="8" t="s">
        <v>120</v>
      </c>
      <c r="F333" s="8" t="s">
        <v>39</v>
      </c>
      <c r="G333" s="8" t="s">
        <v>40</v>
      </c>
      <c r="H333" s="8" t="s">
        <v>432</v>
      </c>
      <c r="I333" s="8" t="s">
        <v>47</v>
      </c>
      <c r="J333" s="9">
        <v>45419.0</v>
      </c>
      <c r="K333" s="8" t="s">
        <v>43</v>
      </c>
      <c r="L333" s="8">
        <v>1.0</v>
      </c>
      <c r="M333" s="8">
        <v>80.0</v>
      </c>
      <c r="N333" s="10">
        <f t="shared" si="1"/>
        <v>80</v>
      </c>
      <c r="O333" s="8" t="s">
        <v>44</v>
      </c>
      <c r="P333" s="8" t="s">
        <v>409</v>
      </c>
      <c r="R333" s="2">
        <f t="shared" si="45"/>
        <v>1.6</v>
      </c>
      <c r="T333" s="2">
        <f t="shared" si="3"/>
        <v>1.6</v>
      </c>
    </row>
    <row r="334" ht="15.75" customHeight="1">
      <c r="A334" s="7" t="s">
        <v>36</v>
      </c>
      <c r="B334" s="8" t="s">
        <v>124</v>
      </c>
      <c r="C334" s="14" t="s">
        <v>8</v>
      </c>
      <c r="D334" s="14" t="s">
        <v>8</v>
      </c>
      <c r="E334" s="8" t="s">
        <v>125</v>
      </c>
      <c r="F334" s="8" t="s">
        <v>39</v>
      </c>
      <c r="G334" s="8" t="s">
        <v>40</v>
      </c>
      <c r="H334" s="8" t="s">
        <v>260</v>
      </c>
      <c r="I334" s="8" t="s">
        <v>65</v>
      </c>
      <c r="J334" s="9">
        <v>45419.0</v>
      </c>
      <c r="K334" s="8" t="s">
        <v>43</v>
      </c>
      <c r="L334" s="8">
        <v>48.0</v>
      </c>
      <c r="M334" s="8">
        <v>11.64</v>
      </c>
      <c r="N334" s="10">
        <f t="shared" si="1"/>
        <v>558.72</v>
      </c>
      <c r="O334" s="8" t="s">
        <v>44</v>
      </c>
      <c r="P334" s="8" t="s">
        <v>409</v>
      </c>
      <c r="R334" s="2">
        <f t="shared" ref="R334:R343" si="46">0.015*N334</f>
        <v>8.3808</v>
      </c>
      <c r="T334" s="2">
        <f t="shared" si="3"/>
        <v>8.3808</v>
      </c>
    </row>
    <row r="335" ht="15.75" customHeight="1">
      <c r="A335" s="11" t="s">
        <v>36</v>
      </c>
      <c r="B335" s="10" t="s">
        <v>124</v>
      </c>
      <c r="C335" s="13" t="s">
        <v>8</v>
      </c>
      <c r="D335" s="13" t="s">
        <v>8</v>
      </c>
      <c r="E335" s="10" t="s">
        <v>125</v>
      </c>
      <c r="F335" s="10" t="s">
        <v>39</v>
      </c>
      <c r="G335" s="10" t="s">
        <v>40</v>
      </c>
      <c r="H335" s="10" t="s">
        <v>433</v>
      </c>
      <c r="I335" s="10" t="s">
        <v>65</v>
      </c>
      <c r="J335" s="12">
        <v>45419.0</v>
      </c>
      <c r="K335" s="10" t="s">
        <v>43</v>
      </c>
      <c r="L335" s="10">
        <v>1.0</v>
      </c>
      <c r="M335" s="10">
        <v>204.13</v>
      </c>
      <c r="N335" s="10">
        <f t="shared" si="1"/>
        <v>204.13</v>
      </c>
      <c r="O335" s="10" t="s">
        <v>44</v>
      </c>
      <c r="P335" s="10" t="s">
        <v>409</v>
      </c>
      <c r="R335" s="2">
        <f t="shared" si="46"/>
        <v>3.06195</v>
      </c>
      <c r="T335" s="2">
        <f t="shared" si="3"/>
        <v>3.06195</v>
      </c>
    </row>
    <row r="336" ht="15.75" customHeight="1">
      <c r="A336" s="7" t="s">
        <v>36</v>
      </c>
      <c r="B336" s="8" t="s">
        <v>124</v>
      </c>
      <c r="C336" s="14" t="s">
        <v>8</v>
      </c>
      <c r="D336" s="14" t="s">
        <v>8</v>
      </c>
      <c r="E336" s="8" t="s">
        <v>125</v>
      </c>
      <c r="F336" s="8" t="s">
        <v>39</v>
      </c>
      <c r="G336" s="8" t="s">
        <v>40</v>
      </c>
      <c r="H336" s="8" t="s">
        <v>75</v>
      </c>
      <c r="I336" s="8" t="s">
        <v>47</v>
      </c>
      <c r="J336" s="9">
        <v>45419.0</v>
      </c>
      <c r="K336" s="8" t="s">
        <v>43</v>
      </c>
      <c r="L336" s="8">
        <v>6.0</v>
      </c>
      <c r="M336" s="8">
        <v>20.0</v>
      </c>
      <c r="N336" s="10">
        <f t="shared" si="1"/>
        <v>120</v>
      </c>
      <c r="O336" s="8" t="s">
        <v>44</v>
      </c>
      <c r="P336" s="8" t="s">
        <v>409</v>
      </c>
      <c r="R336" s="2">
        <f t="shared" si="46"/>
        <v>1.8</v>
      </c>
      <c r="T336" s="2">
        <f t="shared" si="3"/>
        <v>1.8</v>
      </c>
    </row>
    <row r="337" ht="15.75" customHeight="1">
      <c r="A337" s="11" t="s">
        <v>36</v>
      </c>
      <c r="B337" s="10" t="s">
        <v>124</v>
      </c>
      <c r="C337" s="13" t="s">
        <v>8</v>
      </c>
      <c r="D337" s="13" t="s">
        <v>8</v>
      </c>
      <c r="E337" s="10" t="s">
        <v>125</v>
      </c>
      <c r="F337" s="10" t="s">
        <v>39</v>
      </c>
      <c r="G337" s="10" t="s">
        <v>40</v>
      </c>
      <c r="H337" s="10" t="s">
        <v>434</v>
      </c>
      <c r="I337" s="10" t="s">
        <v>47</v>
      </c>
      <c r="J337" s="12">
        <v>45419.0</v>
      </c>
      <c r="K337" s="10" t="s">
        <v>43</v>
      </c>
      <c r="L337" s="10">
        <v>12.0</v>
      </c>
      <c r="M337" s="10">
        <v>8.25</v>
      </c>
      <c r="N337" s="10">
        <f t="shared" si="1"/>
        <v>99</v>
      </c>
      <c r="O337" s="10" t="s">
        <v>44</v>
      </c>
      <c r="P337" s="10" t="s">
        <v>409</v>
      </c>
      <c r="R337" s="2">
        <f t="shared" si="46"/>
        <v>1.485</v>
      </c>
      <c r="T337" s="2">
        <f t="shared" si="3"/>
        <v>1.485</v>
      </c>
    </row>
    <row r="338" ht="15.75" customHeight="1">
      <c r="A338" s="7" t="s">
        <v>36</v>
      </c>
      <c r="B338" s="8" t="s">
        <v>124</v>
      </c>
      <c r="C338" s="14" t="s">
        <v>8</v>
      </c>
      <c r="D338" s="14" t="s">
        <v>8</v>
      </c>
      <c r="E338" s="8" t="s">
        <v>125</v>
      </c>
      <c r="F338" s="8" t="s">
        <v>39</v>
      </c>
      <c r="G338" s="8" t="s">
        <v>40</v>
      </c>
      <c r="H338" s="8" t="s">
        <v>435</v>
      </c>
      <c r="I338" s="8" t="s">
        <v>47</v>
      </c>
      <c r="J338" s="9">
        <v>45419.0</v>
      </c>
      <c r="K338" s="8" t="s">
        <v>43</v>
      </c>
      <c r="L338" s="8">
        <v>1.0</v>
      </c>
      <c r="M338" s="8">
        <v>70.0</v>
      </c>
      <c r="N338" s="10">
        <f t="shared" si="1"/>
        <v>70</v>
      </c>
      <c r="O338" s="8" t="s">
        <v>44</v>
      </c>
      <c r="P338" s="8" t="s">
        <v>409</v>
      </c>
      <c r="R338" s="2">
        <f t="shared" si="46"/>
        <v>1.05</v>
      </c>
      <c r="T338" s="2">
        <f t="shared" si="3"/>
        <v>1.05</v>
      </c>
    </row>
    <row r="339" ht="15.75" customHeight="1">
      <c r="A339" s="11" t="s">
        <v>36</v>
      </c>
      <c r="B339" s="10" t="s">
        <v>124</v>
      </c>
      <c r="C339" s="13" t="s">
        <v>8</v>
      </c>
      <c r="D339" s="13" t="s">
        <v>8</v>
      </c>
      <c r="E339" s="10" t="s">
        <v>125</v>
      </c>
      <c r="F339" s="10" t="s">
        <v>39</v>
      </c>
      <c r="G339" s="10" t="s">
        <v>40</v>
      </c>
      <c r="H339" s="10" t="s">
        <v>436</v>
      </c>
      <c r="I339" s="10" t="s">
        <v>47</v>
      </c>
      <c r="J339" s="12">
        <v>45419.0</v>
      </c>
      <c r="K339" s="10" t="s">
        <v>43</v>
      </c>
      <c r="L339" s="10">
        <v>1.0</v>
      </c>
      <c r="M339" s="10">
        <v>80.0</v>
      </c>
      <c r="N339" s="10">
        <f t="shared" si="1"/>
        <v>80</v>
      </c>
      <c r="O339" s="10" t="s">
        <v>44</v>
      </c>
      <c r="P339" s="10" t="s">
        <v>409</v>
      </c>
      <c r="R339" s="2">
        <f t="shared" si="46"/>
        <v>1.2</v>
      </c>
      <c r="T339" s="2">
        <f t="shared" si="3"/>
        <v>1.2</v>
      </c>
    </row>
    <row r="340" ht="15.75" customHeight="1">
      <c r="A340" s="7" t="s">
        <v>36</v>
      </c>
      <c r="B340" s="8" t="s">
        <v>124</v>
      </c>
      <c r="C340" s="14" t="s">
        <v>8</v>
      </c>
      <c r="D340" s="14" t="s">
        <v>8</v>
      </c>
      <c r="E340" s="8" t="s">
        <v>125</v>
      </c>
      <c r="F340" s="8" t="s">
        <v>39</v>
      </c>
      <c r="G340" s="8" t="s">
        <v>40</v>
      </c>
      <c r="H340" s="8" t="s">
        <v>174</v>
      </c>
      <c r="I340" s="8" t="s">
        <v>47</v>
      </c>
      <c r="J340" s="9">
        <v>45419.0</v>
      </c>
      <c r="K340" s="8" t="s">
        <v>43</v>
      </c>
      <c r="L340" s="8">
        <v>1.0</v>
      </c>
      <c r="M340" s="8">
        <v>98.0</v>
      </c>
      <c r="N340" s="10">
        <f t="shared" si="1"/>
        <v>98</v>
      </c>
      <c r="O340" s="8" t="s">
        <v>44</v>
      </c>
      <c r="P340" s="8" t="s">
        <v>409</v>
      </c>
      <c r="R340" s="2">
        <f t="shared" si="46"/>
        <v>1.47</v>
      </c>
      <c r="T340" s="2">
        <f t="shared" si="3"/>
        <v>1.47</v>
      </c>
    </row>
    <row r="341" ht="15.75" customHeight="1">
      <c r="A341" s="11" t="s">
        <v>36</v>
      </c>
      <c r="B341" s="10" t="s">
        <v>124</v>
      </c>
      <c r="C341" s="13" t="s">
        <v>8</v>
      </c>
      <c r="D341" s="13" t="s">
        <v>8</v>
      </c>
      <c r="E341" s="10" t="s">
        <v>125</v>
      </c>
      <c r="F341" s="10" t="s">
        <v>39</v>
      </c>
      <c r="G341" s="10" t="s">
        <v>40</v>
      </c>
      <c r="H341" s="10" t="s">
        <v>71</v>
      </c>
      <c r="I341" s="10" t="s">
        <v>47</v>
      </c>
      <c r="J341" s="12">
        <v>45419.0</v>
      </c>
      <c r="K341" s="10" t="s">
        <v>43</v>
      </c>
      <c r="L341" s="10">
        <v>4.0</v>
      </c>
      <c r="M341" s="10">
        <v>15.0</v>
      </c>
      <c r="N341" s="10">
        <f t="shared" si="1"/>
        <v>60</v>
      </c>
      <c r="O341" s="10" t="s">
        <v>44</v>
      </c>
      <c r="P341" s="10" t="s">
        <v>409</v>
      </c>
      <c r="R341" s="2">
        <f t="shared" si="46"/>
        <v>0.9</v>
      </c>
      <c r="T341" s="2">
        <f t="shared" si="3"/>
        <v>0.9</v>
      </c>
    </row>
    <row r="342" ht="15.75" customHeight="1">
      <c r="A342" s="7" t="s">
        <v>36</v>
      </c>
      <c r="B342" s="8" t="s">
        <v>124</v>
      </c>
      <c r="C342" s="14" t="s">
        <v>8</v>
      </c>
      <c r="D342" s="14" t="s">
        <v>8</v>
      </c>
      <c r="E342" s="8" t="s">
        <v>125</v>
      </c>
      <c r="F342" s="8" t="s">
        <v>39</v>
      </c>
      <c r="G342" s="8" t="s">
        <v>40</v>
      </c>
      <c r="H342" s="8" t="s">
        <v>437</v>
      </c>
      <c r="I342" s="8" t="s">
        <v>47</v>
      </c>
      <c r="J342" s="9">
        <v>45419.0</v>
      </c>
      <c r="K342" s="8" t="s">
        <v>43</v>
      </c>
      <c r="L342" s="8">
        <v>4.0</v>
      </c>
      <c r="M342" s="8">
        <v>13.0</v>
      </c>
      <c r="N342" s="10">
        <f t="shared" si="1"/>
        <v>52</v>
      </c>
      <c r="O342" s="8" t="s">
        <v>44</v>
      </c>
      <c r="P342" s="8" t="s">
        <v>409</v>
      </c>
      <c r="R342" s="2">
        <f t="shared" si="46"/>
        <v>0.78</v>
      </c>
      <c r="T342" s="2">
        <f t="shared" si="3"/>
        <v>0.78</v>
      </c>
    </row>
    <row r="343" ht="15.75" customHeight="1">
      <c r="A343" s="11" t="s">
        <v>36</v>
      </c>
      <c r="B343" s="10" t="s">
        <v>124</v>
      </c>
      <c r="C343" s="13" t="s">
        <v>8</v>
      </c>
      <c r="D343" s="13" t="s">
        <v>8</v>
      </c>
      <c r="E343" s="10" t="s">
        <v>125</v>
      </c>
      <c r="F343" s="10" t="s">
        <v>39</v>
      </c>
      <c r="G343" s="10" t="s">
        <v>40</v>
      </c>
      <c r="H343" s="10" t="s">
        <v>438</v>
      </c>
      <c r="I343" s="10" t="s">
        <v>51</v>
      </c>
      <c r="J343" s="12">
        <v>45419.0</v>
      </c>
      <c r="K343" s="10" t="s">
        <v>43</v>
      </c>
      <c r="L343" s="10">
        <v>1.0</v>
      </c>
      <c r="M343" s="10">
        <v>51.95</v>
      </c>
      <c r="N343" s="10">
        <f t="shared" si="1"/>
        <v>51.95</v>
      </c>
      <c r="O343" s="10" t="s">
        <v>44</v>
      </c>
      <c r="P343" s="10" t="s">
        <v>409</v>
      </c>
      <c r="R343" s="2">
        <f t="shared" si="46"/>
        <v>0.77925</v>
      </c>
      <c r="T343" s="2">
        <f t="shared" si="3"/>
        <v>0.77925</v>
      </c>
    </row>
    <row r="344" ht="15.75" customHeight="1">
      <c r="A344" s="11" t="s">
        <v>36</v>
      </c>
      <c r="B344" s="10" t="s">
        <v>131</v>
      </c>
      <c r="C344" s="13" t="s">
        <v>13</v>
      </c>
      <c r="D344" s="13" t="s">
        <v>13</v>
      </c>
      <c r="E344" s="10" t="s">
        <v>132</v>
      </c>
      <c r="F344" s="10" t="s">
        <v>39</v>
      </c>
      <c r="G344" s="10" t="s">
        <v>40</v>
      </c>
      <c r="H344" s="10" t="s">
        <v>439</v>
      </c>
      <c r="I344" s="10" t="s">
        <v>47</v>
      </c>
      <c r="J344" s="12">
        <v>45419.0</v>
      </c>
      <c r="K344" s="10" t="s">
        <v>43</v>
      </c>
      <c r="L344" s="10">
        <v>1.0</v>
      </c>
      <c r="M344" s="10">
        <v>80.0</v>
      </c>
      <c r="N344" s="10">
        <f t="shared" si="1"/>
        <v>80</v>
      </c>
      <c r="O344" s="10" t="s">
        <v>44</v>
      </c>
      <c r="P344" s="10" t="s">
        <v>409</v>
      </c>
      <c r="R344" s="2">
        <f t="shared" ref="R344:R345" si="47">0.02*N344</f>
        <v>1.6</v>
      </c>
      <c r="T344" s="2">
        <f t="shared" si="3"/>
        <v>1.6</v>
      </c>
    </row>
    <row r="345" ht="15.75" customHeight="1">
      <c r="A345" s="7" t="s">
        <v>36</v>
      </c>
      <c r="B345" s="8" t="s">
        <v>131</v>
      </c>
      <c r="C345" s="14" t="s">
        <v>13</v>
      </c>
      <c r="D345" s="14" t="s">
        <v>13</v>
      </c>
      <c r="E345" s="8" t="s">
        <v>132</v>
      </c>
      <c r="F345" s="8" t="s">
        <v>39</v>
      </c>
      <c r="G345" s="8" t="s">
        <v>40</v>
      </c>
      <c r="H345" s="8" t="s">
        <v>440</v>
      </c>
      <c r="I345" s="8" t="s">
        <v>67</v>
      </c>
      <c r="J345" s="9">
        <v>45419.0</v>
      </c>
      <c r="K345" s="8" t="s">
        <v>43</v>
      </c>
      <c r="L345" s="8">
        <v>100.0</v>
      </c>
      <c r="M345" s="8">
        <v>1.21</v>
      </c>
      <c r="N345" s="10">
        <f t="shared" si="1"/>
        <v>121</v>
      </c>
      <c r="O345" s="8" t="s">
        <v>44</v>
      </c>
      <c r="P345" s="8" t="s">
        <v>409</v>
      </c>
      <c r="R345" s="2">
        <f t="shared" si="47"/>
        <v>2.42</v>
      </c>
      <c r="T345" s="2">
        <f t="shared" si="3"/>
        <v>2.42</v>
      </c>
    </row>
    <row r="346" ht="15.75" customHeight="1">
      <c r="A346" s="7" t="s">
        <v>36</v>
      </c>
      <c r="B346" s="8" t="s">
        <v>128</v>
      </c>
      <c r="C346" s="14" t="s">
        <v>8</v>
      </c>
      <c r="D346" s="14" t="s">
        <v>8</v>
      </c>
      <c r="E346" s="8" t="s">
        <v>135</v>
      </c>
      <c r="F346" s="8" t="s">
        <v>39</v>
      </c>
      <c r="G346" s="8" t="s">
        <v>40</v>
      </c>
      <c r="H346" s="8" t="s">
        <v>172</v>
      </c>
      <c r="I346" s="8" t="s">
        <v>69</v>
      </c>
      <c r="J346" s="9">
        <v>45419.0</v>
      </c>
      <c r="K346" s="8" t="s">
        <v>43</v>
      </c>
      <c r="L346" s="8">
        <v>4.0</v>
      </c>
      <c r="M346" s="8">
        <v>23.95</v>
      </c>
      <c r="N346" s="10">
        <f t="shared" si="1"/>
        <v>95.8</v>
      </c>
      <c r="O346" s="8" t="s">
        <v>44</v>
      </c>
      <c r="P346" s="8" t="s">
        <v>409</v>
      </c>
      <c r="R346" s="2">
        <f t="shared" ref="R346:R350" si="48">0.015*N346</f>
        <v>1.437</v>
      </c>
      <c r="T346" s="2">
        <f t="shared" si="3"/>
        <v>1.437</v>
      </c>
    </row>
    <row r="347" ht="15.75" customHeight="1">
      <c r="A347" s="11" t="s">
        <v>36</v>
      </c>
      <c r="B347" s="10" t="s">
        <v>128</v>
      </c>
      <c r="C347" s="13" t="s">
        <v>8</v>
      </c>
      <c r="D347" s="13" t="s">
        <v>8</v>
      </c>
      <c r="E347" s="10" t="s">
        <v>135</v>
      </c>
      <c r="F347" s="10" t="s">
        <v>39</v>
      </c>
      <c r="G347" s="10" t="s">
        <v>40</v>
      </c>
      <c r="H347" s="10" t="s">
        <v>441</v>
      </c>
      <c r="I347" s="10" t="s">
        <v>59</v>
      </c>
      <c r="J347" s="12">
        <v>45419.0</v>
      </c>
      <c r="K347" s="10" t="s">
        <v>43</v>
      </c>
      <c r="L347" s="10">
        <v>420.0</v>
      </c>
      <c r="M347" s="10">
        <v>1.09</v>
      </c>
      <c r="N347" s="10">
        <f t="shared" si="1"/>
        <v>457.8</v>
      </c>
      <c r="O347" s="10" t="s">
        <v>44</v>
      </c>
      <c r="P347" s="10" t="s">
        <v>409</v>
      </c>
      <c r="R347" s="2">
        <f t="shared" si="48"/>
        <v>6.867</v>
      </c>
      <c r="T347" s="2">
        <f t="shared" si="3"/>
        <v>6.867</v>
      </c>
    </row>
    <row r="348" ht="15.75" customHeight="1">
      <c r="A348" s="7" t="s">
        <v>36</v>
      </c>
      <c r="B348" s="8" t="s">
        <v>128</v>
      </c>
      <c r="C348" s="14" t="s">
        <v>8</v>
      </c>
      <c r="D348" s="14" t="s">
        <v>8</v>
      </c>
      <c r="E348" s="8" t="s">
        <v>135</v>
      </c>
      <c r="F348" s="8" t="s">
        <v>39</v>
      </c>
      <c r="G348" s="8" t="s">
        <v>40</v>
      </c>
      <c r="H348" s="8" t="s">
        <v>417</v>
      </c>
      <c r="I348" s="8" t="s">
        <v>47</v>
      </c>
      <c r="J348" s="9">
        <v>45419.0</v>
      </c>
      <c r="K348" s="8" t="s">
        <v>43</v>
      </c>
      <c r="L348" s="8">
        <v>3.0</v>
      </c>
      <c r="M348" s="8">
        <v>104.75</v>
      </c>
      <c r="N348" s="10">
        <f t="shared" si="1"/>
        <v>314.25</v>
      </c>
      <c r="O348" s="8" t="s">
        <v>44</v>
      </c>
      <c r="P348" s="8" t="s">
        <v>409</v>
      </c>
      <c r="R348" s="2">
        <f t="shared" si="48"/>
        <v>4.71375</v>
      </c>
      <c r="T348" s="2">
        <f t="shared" si="3"/>
        <v>4.71375</v>
      </c>
    </row>
    <row r="349" ht="15.75" customHeight="1">
      <c r="A349" s="11" t="s">
        <v>36</v>
      </c>
      <c r="B349" s="10" t="s">
        <v>128</v>
      </c>
      <c r="C349" s="13" t="s">
        <v>8</v>
      </c>
      <c r="D349" s="13" t="s">
        <v>8</v>
      </c>
      <c r="E349" s="10" t="s">
        <v>135</v>
      </c>
      <c r="F349" s="10" t="s">
        <v>39</v>
      </c>
      <c r="G349" s="10" t="s">
        <v>40</v>
      </c>
      <c r="H349" s="10" t="s">
        <v>418</v>
      </c>
      <c r="I349" s="10" t="s">
        <v>47</v>
      </c>
      <c r="J349" s="12">
        <v>45419.0</v>
      </c>
      <c r="K349" s="10" t="s">
        <v>43</v>
      </c>
      <c r="L349" s="10">
        <v>7.0</v>
      </c>
      <c r="M349" s="10">
        <v>198.25</v>
      </c>
      <c r="N349" s="10">
        <f t="shared" si="1"/>
        <v>1387.75</v>
      </c>
      <c r="O349" s="10" t="s">
        <v>44</v>
      </c>
      <c r="P349" s="10" t="s">
        <v>409</v>
      </c>
      <c r="R349" s="2">
        <f t="shared" si="48"/>
        <v>20.81625</v>
      </c>
      <c r="T349" s="2">
        <f t="shared" si="3"/>
        <v>20.81625</v>
      </c>
    </row>
    <row r="350" ht="15.75" customHeight="1">
      <c r="A350" s="7" t="s">
        <v>36</v>
      </c>
      <c r="B350" s="8" t="s">
        <v>128</v>
      </c>
      <c r="C350" s="14" t="s">
        <v>8</v>
      </c>
      <c r="D350" s="14" t="s">
        <v>8</v>
      </c>
      <c r="E350" s="8" t="s">
        <v>143</v>
      </c>
      <c r="F350" s="8" t="s">
        <v>39</v>
      </c>
      <c r="G350" s="8" t="s">
        <v>40</v>
      </c>
      <c r="H350" s="8" t="s">
        <v>442</v>
      </c>
      <c r="I350" s="8" t="s">
        <v>42</v>
      </c>
      <c r="J350" s="9">
        <v>45419.0</v>
      </c>
      <c r="K350" s="8" t="s">
        <v>43</v>
      </c>
      <c r="L350" s="8">
        <v>40.0</v>
      </c>
      <c r="M350" s="8">
        <v>51.95</v>
      </c>
      <c r="N350" s="10">
        <f t="shared" si="1"/>
        <v>2078</v>
      </c>
      <c r="O350" s="8" t="s">
        <v>44</v>
      </c>
      <c r="P350" s="8" t="s">
        <v>409</v>
      </c>
      <c r="R350" s="2">
        <f t="shared" si="48"/>
        <v>31.17</v>
      </c>
      <c r="T350" s="2">
        <f t="shared" si="3"/>
        <v>31.17</v>
      </c>
    </row>
    <row r="351" ht="15.75" customHeight="1">
      <c r="A351" s="7" t="s">
        <v>36</v>
      </c>
      <c r="B351" s="8" t="s">
        <v>150</v>
      </c>
      <c r="C351" s="14" t="s">
        <v>13</v>
      </c>
      <c r="D351" s="14" t="s">
        <v>13</v>
      </c>
      <c r="E351" s="8" t="s">
        <v>151</v>
      </c>
      <c r="F351" s="8" t="s">
        <v>39</v>
      </c>
      <c r="G351" s="8" t="s">
        <v>40</v>
      </c>
      <c r="H351" s="8" t="s">
        <v>443</v>
      </c>
      <c r="I351" s="8" t="s">
        <v>42</v>
      </c>
      <c r="J351" s="9">
        <v>45420.0</v>
      </c>
      <c r="K351" s="8" t="s">
        <v>43</v>
      </c>
      <c r="L351" s="8">
        <v>1.0</v>
      </c>
      <c r="M351" s="8">
        <v>110.0</v>
      </c>
      <c r="N351" s="10">
        <f t="shared" si="1"/>
        <v>110</v>
      </c>
      <c r="O351" s="8" t="s">
        <v>44</v>
      </c>
      <c r="P351" s="8" t="s">
        <v>409</v>
      </c>
      <c r="R351" s="2">
        <f t="shared" ref="R351:R359" si="49">0.02*N351</f>
        <v>2.2</v>
      </c>
      <c r="T351" s="2">
        <f t="shared" si="3"/>
        <v>2.2</v>
      </c>
    </row>
    <row r="352" ht="15.75" customHeight="1">
      <c r="A352" s="11" t="s">
        <v>36</v>
      </c>
      <c r="B352" s="10" t="s">
        <v>150</v>
      </c>
      <c r="C352" s="13" t="s">
        <v>13</v>
      </c>
      <c r="D352" s="13" t="s">
        <v>13</v>
      </c>
      <c r="E352" s="10" t="s">
        <v>151</v>
      </c>
      <c r="F352" s="10" t="s">
        <v>39</v>
      </c>
      <c r="G352" s="10" t="s">
        <v>40</v>
      </c>
      <c r="H352" s="10" t="s">
        <v>444</v>
      </c>
      <c r="I352" s="10" t="s">
        <v>42</v>
      </c>
      <c r="J352" s="12">
        <v>45420.0</v>
      </c>
      <c r="K352" s="10" t="s">
        <v>43</v>
      </c>
      <c r="L352" s="10">
        <v>2.0</v>
      </c>
      <c r="M352" s="10">
        <v>200.0</v>
      </c>
      <c r="N352" s="10">
        <f t="shared" si="1"/>
        <v>400</v>
      </c>
      <c r="O352" s="10" t="s">
        <v>44</v>
      </c>
      <c r="P352" s="10" t="s">
        <v>409</v>
      </c>
      <c r="R352" s="2">
        <f t="shared" si="49"/>
        <v>8</v>
      </c>
      <c r="T352" s="2">
        <f t="shared" si="3"/>
        <v>8</v>
      </c>
    </row>
    <row r="353" ht="15.75" customHeight="1">
      <c r="A353" s="7" t="s">
        <v>36</v>
      </c>
      <c r="B353" s="8" t="s">
        <v>150</v>
      </c>
      <c r="C353" s="14" t="s">
        <v>13</v>
      </c>
      <c r="D353" s="14" t="s">
        <v>13</v>
      </c>
      <c r="E353" s="8" t="s">
        <v>151</v>
      </c>
      <c r="F353" s="8" t="s">
        <v>39</v>
      </c>
      <c r="G353" s="8" t="s">
        <v>40</v>
      </c>
      <c r="H353" s="8" t="s">
        <v>445</v>
      </c>
      <c r="I353" s="8" t="s">
        <v>47</v>
      </c>
      <c r="J353" s="9">
        <v>45420.0</v>
      </c>
      <c r="K353" s="8" t="s">
        <v>43</v>
      </c>
      <c r="L353" s="8">
        <v>1.0</v>
      </c>
      <c r="M353" s="8">
        <v>1224.3</v>
      </c>
      <c r="N353" s="10">
        <f t="shared" si="1"/>
        <v>1224.3</v>
      </c>
      <c r="O353" s="8" t="s">
        <v>44</v>
      </c>
      <c r="P353" s="8" t="s">
        <v>409</v>
      </c>
      <c r="R353" s="2">
        <f t="shared" si="49"/>
        <v>24.486</v>
      </c>
      <c r="T353" s="2">
        <f t="shared" si="3"/>
        <v>24.486</v>
      </c>
    </row>
    <row r="354" ht="15.75" customHeight="1">
      <c r="A354" s="11" t="s">
        <v>36</v>
      </c>
      <c r="B354" s="10" t="s">
        <v>150</v>
      </c>
      <c r="C354" s="13" t="s">
        <v>13</v>
      </c>
      <c r="D354" s="13" t="s">
        <v>13</v>
      </c>
      <c r="E354" s="10" t="s">
        <v>151</v>
      </c>
      <c r="F354" s="10" t="s">
        <v>39</v>
      </c>
      <c r="G354" s="10" t="s">
        <v>40</v>
      </c>
      <c r="H354" s="10" t="s">
        <v>441</v>
      </c>
      <c r="I354" s="10" t="s">
        <v>59</v>
      </c>
      <c r="J354" s="12">
        <v>45420.0</v>
      </c>
      <c r="K354" s="10" t="s">
        <v>43</v>
      </c>
      <c r="L354" s="10">
        <v>20.0</v>
      </c>
      <c r="M354" s="10">
        <v>1.2</v>
      </c>
      <c r="N354" s="10">
        <f t="shared" si="1"/>
        <v>24</v>
      </c>
      <c r="O354" s="10" t="s">
        <v>44</v>
      </c>
      <c r="P354" s="10" t="s">
        <v>409</v>
      </c>
      <c r="R354" s="2">
        <f t="shared" si="49"/>
        <v>0.48</v>
      </c>
      <c r="T354" s="2">
        <f t="shared" si="3"/>
        <v>0.48</v>
      </c>
    </row>
    <row r="355" ht="15.75" customHeight="1">
      <c r="A355" s="11" t="s">
        <v>36</v>
      </c>
      <c r="B355" s="10" t="s">
        <v>150</v>
      </c>
      <c r="C355" s="13" t="s">
        <v>13</v>
      </c>
      <c r="D355" s="13" t="s">
        <v>13</v>
      </c>
      <c r="E355" s="10" t="s">
        <v>165</v>
      </c>
      <c r="F355" s="10" t="s">
        <v>39</v>
      </c>
      <c r="G355" s="10" t="s">
        <v>40</v>
      </c>
      <c r="H355" s="10" t="s">
        <v>446</v>
      </c>
      <c r="I355" s="10" t="s">
        <v>47</v>
      </c>
      <c r="J355" s="12">
        <v>45420.0</v>
      </c>
      <c r="K355" s="10" t="s">
        <v>43</v>
      </c>
      <c r="L355" s="10">
        <v>1.0</v>
      </c>
      <c r="M355" s="10">
        <v>26.95</v>
      </c>
      <c r="N355" s="10">
        <f t="shared" si="1"/>
        <v>26.95</v>
      </c>
      <c r="O355" s="10" t="s">
        <v>44</v>
      </c>
      <c r="P355" s="10" t="s">
        <v>409</v>
      </c>
      <c r="R355" s="2">
        <f t="shared" si="49"/>
        <v>0.539</v>
      </c>
      <c r="T355" s="2">
        <f t="shared" si="3"/>
        <v>0.539</v>
      </c>
    </row>
    <row r="356" ht="15.75" customHeight="1">
      <c r="A356" s="7" t="s">
        <v>36</v>
      </c>
      <c r="B356" s="8" t="s">
        <v>150</v>
      </c>
      <c r="C356" s="14" t="s">
        <v>13</v>
      </c>
      <c r="D356" s="14" t="s">
        <v>13</v>
      </c>
      <c r="E356" s="8" t="s">
        <v>165</v>
      </c>
      <c r="F356" s="8" t="s">
        <v>39</v>
      </c>
      <c r="G356" s="8" t="s">
        <v>40</v>
      </c>
      <c r="H356" s="8" t="s">
        <v>447</v>
      </c>
      <c r="I356" s="8" t="s">
        <v>47</v>
      </c>
      <c r="J356" s="9">
        <v>45420.0</v>
      </c>
      <c r="K356" s="8" t="s">
        <v>43</v>
      </c>
      <c r="L356" s="8">
        <v>1.0</v>
      </c>
      <c r="M356" s="8">
        <v>70.0</v>
      </c>
      <c r="N356" s="10">
        <f t="shared" si="1"/>
        <v>70</v>
      </c>
      <c r="O356" s="8" t="s">
        <v>44</v>
      </c>
      <c r="P356" s="8" t="s">
        <v>409</v>
      </c>
      <c r="R356" s="2">
        <f t="shared" si="49"/>
        <v>1.4</v>
      </c>
      <c r="T356" s="2">
        <f t="shared" si="3"/>
        <v>1.4</v>
      </c>
    </row>
    <row r="357" ht="15.75" customHeight="1">
      <c r="A357" s="11" t="s">
        <v>36</v>
      </c>
      <c r="B357" s="10" t="s">
        <v>150</v>
      </c>
      <c r="C357" s="13" t="s">
        <v>13</v>
      </c>
      <c r="D357" s="13" t="s">
        <v>13</v>
      </c>
      <c r="E357" s="10" t="s">
        <v>165</v>
      </c>
      <c r="F357" s="10" t="s">
        <v>39</v>
      </c>
      <c r="G357" s="10" t="s">
        <v>40</v>
      </c>
      <c r="H357" s="10" t="s">
        <v>448</v>
      </c>
      <c r="I357" s="10" t="s">
        <v>56</v>
      </c>
      <c r="J357" s="12">
        <v>45420.0</v>
      </c>
      <c r="K357" s="10" t="s">
        <v>43</v>
      </c>
      <c r="L357" s="10">
        <v>15.0</v>
      </c>
      <c r="M357" s="10">
        <v>0.99</v>
      </c>
      <c r="N357" s="10">
        <f t="shared" si="1"/>
        <v>14.85</v>
      </c>
      <c r="O357" s="10" t="s">
        <v>44</v>
      </c>
      <c r="P357" s="10" t="s">
        <v>409</v>
      </c>
      <c r="R357" s="2">
        <f t="shared" si="49"/>
        <v>0.297</v>
      </c>
      <c r="T357" s="2">
        <f t="shared" si="3"/>
        <v>0.297</v>
      </c>
    </row>
    <row r="358" ht="15.75" customHeight="1">
      <c r="A358" s="7" t="s">
        <v>36</v>
      </c>
      <c r="B358" s="8" t="s">
        <v>150</v>
      </c>
      <c r="C358" s="14" t="s">
        <v>13</v>
      </c>
      <c r="D358" s="14" t="s">
        <v>13</v>
      </c>
      <c r="E358" s="8" t="s">
        <v>165</v>
      </c>
      <c r="F358" s="8" t="s">
        <v>39</v>
      </c>
      <c r="G358" s="8" t="s">
        <v>40</v>
      </c>
      <c r="H358" s="8" t="s">
        <v>449</v>
      </c>
      <c r="I358" s="8" t="s">
        <v>56</v>
      </c>
      <c r="J358" s="9">
        <v>45420.0</v>
      </c>
      <c r="K358" s="8" t="s">
        <v>43</v>
      </c>
      <c r="L358" s="8">
        <v>12.0</v>
      </c>
      <c r="M358" s="8">
        <v>4.75</v>
      </c>
      <c r="N358" s="10">
        <f t="shared" si="1"/>
        <v>57</v>
      </c>
      <c r="O358" s="8" t="s">
        <v>44</v>
      </c>
      <c r="P358" s="8" t="s">
        <v>409</v>
      </c>
      <c r="R358" s="2">
        <f t="shared" si="49"/>
        <v>1.14</v>
      </c>
      <c r="T358" s="2">
        <f t="shared" si="3"/>
        <v>1.14</v>
      </c>
    </row>
    <row r="359" ht="15.75" customHeight="1">
      <c r="A359" s="11" t="s">
        <v>36</v>
      </c>
      <c r="B359" s="10" t="s">
        <v>150</v>
      </c>
      <c r="C359" s="13" t="s">
        <v>13</v>
      </c>
      <c r="D359" s="13" t="s">
        <v>13</v>
      </c>
      <c r="E359" s="10" t="s">
        <v>165</v>
      </c>
      <c r="F359" s="10" t="s">
        <v>39</v>
      </c>
      <c r="G359" s="10" t="s">
        <v>40</v>
      </c>
      <c r="H359" s="10" t="s">
        <v>450</v>
      </c>
      <c r="I359" s="10" t="s">
        <v>59</v>
      </c>
      <c r="J359" s="12">
        <v>45420.0</v>
      </c>
      <c r="K359" s="10" t="s">
        <v>43</v>
      </c>
      <c r="L359" s="10">
        <v>4.0</v>
      </c>
      <c r="M359" s="10">
        <v>5.0</v>
      </c>
      <c r="N359" s="10">
        <f t="shared" si="1"/>
        <v>20</v>
      </c>
      <c r="O359" s="10" t="s">
        <v>44</v>
      </c>
      <c r="P359" s="10" t="s">
        <v>409</v>
      </c>
      <c r="R359" s="2">
        <f t="shared" si="49"/>
        <v>0.4</v>
      </c>
      <c r="T359" s="2">
        <f t="shared" si="3"/>
        <v>0.4</v>
      </c>
    </row>
    <row r="360" ht="15.75" customHeight="1">
      <c r="A360" s="7" t="s">
        <v>36</v>
      </c>
      <c r="B360" s="8" t="s">
        <v>60</v>
      </c>
      <c r="C360" s="14" t="s">
        <v>8</v>
      </c>
      <c r="D360" s="14" t="s">
        <v>8</v>
      </c>
      <c r="E360" s="8" t="s">
        <v>170</v>
      </c>
      <c r="F360" s="8" t="s">
        <v>39</v>
      </c>
      <c r="G360" s="8" t="s">
        <v>40</v>
      </c>
      <c r="H360" s="8" t="s">
        <v>169</v>
      </c>
      <c r="I360" s="8" t="s">
        <v>69</v>
      </c>
      <c r="J360" s="9">
        <v>45421.0</v>
      </c>
      <c r="K360" s="8" t="s">
        <v>43</v>
      </c>
      <c r="L360" s="8">
        <v>10.0</v>
      </c>
      <c r="M360" s="8">
        <v>1.5</v>
      </c>
      <c r="N360" s="10">
        <f t="shared" si="1"/>
        <v>15</v>
      </c>
      <c r="O360" s="8" t="s">
        <v>44</v>
      </c>
      <c r="P360" s="8" t="s">
        <v>409</v>
      </c>
      <c r="R360" s="2">
        <f t="shared" ref="R360:R362" si="50">0.015*N360</f>
        <v>0.225</v>
      </c>
      <c r="T360" s="2">
        <f t="shared" si="3"/>
        <v>0.225</v>
      </c>
    </row>
    <row r="361" ht="15.75" customHeight="1">
      <c r="A361" s="11" t="s">
        <v>36</v>
      </c>
      <c r="B361" s="10" t="s">
        <v>60</v>
      </c>
      <c r="C361" s="13" t="s">
        <v>8</v>
      </c>
      <c r="D361" s="13" t="s">
        <v>8</v>
      </c>
      <c r="E361" s="10" t="s">
        <v>170</v>
      </c>
      <c r="F361" s="10" t="s">
        <v>39</v>
      </c>
      <c r="G361" s="10" t="s">
        <v>40</v>
      </c>
      <c r="H361" s="10" t="s">
        <v>451</v>
      </c>
      <c r="I361" s="10" t="s">
        <v>59</v>
      </c>
      <c r="J361" s="12">
        <v>45421.0</v>
      </c>
      <c r="K361" s="10" t="s">
        <v>43</v>
      </c>
      <c r="L361" s="10">
        <v>4.0</v>
      </c>
      <c r="M361" s="10">
        <v>59.01</v>
      </c>
      <c r="N361" s="10">
        <f t="shared" si="1"/>
        <v>236.04</v>
      </c>
      <c r="O361" s="10" t="s">
        <v>44</v>
      </c>
      <c r="P361" s="10" t="s">
        <v>409</v>
      </c>
      <c r="R361" s="2">
        <f t="shared" si="50"/>
        <v>3.5406</v>
      </c>
      <c r="T361" s="2">
        <f t="shared" si="3"/>
        <v>3.5406</v>
      </c>
    </row>
    <row r="362" ht="15.75" customHeight="1">
      <c r="A362" s="7" t="s">
        <v>36</v>
      </c>
      <c r="B362" s="8" t="s">
        <v>60</v>
      </c>
      <c r="C362" s="14" t="s">
        <v>8</v>
      </c>
      <c r="D362" s="14" t="s">
        <v>8</v>
      </c>
      <c r="E362" s="8" t="s">
        <v>452</v>
      </c>
      <c r="F362" s="8" t="s">
        <v>39</v>
      </c>
      <c r="G362" s="8" t="s">
        <v>40</v>
      </c>
      <c r="H362" s="8" t="s">
        <v>453</v>
      </c>
      <c r="I362" s="8" t="s">
        <v>42</v>
      </c>
      <c r="J362" s="9">
        <v>45421.0</v>
      </c>
      <c r="K362" s="8" t="s">
        <v>43</v>
      </c>
      <c r="L362" s="8">
        <v>1.0</v>
      </c>
      <c r="M362" s="8">
        <v>24.95</v>
      </c>
      <c r="N362" s="10">
        <f t="shared" si="1"/>
        <v>24.95</v>
      </c>
      <c r="O362" s="8" t="s">
        <v>44</v>
      </c>
      <c r="P362" s="8" t="s">
        <v>409</v>
      </c>
      <c r="R362" s="2">
        <f t="shared" si="50"/>
        <v>0.37425</v>
      </c>
      <c r="T362" s="2">
        <f t="shared" si="3"/>
        <v>0.37425</v>
      </c>
    </row>
    <row r="363" ht="15.75" customHeight="1">
      <c r="A363" s="11" t="s">
        <v>36</v>
      </c>
      <c r="B363" s="10" t="s">
        <v>178</v>
      </c>
      <c r="C363" s="13" t="s">
        <v>13</v>
      </c>
      <c r="D363" s="13" t="s">
        <v>13</v>
      </c>
      <c r="E363" s="10" t="s">
        <v>179</v>
      </c>
      <c r="F363" s="10" t="s">
        <v>39</v>
      </c>
      <c r="G363" s="10" t="s">
        <v>40</v>
      </c>
      <c r="H363" s="10" t="s">
        <v>441</v>
      </c>
      <c r="I363" s="10" t="s">
        <v>59</v>
      </c>
      <c r="J363" s="12">
        <v>45421.0</v>
      </c>
      <c r="K363" s="10" t="s">
        <v>43</v>
      </c>
      <c r="L363" s="10">
        <v>70.0</v>
      </c>
      <c r="M363" s="10">
        <v>1.2</v>
      </c>
      <c r="N363" s="10">
        <f t="shared" si="1"/>
        <v>84</v>
      </c>
      <c r="O363" s="10" t="s">
        <v>44</v>
      </c>
      <c r="P363" s="10" t="s">
        <v>409</v>
      </c>
      <c r="R363" s="2">
        <f t="shared" ref="R363:R366" si="51">0.02*N363</f>
        <v>1.68</v>
      </c>
      <c r="T363" s="2">
        <f t="shared" si="3"/>
        <v>1.68</v>
      </c>
    </row>
    <row r="364" ht="15.75" customHeight="1">
      <c r="A364" s="7" t="s">
        <v>36</v>
      </c>
      <c r="B364" s="8" t="s">
        <v>178</v>
      </c>
      <c r="C364" s="14" t="s">
        <v>13</v>
      </c>
      <c r="D364" s="14" t="s">
        <v>13</v>
      </c>
      <c r="E364" s="8" t="s">
        <v>179</v>
      </c>
      <c r="F364" s="8" t="s">
        <v>39</v>
      </c>
      <c r="G364" s="8" t="s">
        <v>40</v>
      </c>
      <c r="H364" s="8" t="s">
        <v>454</v>
      </c>
      <c r="I364" s="8" t="s">
        <v>56</v>
      </c>
      <c r="J364" s="9">
        <v>45421.0</v>
      </c>
      <c r="K364" s="8" t="s">
        <v>43</v>
      </c>
      <c r="L364" s="8">
        <v>2.0</v>
      </c>
      <c r="M364" s="8">
        <v>17.99</v>
      </c>
      <c r="N364" s="10">
        <f t="shared" si="1"/>
        <v>35.98</v>
      </c>
      <c r="O364" s="8" t="s">
        <v>44</v>
      </c>
      <c r="P364" s="8" t="s">
        <v>409</v>
      </c>
      <c r="R364" s="2">
        <f t="shared" si="51"/>
        <v>0.7196</v>
      </c>
      <c r="T364" s="2">
        <f t="shared" si="3"/>
        <v>0.7196</v>
      </c>
    </row>
    <row r="365" ht="15.75" customHeight="1">
      <c r="A365" s="11" t="s">
        <v>36</v>
      </c>
      <c r="B365" s="10" t="s">
        <v>178</v>
      </c>
      <c r="C365" s="13" t="s">
        <v>13</v>
      </c>
      <c r="D365" s="13" t="s">
        <v>13</v>
      </c>
      <c r="E365" s="10" t="s">
        <v>179</v>
      </c>
      <c r="F365" s="10" t="s">
        <v>39</v>
      </c>
      <c r="G365" s="10" t="s">
        <v>40</v>
      </c>
      <c r="H365" s="10" t="s">
        <v>455</v>
      </c>
      <c r="I365" s="10" t="s">
        <v>59</v>
      </c>
      <c r="J365" s="12">
        <v>45421.0</v>
      </c>
      <c r="K365" s="10" t="s">
        <v>43</v>
      </c>
      <c r="L365" s="10">
        <v>8.0</v>
      </c>
      <c r="M365" s="10">
        <v>2.4</v>
      </c>
      <c r="N365" s="10">
        <f t="shared" si="1"/>
        <v>19.2</v>
      </c>
      <c r="O365" s="10" t="s">
        <v>44</v>
      </c>
      <c r="P365" s="10" t="s">
        <v>409</v>
      </c>
      <c r="R365" s="2">
        <f t="shared" si="51"/>
        <v>0.384</v>
      </c>
      <c r="T365" s="2">
        <f t="shared" si="3"/>
        <v>0.384</v>
      </c>
    </row>
    <row r="366" ht="15.75" customHeight="1">
      <c r="A366" s="7" t="s">
        <v>36</v>
      </c>
      <c r="B366" s="8" t="s">
        <v>178</v>
      </c>
      <c r="C366" s="14" t="s">
        <v>13</v>
      </c>
      <c r="D366" s="14" t="s">
        <v>13</v>
      </c>
      <c r="E366" s="8" t="s">
        <v>179</v>
      </c>
      <c r="F366" s="8" t="s">
        <v>39</v>
      </c>
      <c r="G366" s="8" t="s">
        <v>40</v>
      </c>
      <c r="H366" s="8" t="s">
        <v>456</v>
      </c>
      <c r="I366" s="8" t="s">
        <v>42</v>
      </c>
      <c r="J366" s="9">
        <v>45421.0</v>
      </c>
      <c r="K366" s="8" t="s">
        <v>43</v>
      </c>
      <c r="L366" s="8">
        <v>2.0</v>
      </c>
      <c r="M366" s="8">
        <v>79.95</v>
      </c>
      <c r="N366" s="10">
        <f t="shared" si="1"/>
        <v>159.9</v>
      </c>
      <c r="O366" s="8" t="s">
        <v>44</v>
      </c>
      <c r="P366" s="8" t="s">
        <v>409</v>
      </c>
      <c r="R366" s="2">
        <f t="shared" si="51"/>
        <v>3.198</v>
      </c>
      <c r="T366" s="2">
        <f t="shared" si="3"/>
        <v>3.198</v>
      </c>
    </row>
    <row r="367" ht="15.75" customHeight="1">
      <c r="A367" s="11" t="s">
        <v>36</v>
      </c>
      <c r="B367" s="10" t="s">
        <v>147</v>
      </c>
      <c r="C367" s="13" t="s">
        <v>8</v>
      </c>
      <c r="D367" s="13" t="s">
        <v>8</v>
      </c>
      <c r="E367" s="10" t="s">
        <v>202</v>
      </c>
      <c r="F367" s="10" t="s">
        <v>39</v>
      </c>
      <c r="G367" s="10" t="s">
        <v>40</v>
      </c>
      <c r="H367" s="10" t="s">
        <v>457</v>
      </c>
      <c r="I367" s="10" t="s">
        <v>59</v>
      </c>
      <c r="J367" s="12">
        <v>45421.0</v>
      </c>
      <c r="K367" s="10" t="s">
        <v>43</v>
      </c>
      <c r="L367" s="10">
        <v>12.0</v>
      </c>
      <c r="M367" s="10">
        <v>79.95</v>
      </c>
      <c r="N367" s="10">
        <f t="shared" si="1"/>
        <v>959.4</v>
      </c>
      <c r="O367" s="10" t="s">
        <v>44</v>
      </c>
      <c r="P367" s="10" t="s">
        <v>409</v>
      </c>
      <c r="R367" s="2">
        <f>0.015*N367</f>
        <v>14.391</v>
      </c>
      <c r="T367" s="2">
        <f t="shared" si="3"/>
        <v>14.391</v>
      </c>
    </row>
    <row r="368" ht="15.75" customHeight="1">
      <c r="A368" s="7" t="s">
        <v>36</v>
      </c>
      <c r="B368" s="8" t="s">
        <v>458</v>
      </c>
      <c r="C368" s="14" t="s">
        <v>10</v>
      </c>
      <c r="D368" s="14" t="s">
        <v>10</v>
      </c>
      <c r="E368" s="8" t="s">
        <v>459</v>
      </c>
      <c r="F368" s="8" t="s">
        <v>39</v>
      </c>
      <c r="G368" s="8" t="s">
        <v>40</v>
      </c>
      <c r="H368" s="8" t="s">
        <v>460</v>
      </c>
      <c r="I368" s="8" t="s">
        <v>65</v>
      </c>
      <c r="J368" s="9">
        <v>45422.0</v>
      </c>
      <c r="K368" s="8" t="s">
        <v>43</v>
      </c>
      <c r="L368" s="8">
        <v>2.0</v>
      </c>
      <c r="M368" s="8">
        <v>181.47</v>
      </c>
      <c r="N368" s="10">
        <f t="shared" si="1"/>
        <v>362.94</v>
      </c>
      <c r="O368" s="8" t="s">
        <v>44</v>
      </c>
      <c r="P368" s="8" t="s">
        <v>409</v>
      </c>
      <c r="R368" s="2">
        <f t="shared" ref="R368:R369" si="52">0.03*N368</f>
        <v>10.8882</v>
      </c>
      <c r="T368" s="2">
        <f t="shared" si="3"/>
        <v>10.8882</v>
      </c>
    </row>
    <row r="369" ht="15.75" customHeight="1">
      <c r="A369" s="11" t="s">
        <v>36</v>
      </c>
      <c r="B369" s="10" t="s">
        <v>458</v>
      </c>
      <c r="C369" s="13" t="s">
        <v>10</v>
      </c>
      <c r="D369" s="13" t="s">
        <v>10</v>
      </c>
      <c r="E369" s="10" t="s">
        <v>459</v>
      </c>
      <c r="F369" s="10" t="s">
        <v>39</v>
      </c>
      <c r="G369" s="10" t="s">
        <v>40</v>
      </c>
      <c r="H369" s="10" t="s">
        <v>461</v>
      </c>
      <c r="I369" s="10" t="s">
        <v>65</v>
      </c>
      <c r="J369" s="12">
        <v>45422.0</v>
      </c>
      <c r="K369" s="10" t="s">
        <v>43</v>
      </c>
      <c r="L369" s="10">
        <v>1.0</v>
      </c>
      <c r="M369" s="10">
        <v>100.95</v>
      </c>
      <c r="N369" s="10">
        <f t="shared" si="1"/>
        <v>100.95</v>
      </c>
      <c r="O369" s="10" t="s">
        <v>44</v>
      </c>
      <c r="P369" s="10" t="s">
        <v>409</v>
      </c>
      <c r="R369" s="2">
        <f t="shared" si="52"/>
        <v>3.0285</v>
      </c>
      <c r="T369" s="2">
        <f t="shared" si="3"/>
        <v>3.0285</v>
      </c>
    </row>
    <row r="370" ht="15.75" customHeight="1">
      <c r="A370" s="7" t="s">
        <v>36</v>
      </c>
      <c r="B370" s="8" t="s">
        <v>53</v>
      </c>
      <c r="C370" s="14" t="s">
        <v>15</v>
      </c>
      <c r="D370" s="14" t="s">
        <v>15</v>
      </c>
      <c r="E370" s="8" t="s">
        <v>462</v>
      </c>
      <c r="F370" s="8" t="s">
        <v>39</v>
      </c>
      <c r="G370" s="8" t="s">
        <v>40</v>
      </c>
      <c r="H370" s="8" t="s">
        <v>463</v>
      </c>
      <c r="I370" s="8" t="s">
        <v>47</v>
      </c>
      <c r="J370" s="9">
        <v>45422.0</v>
      </c>
      <c r="K370" s="8" t="s">
        <v>408</v>
      </c>
      <c r="L370" s="8">
        <v>16.0</v>
      </c>
      <c r="M370" s="8">
        <v>13.82</v>
      </c>
      <c r="N370" s="10">
        <f t="shared" si="1"/>
        <v>221.12</v>
      </c>
      <c r="O370" s="8" t="s">
        <v>44</v>
      </c>
      <c r="P370" s="8" t="s">
        <v>409</v>
      </c>
      <c r="R370" s="2">
        <f t="shared" ref="R370:R376" si="53">0.02*N370</f>
        <v>4.4224</v>
      </c>
      <c r="T370" s="2">
        <f t="shared" si="3"/>
        <v>4.4224</v>
      </c>
    </row>
    <row r="371" ht="15.75" customHeight="1">
      <c r="A371" s="11" t="s">
        <v>36</v>
      </c>
      <c r="B371" s="10" t="s">
        <v>205</v>
      </c>
      <c r="C371" s="13" t="s">
        <v>13</v>
      </c>
      <c r="D371" s="13" t="s">
        <v>13</v>
      </c>
      <c r="E371" s="10" t="s">
        <v>206</v>
      </c>
      <c r="F371" s="10" t="s">
        <v>39</v>
      </c>
      <c r="G371" s="10" t="s">
        <v>40</v>
      </c>
      <c r="H371" s="10" t="s">
        <v>464</v>
      </c>
      <c r="I371" s="10" t="s">
        <v>56</v>
      </c>
      <c r="J371" s="12">
        <v>45422.0</v>
      </c>
      <c r="K371" s="10" t="s">
        <v>43</v>
      </c>
      <c r="L371" s="10">
        <v>1.0</v>
      </c>
      <c r="M371" s="10">
        <v>11.5</v>
      </c>
      <c r="N371" s="10">
        <f t="shared" si="1"/>
        <v>11.5</v>
      </c>
      <c r="O371" s="10" t="s">
        <v>44</v>
      </c>
      <c r="P371" s="10" t="s">
        <v>409</v>
      </c>
      <c r="R371" s="2">
        <f t="shared" si="53"/>
        <v>0.23</v>
      </c>
      <c r="T371" s="2">
        <f t="shared" si="3"/>
        <v>0.23</v>
      </c>
    </row>
    <row r="372" ht="15.75" customHeight="1">
      <c r="A372" s="7" t="s">
        <v>36</v>
      </c>
      <c r="B372" s="8" t="s">
        <v>205</v>
      </c>
      <c r="C372" s="14" t="s">
        <v>13</v>
      </c>
      <c r="D372" s="14" t="s">
        <v>13</v>
      </c>
      <c r="E372" s="8" t="s">
        <v>206</v>
      </c>
      <c r="F372" s="8" t="s">
        <v>39</v>
      </c>
      <c r="G372" s="8" t="s">
        <v>40</v>
      </c>
      <c r="H372" s="8" t="s">
        <v>465</v>
      </c>
      <c r="I372" s="8" t="s">
        <v>56</v>
      </c>
      <c r="J372" s="9">
        <v>45422.0</v>
      </c>
      <c r="K372" s="8" t="s">
        <v>43</v>
      </c>
      <c r="L372" s="8">
        <v>1.0</v>
      </c>
      <c r="M372" s="8">
        <v>14.5</v>
      </c>
      <c r="N372" s="10">
        <f t="shared" si="1"/>
        <v>14.5</v>
      </c>
      <c r="O372" s="8" t="s">
        <v>44</v>
      </c>
      <c r="P372" s="8" t="s">
        <v>409</v>
      </c>
      <c r="R372" s="2">
        <f t="shared" si="53"/>
        <v>0.29</v>
      </c>
      <c r="T372" s="2">
        <f t="shared" si="3"/>
        <v>0.29</v>
      </c>
    </row>
    <row r="373" ht="15.75" customHeight="1">
      <c r="A373" s="11" t="s">
        <v>36</v>
      </c>
      <c r="B373" s="10" t="s">
        <v>205</v>
      </c>
      <c r="C373" s="13" t="s">
        <v>13</v>
      </c>
      <c r="D373" s="13" t="s">
        <v>13</v>
      </c>
      <c r="E373" s="10" t="s">
        <v>206</v>
      </c>
      <c r="F373" s="10" t="s">
        <v>39</v>
      </c>
      <c r="G373" s="10" t="s">
        <v>40</v>
      </c>
      <c r="H373" s="10" t="s">
        <v>466</v>
      </c>
      <c r="I373" s="10" t="s">
        <v>56</v>
      </c>
      <c r="J373" s="12">
        <v>45422.0</v>
      </c>
      <c r="K373" s="10" t="s">
        <v>43</v>
      </c>
      <c r="L373" s="10">
        <v>1.0</v>
      </c>
      <c r="M373" s="10">
        <v>27.99</v>
      </c>
      <c r="N373" s="10">
        <f t="shared" si="1"/>
        <v>27.99</v>
      </c>
      <c r="O373" s="10" t="s">
        <v>44</v>
      </c>
      <c r="P373" s="10" t="s">
        <v>409</v>
      </c>
      <c r="R373" s="2">
        <f t="shared" si="53"/>
        <v>0.5598</v>
      </c>
      <c r="T373" s="2">
        <f t="shared" si="3"/>
        <v>0.5598</v>
      </c>
    </row>
    <row r="374" ht="15.75" customHeight="1">
      <c r="A374" s="7" t="s">
        <v>36</v>
      </c>
      <c r="B374" s="8" t="s">
        <v>205</v>
      </c>
      <c r="C374" s="14" t="s">
        <v>13</v>
      </c>
      <c r="D374" s="14" t="s">
        <v>13</v>
      </c>
      <c r="E374" s="8" t="s">
        <v>206</v>
      </c>
      <c r="F374" s="8" t="s">
        <v>39</v>
      </c>
      <c r="G374" s="8" t="s">
        <v>40</v>
      </c>
      <c r="H374" s="8" t="s">
        <v>467</v>
      </c>
      <c r="I374" s="8" t="s">
        <v>69</v>
      </c>
      <c r="J374" s="9">
        <v>45422.0</v>
      </c>
      <c r="K374" s="8" t="s">
        <v>43</v>
      </c>
      <c r="L374" s="8">
        <v>1.0</v>
      </c>
      <c r="M374" s="8">
        <v>15.97</v>
      </c>
      <c r="N374" s="10">
        <f t="shared" si="1"/>
        <v>15.97</v>
      </c>
      <c r="O374" s="8" t="s">
        <v>44</v>
      </c>
      <c r="P374" s="8" t="s">
        <v>409</v>
      </c>
      <c r="R374" s="2">
        <f t="shared" si="53"/>
        <v>0.3194</v>
      </c>
      <c r="T374" s="2">
        <f t="shared" si="3"/>
        <v>0.3194</v>
      </c>
    </row>
    <row r="375" ht="15.75" customHeight="1">
      <c r="A375" s="11" t="s">
        <v>36</v>
      </c>
      <c r="B375" s="10" t="s">
        <v>205</v>
      </c>
      <c r="C375" s="13" t="s">
        <v>13</v>
      </c>
      <c r="D375" s="13" t="s">
        <v>13</v>
      </c>
      <c r="E375" s="10" t="s">
        <v>206</v>
      </c>
      <c r="F375" s="10" t="s">
        <v>39</v>
      </c>
      <c r="G375" s="10" t="s">
        <v>40</v>
      </c>
      <c r="H375" s="10" t="s">
        <v>468</v>
      </c>
      <c r="I375" s="10" t="s">
        <v>59</v>
      </c>
      <c r="J375" s="12">
        <v>45422.0</v>
      </c>
      <c r="K375" s="10" t="s">
        <v>43</v>
      </c>
      <c r="L375" s="10">
        <v>20.0</v>
      </c>
      <c r="M375" s="10">
        <v>4.15</v>
      </c>
      <c r="N375" s="10">
        <f t="shared" si="1"/>
        <v>83</v>
      </c>
      <c r="O375" s="10" t="s">
        <v>44</v>
      </c>
      <c r="P375" s="10" t="s">
        <v>409</v>
      </c>
      <c r="R375" s="2">
        <f t="shared" si="53"/>
        <v>1.66</v>
      </c>
      <c r="T375" s="2">
        <f t="shared" si="3"/>
        <v>1.66</v>
      </c>
    </row>
    <row r="376" ht="15.75" customHeight="1">
      <c r="A376" s="11" t="s">
        <v>36</v>
      </c>
      <c r="B376" s="10" t="s">
        <v>131</v>
      </c>
      <c r="C376" s="13" t="s">
        <v>13</v>
      </c>
      <c r="D376" s="13" t="s">
        <v>13</v>
      </c>
      <c r="E376" s="10" t="s">
        <v>210</v>
      </c>
      <c r="F376" s="10" t="s">
        <v>39</v>
      </c>
      <c r="G376" s="10" t="s">
        <v>40</v>
      </c>
      <c r="H376" s="10" t="s">
        <v>439</v>
      </c>
      <c r="I376" s="10" t="s">
        <v>47</v>
      </c>
      <c r="J376" s="12">
        <v>45422.0</v>
      </c>
      <c r="K376" s="10" t="s">
        <v>43</v>
      </c>
      <c r="L376" s="10">
        <v>4.0</v>
      </c>
      <c r="M376" s="10">
        <v>80.0</v>
      </c>
      <c r="N376" s="10">
        <f t="shared" si="1"/>
        <v>320</v>
      </c>
      <c r="O376" s="10" t="s">
        <v>44</v>
      </c>
      <c r="P376" s="10" t="s">
        <v>409</v>
      </c>
      <c r="R376" s="2">
        <f t="shared" si="53"/>
        <v>6.4</v>
      </c>
      <c r="T376" s="2">
        <f t="shared" si="3"/>
        <v>6.4</v>
      </c>
    </row>
    <row r="377" ht="15.75" customHeight="1">
      <c r="A377" s="7" t="s">
        <v>36</v>
      </c>
      <c r="B377" s="8" t="s">
        <v>48</v>
      </c>
      <c r="C377" s="14" t="s">
        <v>8</v>
      </c>
      <c r="D377" s="14" t="s">
        <v>8</v>
      </c>
      <c r="E377" s="8" t="s">
        <v>211</v>
      </c>
      <c r="F377" s="8" t="s">
        <v>39</v>
      </c>
      <c r="G377" s="8" t="s">
        <v>40</v>
      </c>
      <c r="H377" s="8" t="s">
        <v>469</v>
      </c>
      <c r="I377" s="8" t="s">
        <v>65</v>
      </c>
      <c r="J377" s="9">
        <v>45422.0</v>
      </c>
      <c r="K377" s="8" t="s">
        <v>43</v>
      </c>
      <c r="L377" s="8">
        <v>3.0</v>
      </c>
      <c r="M377" s="8">
        <v>176.34</v>
      </c>
      <c r="N377" s="10">
        <f t="shared" si="1"/>
        <v>529.02</v>
      </c>
      <c r="O377" s="8" t="s">
        <v>44</v>
      </c>
      <c r="P377" s="8" t="s">
        <v>409</v>
      </c>
      <c r="R377" s="2">
        <f t="shared" ref="R377:R382" si="54">0.015*N377</f>
        <v>7.9353</v>
      </c>
      <c r="T377" s="2">
        <f t="shared" si="3"/>
        <v>7.9353</v>
      </c>
    </row>
    <row r="378" ht="15.75" customHeight="1">
      <c r="A378" s="11" t="s">
        <v>36</v>
      </c>
      <c r="B378" s="10" t="s">
        <v>48</v>
      </c>
      <c r="C378" s="13" t="s">
        <v>8</v>
      </c>
      <c r="D378" s="13" t="s">
        <v>8</v>
      </c>
      <c r="E378" s="10" t="s">
        <v>211</v>
      </c>
      <c r="F378" s="10" t="s">
        <v>39</v>
      </c>
      <c r="G378" s="10" t="s">
        <v>40</v>
      </c>
      <c r="H378" s="10" t="s">
        <v>470</v>
      </c>
      <c r="I378" s="10" t="s">
        <v>65</v>
      </c>
      <c r="J378" s="12">
        <v>45422.0</v>
      </c>
      <c r="K378" s="10" t="s">
        <v>43</v>
      </c>
      <c r="L378" s="10">
        <v>3.0</v>
      </c>
      <c r="M378" s="10">
        <v>338.47</v>
      </c>
      <c r="N378" s="10">
        <f t="shared" si="1"/>
        <v>1015.41</v>
      </c>
      <c r="O378" s="10" t="s">
        <v>44</v>
      </c>
      <c r="P378" s="10" t="s">
        <v>409</v>
      </c>
      <c r="R378" s="2">
        <f t="shared" si="54"/>
        <v>15.23115</v>
      </c>
      <c r="T378" s="2">
        <f t="shared" si="3"/>
        <v>15.23115</v>
      </c>
    </row>
    <row r="379" ht="15.75" customHeight="1">
      <c r="A379" s="7" t="s">
        <v>36</v>
      </c>
      <c r="B379" s="8" t="s">
        <v>48</v>
      </c>
      <c r="C379" s="14" t="s">
        <v>8</v>
      </c>
      <c r="D379" s="14" t="s">
        <v>8</v>
      </c>
      <c r="E379" s="8" t="s">
        <v>211</v>
      </c>
      <c r="F379" s="8" t="s">
        <v>39</v>
      </c>
      <c r="G379" s="8" t="s">
        <v>40</v>
      </c>
      <c r="H379" s="8" t="s">
        <v>471</v>
      </c>
      <c r="I379" s="8" t="s">
        <v>65</v>
      </c>
      <c r="J379" s="9">
        <v>45422.0</v>
      </c>
      <c r="K379" s="8" t="s">
        <v>43</v>
      </c>
      <c r="L379" s="8">
        <v>4.0</v>
      </c>
      <c r="M379" s="8">
        <v>49.39</v>
      </c>
      <c r="N379" s="10">
        <f t="shared" si="1"/>
        <v>197.56</v>
      </c>
      <c r="O379" s="8" t="s">
        <v>44</v>
      </c>
      <c r="P379" s="8" t="s">
        <v>409</v>
      </c>
      <c r="R379" s="2">
        <f t="shared" si="54"/>
        <v>2.9634</v>
      </c>
      <c r="T379" s="2">
        <f t="shared" si="3"/>
        <v>2.9634</v>
      </c>
    </row>
    <row r="380" ht="15.75" customHeight="1">
      <c r="A380" s="11" t="s">
        <v>36</v>
      </c>
      <c r="B380" s="10" t="s">
        <v>48</v>
      </c>
      <c r="C380" s="13" t="s">
        <v>8</v>
      </c>
      <c r="D380" s="13" t="s">
        <v>8</v>
      </c>
      <c r="E380" s="10" t="s">
        <v>211</v>
      </c>
      <c r="F380" s="10" t="s">
        <v>39</v>
      </c>
      <c r="G380" s="10" t="s">
        <v>40</v>
      </c>
      <c r="H380" s="10" t="s">
        <v>472</v>
      </c>
      <c r="I380" s="10" t="s">
        <v>65</v>
      </c>
      <c r="J380" s="12">
        <v>45422.0</v>
      </c>
      <c r="K380" s="10" t="s">
        <v>43</v>
      </c>
      <c r="L380" s="10">
        <v>4.0</v>
      </c>
      <c r="M380" s="10">
        <v>85.6</v>
      </c>
      <c r="N380" s="10">
        <f t="shared" si="1"/>
        <v>342.4</v>
      </c>
      <c r="O380" s="10" t="s">
        <v>44</v>
      </c>
      <c r="P380" s="10" t="s">
        <v>409</v>
      </c>
      <c r="R380" s="2">
        <f t="shared" si="54"/>
        <v>5.136</v>
      </c>
      <c r="T380" s="2">
        <f t="shared" si="3"/>
        <v>5.136</v>
      </c>
    </row>
    <row r="381" ht="15.75" customHeight="1">
      <c r="A381" s="7" t="s">
        <v>36</v>
      </c>
      <c r="B381" s="8" t="s">
        <v>48</v>
      </c>
      <c r="C381" s="14" t="s">
        <v>8</v>
      </c>
      <c r="D381" s="14" t="s">
        <v>8</v>
      </c>
      <c r="E381" s="8" t="s">
        <v>214</v>
      </c>
      <c r="F381" s="8" t="s">
        <v>39</v>
      </c>
      <c r="G381" s="8" t="s">
        <v>40</v>
      </c>
      <c r="H381" s="8" t="s">
        <v>473</v>
      </c>
      <c r="I381" s="8" t="s">
        <v>65</v>
      </c>
      <c r="J381" s="9">
        <v>45422.0</v>
      </c>
      <c r="K381" s="8" t="s">
        <v>43</v>
      </c>
      <c r="L381" s="8">
        <v>2.0</v>
      </c>
      <c r="M381" s="8">
        <v>39.98</v>
      </c>
      <c r="N381" s="10">
        <f t="shared" si="1"/>
        <v>79.96</v>
      </c>
      <c r="O381" s="8" t="s">
        <v>44</v>
      </c>
      <c r="P381" s="8" t="s">
        <v>409</v>
      </c>
      <c r="R381" s="2">
        <f t="shared" si="54"/>
        <v>1.1994</v>
      </c>
      <c r="T381" s="2">
        <f t="shared" si="3"/>
        <v>1.1994</v>
      </c>
    </row>
    <row r="382" ht="15.75" customHeight="1">
      <c r="A382" s="11" t="s">
        <v>36</v>
      </c>
      <c r="B382" s="10" t="s">
        <v>48</v>
      </c>
      <c r="C382" s="13" t="s">
        <v>8</v>
      </c>
      <c r="D382" s="13" t="s">
        <v>8</v>
      </c>
      <c r="E382" s="10" t="s">
        <v>214</v>
      </c>
      <c r="F382" s="10" t="s">
        <v>39</v>
      </c>
      <c r="G382" s="10" t="s">
        <v>40</v>
      </c>
      <c r="H382" s="10" t="s">
        <v>422</v>
      </c>
      <c r="I382" s="10" t="s">
        <v>51</v>
      </c>
      <c r="J382" s="12">
        <v>45422.0</v>
      </c>
      <c r="K382" s="10" t="s">
        <v>43</v>
      </c>
      <c r="L382" s="10">
        <v>1.0</v>
      </c>
      <c r="M382" s="10">
        <v>570.0</v>
      </c>
      <c r="N382" s="10">
        <f t="shared" si="1"/>
        <v>570</v>
      </c>
      <c r="O382" s="10" t="s">
        <v>44</v>
      </c>
      <c r="P382" s="10" t="s">
        <v>409</v>
      </c>
      <c r="R382" s="2">
        <f t="shared" si="54"/>
        <v>8.55</v>
      </c>
      <c r="T382" s="2">
        <f t="shared" si="3"/>
        <v>8.55</v>
      </c>
    </row>
    <row r="383" ht="15.75" customHeight="1">
      <c r="A383" s="11" t="s">
        <v>36</v>
      </c>
      <c r="B383" s="10" t="s">
        <v>53</v>
      </c>
      <c r="C383" s="13" t="s">
        <v>15</v>
      </c>
      <c r="D383" s="13" t="s">
        <v>15</v>
      </c>
      <c r="E383" s="10" t="s">
        <v>215</v>
      </c>
      <c r="F383" s="10" t="s">
        <v>39</v>
      </c>
      <c r="G383" s="10" t="s">
        <v>40</v>
      </c>
      <c r="H383" s="10" t="s">
        <v>474</v>
      </c>
      <c r="I383" s="10" t="s">
        <v>59</v>
      </c>
      <c r="J383" s="12">
        <v>45422.0</v>
      </c>
      <c r="K383" s="10" t="s">
        <v>43</v>
      </c>
      <c r="L383" s="10">
        <v>50.0</v>
      </c>
      <c r="M383" s="10">
        <v>0.74</v>
      </c>
      <c r="N383" s="10">
        <f t="shared" si="1"/>
        <v>37</v>
      </c>
      <c r="O383" s="10" t="s">
        <v>44</v>
      </c>
      <c r="P383" s="10" t="s">
        <v>409</v>
      </c>
      <c r="R383" s="2">
        <f t="shared" ref="R383:R386" si="55">0.02*N383</f>
        <v>0.74</v>
      </c>
      <c r="T383" s="2">
        <f t="shared" si="3"/>
        <v>0.74</v>
      </c>
    </row>
    <row r="384" ht="15.75" customHeight="1">
      <c r="A384" s="7" t="s">
        <v>36</v>
      </c>
      <c r="B384" s="8" t="s">
        <v>223</v>
      </c>
      <c r="C384" s="14" t="s">
        <v>15</v>
      </c>
      <c r="D384" s="14" t="s">
        <v>15</v>
      </c>
      <c r="E384" s="8" t="s">
        <v>224</v>
      </c>
      <c r="F384" s="8" t="s">
        <v>39</v>
      </c>
      <c r="G384" s="8" t="s">
        <v>40</v>
      </c>
      <c r="H384" s="8" t="s">
        <v>466</v>
      </c>
      <c r="I384" s="8" t="s">
        <v>56</v>
      </c>
      <c r="J384" s="9">
        <v>45422.0</v>
      </c>
      <c r="K384" s="8" t="s">
        <v>43</v>
      </c>
      <c r="L384" s="8">
        <v>6.0</v>
      </c>
      <c r="M384" s="8">
        <v>27.5</v>
      </c>
      <c r="N384" s="10">
        <f t="shared" si="1"/>
        <v>165</v>
      </c>
      <c r="O384" s="8" t="s">
        <v>44</v>
      </c>
      <c r="P384" s="8" t="s">
        <v>409</v>
      </c>
      <c r="R384" s="2">
        <f t="shared" si="55"/>
        <v>3.3</v>
      </c>
      <c r="T384" s="2">
        <f t="shared" si="3"/>
        <v>3.3</v>
      </c>
    </row>
    <row r="385" ht="15.75" customHeight="1">
      <c r="A385" s="11" t="s">
        <v>36</v>
      </c>
      <c r="B385" s="10" t="s">
        <v>223</v>
      </c>
      <c r="C385" s="13" t="s">
        <v>15</v>
      </c>
      <c r="D385" s="13" t="s">
        <v>15</v>
      </c>
      <c r="E385" s="10" t="s">
        <v>224</v>
      </c>
      <c r="F385" s="10" t="s">
        <v>39</v>
      </c>
      <c r="G385" s="10" t="s">
        <v>40</v>
      </c>
      <c r="H385" s="10" t="s">
        <v>475</v>
      </c>
      <c r="I385" s="10" t="s">
        <v>67</v>
      </c>
      <c r="J385" s="12">
        <v>45422.0</v>
      </c>
      <c r="K385" s="10" t="s">
        <v>43</v>
      </c>
      <c r="L385" s="10">
        <v>8.0</v>
      </c>
      <c r="M385" s="10">
        <v>276.4</v>
      </c>
      <c r="N385" s="10">
        <f t="shared" si="1"/>
        <v>2211.2</v>
      </c>
      <c r="O385" s="10" t="s">
        <v>44</v>
      </c>
      <c r="P385" s="10" t="s">
        <v>409</v>
      </c>
      <c r="R385" s="2">
        <f t="shared" si="55"/>
        <v>44.224</v>
      </c>
      <c r="T385" s="2">
        <f t="shared" si="3"/>
        <v>44.224</v>
      </c>
    </row>
    <row r="386" ht="15.75" customHeight="1">
      <c r="A386" s="7" t="s">
        <v>36</v>
      </c>
      <c r="B386" s="8" t="s">
        <v>223</v>
      </c>
      <c r="C386" s="14" t="s">
        <v>15</v>
      </c>
      <c r="D386" s="14" t="s">
        <v>15</v>
      </c>
      <c r="E386" s="8" t="s">
        <v>224</v>
      </c>
      <c r="F386" s="8" t="s">
        <v>39</v>
      </c>
      <c r="G386" s="8" t="s">
        <v>40</v>
      </c>
      <c r="H386" s="8" t="s">
        <v>476</v>
      </c>
      <c r="I386" s="8" t="s">
        <v>56</v>
      </c>
      <c r="J386" s="9">
        <v>45422.0</v>
      </c>
      <c r="K386" s="8" t="s">
        <v>43</v>
      </c>
      <c r="L386" s="8">
        <v>512.0</v>
      </c>
      <c r="M386" s="8">
        <v>0.15</v>
      </c>
      <c r="N386" s="10">
        <f t="shared" si="1"/>
        <v>76.8</v>
      </c>
      <c r="O386" s="8" t="s">
        <v>44</v>
      </c>
      <c r="P386" s="8" t="s">
        <v>409</v>
      </c>
      <c r="R386" s="2">
        <f t="shared" si="55"/>
        <v>1.536</v>
      </c>
      <c r="T386" s="2">
        <f t="shared" si="3"/>
        <v>1.536</v>
      </c>
    </row>
    <row r="387" ht="15.75" customHeight="1">
      <c r="A387" s="7" t="s">
        <v>36</v>
      </c>
      <c r="B387" s="8" t="s">
        <v>128</v>
      </c>
      <c r="C387" s="14" t="s">
        <v>8</v>
      </c>
      <c r="D387" s="14" t="s">
        <v>8</v>
      </c>
      <c r="E387" s="8" t="s">
        <v>477</v>
      </c>
      <c r="F387" s="8" t="s">
        <v>39</v>
      </c>
      <c r="G387" s="8" t="s">
        <v>40</v>
      </c>
      <c r="H387" s="8" t="s">
        <v>478</v>
      </c>
      <c r="I387" s="8" t="s">
        <v>56</v>
      </c>
      <c r="J387" s="9">
        <v>45425.0</v>
      </c>
      <c r="K387" s="8" t="s">
        <v>408</v>
      </c>
      <c r="L387" s="8">
        <v>1.0</v>
      </c>
      <c r="M387" s="8">
        <v>1.0</v>
      </c>
      <c r="N387" s="10">
        <f t="shared" si="1"/>
        <v>1</v>
      </c>
      <c r="O387" s="8" t="s">
        <v>44</v>
      </c>
      <c r="P387" s="8" t="s">
        <v>409</v>
      </c>
      <c r="R387" s="2">
        <f t="shared" ref="R387:R389" si="56">0.015*N387</f>
        <v>0.015</v>
      </c>
      <c r="T387" s="2">
        <f t="shared" si="3"/>
        <v>0.015</v>
      </c>
    </row>
    <row r="388" ht="15.75" customHeight="1">
      <c r="A388" s="7" t="s">
        <v>36</v>
      </c>
      <c r="B388" s="8" t="s">
        <v>479</v>
      </c>
      <c r="C388" s="14" t="s">
        <v>8</v>
      </c>
      <c r="D388" s="14" t="s">
        <v>8</v>
      </c>
      <c r="E388" s="8" t="s">
        <v>480</v>
      </c>
      <c r="F388" s="8" t="s">
        <v>39</v>
      </c>
      <c r="G388" s="8" t="s">
        <v>40</v>
      </c>
      <c r="H388" s="8" t="s">
        <v>418</v>
      </c>
      <c r="I388" s="8" t="s">
        <v>47</v>
      </c>
      <c r="J388" s="9">
        <v>45425.0</v>
      </c>
      <c r="K388" s="8" t="s">
        <v>43</v>
      </c>
      <c r="L388" s="8">
        <v>32.0</v>
      </c>
      <c r="M388" s="8">
        <v>198.25</v>
      </c>
      <c r="N388" s="10">
        <f t="shared" si="1"/>
        <v>6344</v>
      </c>
      <c r="O388" s="8" t="s">
        <v>44</v>
      </c>
      <c r="P388" s="8" t="s">
        <v>409</v>
      </c>
      <c r="R388" s="2">
        <f t="shared" si="56"/>
        <v>95.16</v>
      </c>
      <c r="T388" s="2">
        <f t="shared" si="3"/>
        <v>95.16</v>
      </c>
    </row>
    <row r="389" ht="15.75" customHeight="1">
      <c r="A389" s="11" t="s">
        <v>36</v>
      </c>
      <c r="B389" s="10" t="s">
        <v>479</v>
      </c>
      <c r="C389" s="13" t="s">
        <v>8</v>
      </c>
      <c r="D389" s="13" t="s">
        <v>8</v>
      </c>
      <c r="E389" s="10" t="s">
        <v>481</v>
      </c>
      <c r="F389" s="10" t="s">
        <v>39</v>
      </c>
      <c r="G389" s="10" t="s">
        <v>40</v>
      </c>
      <c r="H389" s="10" t="s">
        <v>455</v>
      </c>
      <c r="I389" s="10" t="s">
        <v>59</v>
      </c>
      <c r="J389" s="12">
        <v>45425.0</v>
      </c>
      <c r="K389" s="10" t="s">
        <v>43</v>
      </c>
      <c r="L389" s="10">
        <v>276.0</v>
      </c>
      <c r="M389" s="10">
        <v>2.25</v>
      </c>
      <c r="N389" s="10">
        <f t="shared" si="1"/>
        <v>621</v>
      </c>
      <c r="O389" s="10" t="s">
        <v>44</v>
      </c>
      <c r="P389" s="10" t="s">
        <v>409</v>
      </c>
      <c r="R389" s="2">
        <f t="shared" si="56"/>
        <v>9.315</v>
      </c>
      <c r="T389" s="2">
        <f t="shared" si="3"/>
        <v>9.315</v>
      </c>
    </row>
    <row r="390" ht="15.75" customHeight="1">
      <c r="A390" s="7" t="s">
        <v>36</v>
      </c>
      <c r="B390" s="8" t="s">
        <v>228</v>
      </c>
      <c r="C390" s="14" t="s">
        <v>15</v>
      </c>
      <c r="D390" s="14" t="s">
        <v>15</v>
      </c>
      <c r="E390" s="8" t="s">
        <v>229</v>
      </c>
      <c r="F390" s="8" t="s">
        <v>39</v>
      </c>
      <c r="G390" s="8" t="s">
        <v>40</v>
      </c>
      <c r="H390" s="8" t="s">
        <v>482</v>
      </c>
      <c r="I390" s="8" t="s">
        <v>65</v>
      </c>
      <c r="J390" s="9">
        <v>45425.0</v>
      </c>
      <c r="K390" s="8" t="s">
        <v>43</v>
      </c>
      <c r="L390" s="8">
        <v>1.0</v>
      </c>
      <c r="M390" s="8">
        <v>37.83</v>
      </c>
      <c r="N390" s="10">
        <f t="shared" si="1"/>
        <v>37.83</v>
      </c>
      <c r="O390" s="8" t="s">
        <v>44</v>
      </c>
      <c r="P390" s="8" t="s">
        <v>409</v>
      </c>
      <c r="R390" s="2">
        <f t="shared" ref="R390:R391" si="57">0.02*N390</f>
        <v>0.7566</v>
      </c>
      <c r="T390" s="2">
        <f t="shared" si="3"/>
        <v>0.7566</v>
      </c>
    </row>
    <row r="391" ht="15.75" customHeight="1">
      <c r="A391" s="11" t="s">
        <v>36</v>
      </c>
      <c r="B391" s="10" t="s">
        <v>228</v>
      </c>
      <c r="C391" s="13" t="s">
        <v>15</v>
      </c>
      <c r="D391" s="13" t="s">
        <v>15</v>
      </c>
      <c r="E391" s="10" t="s">
        <v>229</v>
      </c>
      <c r="F391" s="10" t="s">
        <v>39</v>
      </c>
      <c r="G391" s="10" t="s">
        <v>40</v>
      </c>
      <c r="H391" s="10" t="s">
        <v>483</v>
      </c>
      <c r="I391" s="10" t="s">
        <v>160</v>
      </c>
      <c r="J391" s="12">
        <v>45425.0</v>
      </c>
      <c r="K391" s="10" t="s">
        <v>43</v>
      </c>
      <c r="L391" s="10">
        <v>1.0</v>
      </c>
      <c r="M391" s="10">
        <v>88.95</v>
      </c>
      <c r="N391" s="10">
        <f t="shared" si="1"/>
        <v>88.95</v>
      </c>
      <c r="O391" s="10" t="s">
        <v>44</v>
      </c>
      <c r="P391" s="10" t="s">
        <v>409</v>
      </c>
      <c r="R391" s="2">
        <f t="shared" si="57"/>
        <v>1.779</v>
      </c>
      <c r="T391" s="2">
        <f t="shared" si="3"/>
        <v>1.779</v>
      </c>
    </row>
    <row r="392" ht="15.75" customHeight="1">
      <c r="A392" s="7" t="s">
        <v>36</v>
      </c>
      <c r="B392" s="8" t="s">
        <v>233</v>
      </c>
      <c r="C392" s="14" t="s">
        <v>10</v>
      </c>
      <c r="D392" s="14" t="s">
        <v>10</v>
      </c>
      <c r="E392" s="8" t="s">
        <v>234</v>
      </c>
      <c r="F392" s="8" t="s">
        <v>39</v>
      </c>
      <c r="G392" s="8" t="s">
        <v>40</v>
      </c>
      <c r="H392" s="8" t="s">
        <v>484</v>
      </c>
      <c r="I392" s="8" t="s">
        <v>51</v>
      </c>
      <c r="J392" s="9">
        <v>45425.0</v>
      </c>
      <c r="K392" s="8" t="s">
        <v>43</v>
      </c>
      <c r="L392" s="8">
        <v>1.0</v>
      </c>
      <c r="M392" s="8">
        <v>29.5</v>
      </c>
      <c r="N392" s="10">
        <f t="shared" si="1"/>
        <v>29.5</v>
      </c>
      <c r="O392" s="8" t="s">
        <v>44</v>
      </c>
      <c r="P392" s="8" t="s">
        <v>409</v>
      </c>
      <c r="R392" s="2">
        <f>0.03*N392</f>
        <v>0.885</v>
      </c>
      <c r="T392" s="2">
        <f t="shared" si="3"/>
        <v>0.885</v>
      </c>
    </row>
    <row r="393" ht="15.75" customHeight="1">
      <c r="A393" s="11" t="s">
        <v>36</v>
      </c>
      <c r="B393" s="10" t="s">
        <v>128</v>
      </c>
      <c r="C393" s="13" t="s">
        <v>8</v>
      </c>
      <c r="D393" s="13" t="s">
        <v>8</v>
      </c>
      <c r="E393" s="10" t="s">
        <v>236</v>
      </c>
      <c r="F393" s="10" t="s">
        <v>39</v>
      </c>
      <c r="G393" s="10" t="s">
        <v>40</v>
      </c>
      <c r="H393" s="10" t="s">
        <v>417</v>
      </c>
      <c r="I393" s="10" t="s">
        <v>47</v>
      </c>
      <c r="J393" s="12">
        <v>45426.0</v>
      </c>
      <c r="K393" s="10" t="s">
        <v>43</v>
      </c>
      <c r="L393" s="10">
        <v>6.0</v>
      </c>
      <c r="M393" s="10">
        <v>104.75</v>
      </c>
      <c r="N393" s="10">
        <f t="shared" si="1"/>
        <v>628.5</v>
      </c>
      <c r="O393" s="10" t="s">
        <v>44</v>
      </c>
      <c r="P393" s="10" t="s">
        <v>409</v>
      </c>
      <c r="R393" s="2">
        <f t="shared" ref="R393:R394" si="58">0.015*N393</f>
        <v>9.4275</v>
      </c>
      <c r="T393" s="2">
        <f t="shared" si="3"/>
        <v>9.4275</v>
      </c>
    </row>
    <row r="394" ht="15.75" customHeight="1">
      <c r="A394" s="7" t="s">
        <v>36</v>
      </c>
      <c r="B394" s="8" t="s">
        <v>128</v>
      </c>
      <c r="C394" s="14" t="s">
        <v>8</v>
      </c>
      <c r="D394" s="14" t="s">
        <v>8</v>
      </c>
      <c r="E394" s="8" t="s">
        <v>236</v>
      </c>
      <c r="F394" s="8" t="s">
        <v>39</v>
      </c>
      <c r="G394" s="8" t="s">
        <v>40</v>
      </c>
      <c r="H394" s="8" t="s">
        <v>418</v>
      </c>
      <c r="I394" s="8" t="s">
        <v>47</v>
      </c>
      <c r="J394" s="9">
        <v>45426.0</v>
      </c>
      <c r="K394" s="8" t="s">
        <v>43</v>
      </c>
      <c r="L394" s="8">
        <v>8.0</v>
      </c>
      <c r="M394" s="8">
        <v>198.25</v>
      </c>
      <c r="N394" s="10">
        <f t="shared" si="1"/>
        <v>1586</v>
      </c>
      <c r="O394" s="8" t="s">
        <v>44</v>
      </c>
      <c r="P394" s="8" t="s">
        <v>409</v>
      </c>
      <c r="R394" s="2">
        <f t="shared" si="58"/>
        <v>23.79</v>
      </c>
      <c r="T394" s="2">
        <f t="shared" si="3"/>
        <v>23.79</v>
      </c>
    </row>
    <row r="395" ht="15.75" customHeight="1">
      <c r="A395" s="7" t="s">
        <v>36</v>
      </c>
      <c r="B395" s="8" t="s">
        <v>238</v>
      </c>
      <c r="C395" s="14" t="s">
        <v>10</v>
      </c>
      <c r="D395" s="14" t="s">
        <v>10</v>
      </c>
      <c r="E395" s="8" t="s">
        <v>239</v>
      </c>
      <c r="F395" s="8" t="s">
        <v>39</v>
      </c>
      <c r="G395" s="8" t="s">
        <v>40</v>
      </c>
      <c r="H395" s="8" t="s">
        <v>485</v>
      </c>
      <c r="I395" s="8" t="s">
        <v>69</v>
      </c>
      <c r="J395" s="9">
        <v>45426.0</v>
      </c>
      <c r="K395" s="8" t="s">
        <v>43</v>
      </c>
      <c r="L395" s="8">
        <v>2.0</v>
      </c>
      <c r="M395" s="8">
        <v>150.0</v>
      </c>
      <c r="N395" s="10">
        <f t="shared" si="1"/>
        <v>300</v>
      </c>
      <c r="O395" s="8" t="s">
        <v>44</v>
      </c>
      <c r="P395" s="8" t="s">
        <v>409</v>
      </c>
      <c r="R395" s="2">
        <f t="shared" ref="R395:R407" si="59">0.03*N395</f>
        <v>9</v>
      </c>
      <c r="T395" s="2">
        <f t="shared" si="3"/>
        <v>9</v>
      </c>
    </row>
    <row r="396" ht="15.75" customHeight="1">
      <c r="A396" s="11" t="s">
        <v>36</v>
      </c>
      <c r="B396" s="10" t="s">
        <v>238</v>
      </c>
      <c r="C396" s="13" t="s">
        <v>10</v>
      </c>
      <c r="D396" s="13" t="s">
        <v>10</v>
      </c>
      <c r="E396" s="10" t="s">
        <v>239</v>
      </c>
      <c r="F396" s="10" t="s">
        <v>39</v>
      </c>
      <c r="G396" s="10" t="s">
        <v>40</v>
      </c>
      <c r="H396" s="10" t="s">
        <v>195</v>
      </c>
      <c r="I396" s="10" t="s">
        <v>69</v>
      </c>
      <c r="J396" s="12">
        <v>45426.0</v>
      </c>
      <c r="K396" s="10" t="s">
        <v>43</v>
      </c>
      <c r="L396" s="10">
        <v>2.0</v>
      </c>
      <c r="M396" s="10">
        <v>50.0</v>
      </c>
      <c r="N396" s="10">
        <f t="shared" si="1"/>
        <v>100</v>
      </c>
      <c r="O396" s="10" t="s">
        <v>44</v>
      </c>
      <c r="P396" s="10" t="s">
        <v>409</v>
      </c>
      <c r="R396" s="2">
        <f t="shared" si="59"/>
        <v>3</v>
      </c>
      <c r="T396" s="2">
        <f t="shared" si="3"/>
        <v>3</v>
      </c>
    </row>
    <row r="397" ht="15.75" customHeight="1">
      <c r="A397" s="7" t="s">
        <v>36</v>
      </c>
      <c r="B397" s="8" t="s">
        <v>238</v>
      </c>
      <c r="C397" s="14" t="s">
        <v>10</v>
      </c>
      <c r="D397" s="14" t="s">
        <v>10</v>
      </c>
      <c r="E397" s="8" t="s">
        <v>239</v>
      </c>
      <c r="F397" s="8" t="s">
        <v>39</v>
      </c>
      <c r="G397" s="8" t="s">
        <v>40</v>
      </c>
      <c r="H397" s="8" t="s">
        <v>159</v>
      </c>
      <c r="I397" s="8" t="s">
        <v>160</v>
      </c>
      <c r="J397" s="9">
        <v>45426.0</v>
      </c>
      <c r="K397" s="8" t="s">
        <v>43</v>
      </c>
      <c r="L397" s="8">
        <v>5.0</v>
      </c>
      <c r="M397" s="8">
        <v>12.97</v>
      </c>
      <c r="N397" s="10">
        <f t="shared" si="1"/>
        <v>64.85</v>
      </c>
      <c r="O397" s="8" t="s">
        <v>44</v>
      </c>
      <c r="P397" s="8" t="s">
        <v>409</v>
      </c>
      <c r="R397" s="2">
        <f t="shared" si="59"/>
        <v>1.9455</v>
      </c>
      <c r="T397" s="2">
        <f t="shared" si="3"/>
        <v>1.9455</v>
      </c>
    </row>
    <row r="398" ht="15.75" customHeight="1">
      <c r="A398" s="11" t="s">
        <v>36</v>
      </c>
      <c r="B398" s="10" t="s">
        <v>238</v>
      </c>
      <c r="C398" s="13" t="s">
        <v>10</v>
      </c>
      <c r="D398" s="13" t="s">
        <v>10</v>
      </c>
      <c r="E398" s="10" t="s">
        <v>239</v>
      </c>
      <c r="F398" s="10" t="s">
        <v>39</v>
      </c>
      <c r="G398" s="10" t="s">
        <v>40</v>
      </c>
      <c r="H398" s="10" t="s">
        <v>486</v>
      </c>
      <c r="I398" s="10" t="s">
        <v>65</v>
      </c>
      <c r="J398" s="12">
        <v>45426.0</v>
      </c>
      <c r="K398" s="10" t="s">
        <v>43</v>
      </c>
      <c r="L398" s="10">
        <v>4.0</v>
      </c>
      <c r="M398" s="10">
        <v>25.81</v>
      </c>
      <c r="N398" s="10">
        <f t="shared" si="1"/>
        <v>103.24</v>
      </c>
      <c r="O398" s="10" t="s">
        <v>44</v>
      </c>
      <c r="P398" s="10" t="s">
        <v>409</v>
      </c>
      <c r="R398" s="2">
        <f t="shared" si="59"/>
        <v>3.0972</v>
      </c>
      <c r="T398" s="2">
        <f t="shared" si="3"/>
        <v>3.0972</v>
      </c>
    </row>
    <row r="399" ht="15.75" customHeight="1">
      <c r="A399" s="7" t="s">
        <v>36</v>
      </c>
      <c r="B399" s="8" t="s">
        <v>238</v>
      </c>
      <c r="C399" s="14" t="s">
        <v>10</v>
      </c>
      <c r="D399" s="14" t="s">
        <v>10</v>
      </c>
      <c r="E399" s="8" t="s">
        <v>239</v>
      </c>
      <c r="F399" s="8" t="s">
        <v>39</v>
      </c>
      <c r="G399" s="8" t="s">
        <v>40</v>
      </c>
      <c r="H399" s="8" t="s">
        <v>487</v>
      </c>
      <c r="I399" s="8" t="s">
        <v>65</v>
      </c>
      <c r="J399" s="9">
        <v>45426.0</v>
      </c>
      <c r="K399" s="8" t="s">
        <v>43</v>
      </c>
      <c r="L399" s="8">
        <v>6.0</v>
      </c>
      <c r="M399" s="8">
        <v>25.5</v>
      </c>
      <c r="N399" s="10">
        <f t="shared" si="1"/>
        <v>153</v>
      </c>
      <c r="O399" s="8" t="s">
        <v>44</v>
      </c>
      <c r="P399" s="8" t="s">
        <v>409</v>
      </c>
      <c r="R399" s="2">
        <f t="shared" si="59"/>
        <v>4.59</v>
      </c>
      <c r="T399" s="2">
        <f t="shared" si="3"/>
        <v>4.59</v>
      </c>
    </row>
    <row r="400" ht="15.75" customHeight="1">
      <c r="A400" s="11" t="s">
        <v>36</v>
      </c>
      <c r="B400" s="10" t="s">
        <v>238</v>
      </c>
      <c r="C400" s="13" t="s">
        <v>10</v>
      </c>
      <c r="D400" s="13" t="s">
        <v>10</v>
      </c>
      <c r="E400" s="10" t="s">
        <v>239</v>
      </c>
      <c r="F400" s="10" t="s">
        <v>39</v>
      </c>
      <c r="G400" s="10" t="s">
        <v>40</v>
      </c>
      <c r="H400" s="10" t="s">
        <v>488</v>
      </c>
      <c r="I400" s="10" t="s">
        <v>65</v>
      </c>
      <c r="J400" s="12">
        <v>45426.0</v>
      </c>
      <c r="K400" s="10" t="s">
        <v>43</v>
      </c>
      <c r="L400" s="10">
        <v>6.0</v>
      </c>
      <c r="M400" s="10">
        <v>11.4</v>
      </c>
      <c r="N400" s="10">
        <f t="shared" si="1"/>
        <v>68.4</v>
      </c>
      <c r="O400" s="10" t="s">
        <v>44</v>
      </c>
      <c r="P400" s="10" t="s">
        <v>409</v>
      </c>
      <c r="R400" s="2">
        <f t="shared" si="59"/>
        <v>2.052</v>
      </c>
      <c r="T400" s="2">
        <f t="shared" si="3"/>
        <v>2.052</v>
      </c>
    </row>
    <row r="401" ht="15.75" customHeight="1">
      <c r="A401" s="7" t="s">
        <v>36</v>
      </c>
      <c r="B401" s="8" t="s">
        <v>238</v>
      </c>
      <c r="C401" s="14" t="s">
        <v>10</v>
      </c>
      <c r="D401" s="14" t="s">
        <v>10</v>
      </c>
      <c r="E401" s="8" t="s">
        <v>239</v>
      </c>
      <c r="F401" s="8" t="s">
        <v>39</v>
      </c>
      <c r="G401" s="8" t="s">
        <v>40</v>
      </c>
      <c r="H401" s="8" t="s">
        <v>489</v>
      </c>
      <c r="I401" s="8" t="s">
        <v>47</v>
      </c>
      <c r="J401" s="9">
        <v>45426.0</v>
      </c>
      <c r="K401" s="8" t="s">
        <v>43</v>
      </c>
      <c r="L401" s="8">
        <v>12.0</v>
      </c>
      <c r="M401" s="8">
        <v>6.05</v>
      </c>
      <c r="N401" s="10">
        <f t="shared" si="1"/>
        <v>72.6</v>
      </c>
      <c r="O401" s="8" t="s">
        <v>44</v>
      </c>
      <c r="P401" s="8" t="s">
        <v>409</v>
      </c>
      <c r="R401" s="2">
        <f t="shared" si="59"/>
        <v>2.178</v>
      </c>
      <c r="T401" s="2">
        <f t="shared" si="3"/>
        <v>2.178</v>
      </c>
    </row>
    <row r="402" ht="15.75" customHeight="1">
      <c r="A402" s="11" t="s">
        <v>36</v>
      </c>
      <c r="B402" s="10" t="s">
        <v>238</v>
      </c>
      <c r="C402" s="13" t="s">
        <v>10</v>
      </c>
      <c r="D402" s="13" t="s">
        <v>10</v>
      </c>
      <c r="E402" s="10" t="s">
        <v>239</v>
      </c>
      <c r="F402" s="10" t="s">
        <v>39</v>
      </c>
      <c r="G402" s="10" t="s">
        <v>40</v>
      </c>
      <c r="H402" s="10" t="s">
        <v>139</v>
      </c>
      <c r="I402" s="10" t="s">
        <v>47</v>
      </c>
      <c r="J402" s="12">
        <v>45426.0</v>
      </c>
      <c r="K402" s="10" t="s">
        <v>43</v>
      </c>
      <c r="L402" s="10">
        <v>6.0</v>
      </c>
      <c r="M402" s="10">
        <v>12.25</v>
      </c>
      <c r="N402" s="10">
        <f t="shared" si="1"/>
        <v>73.5</v>
      </c>
      <c r="O402" s="10" t="s">
        <v>44</v>
      </c>
      <c r="P402" s="10" t="s">
        <v>409</v>
      </c>
      <c r="R402" s="2">
        <f t="shared" si="59"/>
        <v>2.205</v>
      </c>
      <c r="T402" s="2">
        <f t="shared" si="3"/>
        <v>2.205</v>
      </c>
    </row>
    <row r="403" ht="15.75" customHeight="1">
      <c r="A403" s="7" t="s">
        <v>36</v>
      </c>
      <c r="B403" s="8" t="s">
        <v>238</v>
      </c>
      <c r="C403" s="14" t="s">
        <v>10</v>
      </c>
      <c r="D403" s="14" t="s">
        <v>10</v>
      </c>
      <c r="E403" s="8" t="s">
        <v>239</v>
      </c>
      <c r="F403" s="8" t="s">
        <v>39</v>
      </c>
      <c r="G403" s="8" t="s">
        <v>40</v>
      </c>
      <c r="H403" s="8" t="s">
        <v>490</v>
      </c>
      <c r="I403" s="8" t="s">
        <v>47</v>
      </c>
      <c r="J403" s="9">
        <v>45426.0</v>
      </c>
      <c r="K403" s="8" t="s">
        <v>43</v>
      </c>
      <c r="L403" s="8">
        <v>4.0</v>
      </c>
      <c r="M403" s="8">
        <v>14.55</v>
      </c>
      <c r="N403" s="10">
        <f t="shared" si="1"/>
        <v>58.2</v>
      </c>
      <c r="O403" s="8" t="s">
        <v>44</v>
      </c>
      <c r="P403" s="8" t="s">
        <v>409</v>
      </c>
      <c r="R403" s="2">
        <f t="shared" si="59"/>
        <v>1.746</v>
      </c>
      <c r="T403" s="2">
        <f t="shared" si="3"/>
        <v>1.746</v>
      </c>
    </row>
    <row r="404" ht="15.75" customHeight="1">
      <c r="A404" s="11" t="s">
        <v>36</v>
      </c>
      <c r="B404" s="10" t="s">
        <v>238</v>
      </c>
      <c r="C404" s="13" t="s">
        <v>10</v>
      </c>
      <c r="D404" s="13" t="s">
        <v>10</v>
      </c>
      <c r="E404" s="10" t="s">
        <v>239</v>
      </c>
      <c r="F404" s="10" t="s">
        <v>39</v>
      </c>
      <c r="G404" s="10" t="s">
        <v>40</v>
      </c>
      <c r="H404" s="10" t="s">
        <v>260</v>
      </c>
      <c r="I404" s="10" t="s">
        <v>65</v>
      </c>
      <c r="J404" s="12">
        <v>45426.0</v>
      </c>
      <c r="K404" s="10" t="s">
        <v>43</v>
      </c>
      <c r="L404" s="10">
        <v>12.0</v>
      </c>
      <c r="M404" s="10">
        <v>11.64</v>
      </c>
      <c r="N404" s="10">
        <f t="shared" si="1"/>
        <v>139.68</v>
      </c>
      <c r="O404" s="10" t="s">
        <v>44</v>
      </c>
      <c r="P404" s="10" t="s">
        <v>409</v>
      </c>
      <c r="R404" s="2">
        <f t="shared" si="59"/>
        <v>4.1904</v>
      </c>
      <c r="T404" s="2">
        <f t="shared" si="3"/>
        <v>4.1904</v>
      </c>
    </row>
    <row r="405" ht="15.75" customHeight="1">
      <c r="A405" s="7" t="s">
        <v>36</v>
      </c>
      <c r="B405" s="8" t="s">
        <v>238</v>
      </c>
      <c r="C405" s="14" t="s">
        <v>10</v>
      </c>
      <c r="D405" s="14" t="s">
        <v>10</v>
      </c>
      <c r="E405" s="8" t="s">
        <v>239</v>
      </c>
      <c r="F405" s="8" t="s">
        <v>39</v>
      </c>
      <c r="G405" s="8" t="s">
        <v>40</v>
      </c>
      <c r="H405" s="8" t="s">
        <v>362</v>
      </c>
      <c r="I405" s="8" t="s">
        <v>65</v>
      </c>
      <c r="J405" s="9">
        <v>45426.0</v>
      </c>
      <c r="K405" s="8" t="s">
        <v>43</v>
      </c>
      <c r="L405" s="8">
        <v>6.0</v>
      </c>
      <c r="M405" s="8">
        <v>20.0</v>
      </c>
      <c r="N405" s="10">
        <f t="shared" si="1"/>
        <v>120</v>
      </c>
      <c r="O405" s="8" t="s">
        <v>44</v>
      </c>
      <c r="P405" s="8" t="s">
        <v>409</v>
      </c>
      <c r="R405" s="2">
        <f t="shared" si="59"/>
        <v>3.6</v>
      </c>
      <c r="T405" s="2">
        <f t="shared" si="3"/>
        <v>3.6</v>
      </c>
    </row>
    <row r="406" ht="15.75" customHeight="1">
      <c r="A406" s="11" t="s">
        <v>36</v>
      </c>
      <c r="B406" s="10" t="s">
        <v>238</v>
      </c>
      <c r="C406" s="13" t="s">
        <v>10</v>
      </c>
      <c r="D406" s="13" t="s">
        <v>10</v>
      </c>
      <c r="E406" s="10" t="s">
        <v>239</v>
      </c>
      <c r="F406" s="10" t="s">
        <v>39</v>
      </c>
      <c r="G406" s="10" t="s">
        <v>40</v>
      </c>
      <c r="H406" s="10" t="s">
        <v>491</v>
      </c>
      <c r="I406" s="10" t="s">
        <v>42</v>
      </c>
      <c r="J406" s="12">
        <v>45426.0</v>
      </c>
      <c r="K406" s="10" t="s">
        <v>43</v>
      </c>
      <c r="L406" s="10">
        <v>8.0</v>
      </c>
      <c r="M406" s="10">
        <v>5.25</v>
      </c>
      <c r="N406" s="10">
        <f t="shared" si="1"/>
        <v>42</v>
      </c>
      <c r="O406" s="10" t="s">
        <v>44</v>
      </c>
      <c r="P406" s="10" t="s">
        <v>409</v>
      </c>
      <c r="R406" s="2">
        <f t="shared" si="59"/>
        <v>1.26</v>
      </c>
      <c r="T406" s="2">
        <f t="shared" si="3"/>
        <v>1.26</v>
      </c>
    </row>
    <row r="407" ht="15.75" customHeight="1">
      <c r="A407" s="7" t="s">
        <v>36</v>
      </c>
      <c r="B407" s="8" t="s">
        <v>238</v>
      </c>
      <c r="C407" s="14" t="s">
        <v>10</v>
      </c>
      <c r="D407" s="14" t="s">
        <v>10</v>
      </c>
      <c r="E407" s="8" t="s">
        <v>239</v>
      </c>
      <c r="F407" s="8" t="s">
        <v>39</v>
      </c>
      <c r="G407" s="8" t="s">
        <v>40</v>
      </c>
      <c r="H407" s="8" t="s">
        <v>492</v>
      </c>
      <c r="I407" s="8" t="s">
        <v>47</v>
      </c>
      <c r="J407" s="9">
        <v>45426.0</v>
      </c>
      <c r="K407" s="8" t="s">
        <v>43</v>
      </c>
      <c r="L407" s="8">
        <v>2.0</v>
      </c>
      <c r="M407" s="8">
        <v>70.0</v>
      </c>
      <c r="N407" s="10">
        <f t="shared" si="1"/>
        <v>140</v>
      </c>
      <c r="O407" s="8" t="s">
        <v>44</v>
      </c>
      <c r="P407" s="8" t="s">
        <v>409</v>
      </c>
      <c r="R407" s="2">
        <f t="shared" si="59"/>
        <v>4.2</v>
      </c>
      <c r="T407" s="2">
        <f t="shared" si="3"/>
        <v>4.2</v>
      </c>
    </row>
    <row r="408" ht="15.75" customHeight="1">
      <c r="A408" s="11" t="s">
        <v>36</v>
      </c>
      <c r="B408" s="10" t="s">
        <v>245</v>
      </c>
      <c r="C408" s="13" t="s">
        <v>8</v>
      </c>
      <c r="D408" s="13" t="s">
        <v>8</v>
      </c>
      <c r="E408" s="10" t="s">
        <v>246</v>
      </c>
      <c r="F408" s="10" t="s">
        <v>39</v>
      </c>
      <c r="G408" s="10" t="s">
        <v>40</v>
      </c>
      <c r="H408" s="10" t="s">
        <v>493</v>
      </c>
      <c r="I408" s="10" t="s">
        <v>47</v>
      </c>
      <c r="J408" s="12">
        <v>45427.0</v>
      </c>
      <c r="K408" s="10" t="s">
        <v>43</v>
      </c>
      <c r="L408" s="10">
        <v>12.0</v>
      </c>
      <c r="M408" s="10">
        <v>2.25</v>
      </c>
      <c r="N408" s="10">
        <f t="shared" si="1"/>
        <v>27</v>
      </c>
      <c r="O408" s="10" t="s">
        <v>44</v>
      </c>
      <c r="P408" s="10" t="s">
        <v>409</v>
      </c>
      <c r="R408" s="2">
        <f t="shared" ref="R408:R418" si="60">0.015*N408</f>
        <v>0.405</v>
      </c>
      <c r="T408" s="2">
        <f t="shared" si="3"/>
        <v>0.405</v>
      </c>
    </row>
    <row r="409" ht="15.75" customHeight="1">
      <c r="A409" s="7" t="s">
        <v>36</v>
      </c>
      <c r="B409" s="8" t="s">
        <v>245</v>
      </c>
      <c r="C409" s="14" t="s">
        <v>8</v>
      </c>
      <c r="D409" s="14" t="s">
        <v>8</v>
      </c>
      <c r="E409" s="8" t="s">
        <v>246</v>
      </c>
      <c r="F409" s="8" t="s">
        <v>39</v>
      </c>
      <c r="G409" s="8" t="s">
        <v>40</v>
      </c>
      <c r="H409" s="8" t="s">
        <v>144</v>
      </c>
      <c r="I409" s="8" t="s">
        <v>56</v>
      </c>
      <c r="J409" s="9">
        <v>45427.0</v>
      </c>
      <c r="K409" s="8" t="s">
        <v>43</v>
      </c>
      <c r="L409" s="8">
        <v>50.0</v>
      </c>
      <c r="M409" s="8">
        <v>2.9</v>
      </c>
      <c r="N409" s="10">
        <f t="shared" si="1"/>
        <v>145</v>
      </c>
      <c r="O409" s="8" t="s">
        <v>44</v>
      </c>
      <c r="P409" s="8" t="s">
        <v>409</v>
      </c>
      <c r="R409" s="2">
        <f t="shared" si="60"/>
        <v>2.175</v>
      </c>
      <c r="T409" s="2">
        <f t="shared" si="3"/>
        <v>2.175</v>
      </c>
    </row>
    <row r="410" ht="15.75" customHeight="1">
      <c r="A410" s="11" t="s">
        <v>36</v>
      </c>
      <c r="B410" s="10" t="s">
        <v>245</v>
      </c>
      <c r="C410" s="13" t="s">
        <v>8</v>
      </c>
      <c r="D410" s="13" t="s">
        <v>8</v>
      </c>
      <c r="E410" s="10" t="s">
        <v>246</v>
      </c>
      <c r="F410" s="10" t="s">
        <v>39</v>
      </c>
      <c r="G410" s="10" t="s">
        <v>40</v>
      </c>
      <c r="H410" s="10" t="s">
        <v>173</v>
      </c>
      <c r="I410" s="10" t="s">
        <v>47</v>
      </c>
      <c r="J410" s="12">
        <v>45427.0</v>
      </c>
      <c r="K410" s="10" t="s">
        <v>43</v>
      </c>
      <c r="L410" s="10">
        <v>3.0</v>
      </c>
      <c r="M410" s="10">
        <v>7.9</v>
      </c>
      <c r="N410" s="10">
        <f t="shared" si="1"/>
        <v>23.7</v>
      </c>
      <c r="O410" s="10" t="s">
        <v>44</v>
      </c>
      <c r="P410" s="10" t="s">
        <v>409</v>
      </c>
      <c r="R410" s="2">
        <f t="shared" si="60"/>
        <v>0.3555</v>
      </c>
      <c r="T410" s="2">
        <f t="shared" si="3"/>
        <v>0.3555</v>
      </c>
    </row>
    <row r="411" ht="15.75" customHeight="1">
      <c r="A411" s="7" t="s">
        <v>36</v>
      </c>
      <c r="B411" s="8" t="s">
        <v>245</v>
      </c>
      <c r="C411" s="14" t="s">
        <v>8</v>
      </c>
      <c r="D411" s="14" t="s">
        <v>8</v>
      </c>
      <c r="E411" s="8" t="s">
        <v>246</v>
      </c>
      <c r="F411" s="8" t="s">
        <v>39</v>
      </c>
      <c r="G411" s="8" t="s">
        <v>40</v>
      </c>
      <c r="H411" s="8" t="s">
        <v>494</v>
      </c>
      <c r="I411" s="8" t="s">
        <v>80</v>
      </c>
      <c r="J411" s="9">
        <v>45427.0</v>
      </c>
      <c r="K411" s="8" t="s">
        <v>43</v>
      </c>
      <c r="L411" s="8">
        <v>3.0</v>
      </c>
      <c r="M411" s="8">
        <v>15.99</v>
      </c>
      <c r="N411" s="10">
        <f t="shared" si="1"/>
        <v>47.97</v>
      </c>
      <c r="O411" s="8" t="s">
        <v>44</v>
      </c>
      <c r="P411" s="8" t="s">
        <v>409</v>
      </c>
      <c r="R411" s="2">
        <f t="shared" si="60"/>
        <v>0.71955</v>
      </c>
      <c r="T411" s="2">
        <f t="shared" si="3"/>
        <v>0.71955</v>
      </c>
    </row>
    <row r="412" ht="15.75" customHeight="1">
      <c r="A412" s="11" t="s">
        <v>36</v>
      </c>
      <c r="B412" s="10" t="s">
        <v>245</v>
      </c>
      <c r="C412" s="13" t="s">
        <v>8</v>
      </c>
      <c r="D412" s="13" t="s">
        <v>8</v>
      </c>
      <c r="E412" s="10" t="s">
        <v>246</v>
      </c>
      <c r="F412" s="10" t="s">
        <v>39</v>
      </c>
      <c r="G412" s="10" t="s">
        <v>40</v>
      </c>
      <c r="H412" s="10" t="s">
        <v>435</v>
      </c>
      <c r="I412" s="10" t="s">
        <v>47</v>
      </c>
      <c r="J412" s="12">
        <v>45427.0</v>
      </c>
      <c r="K412" s="10" t="s">
        <v>43</v>
      </c>
      <c r="L412" s="10">
        <v>1.0</v>
      </c>
      <c r="M412" s="10">
        <v>70.0</v>
      </c>
      <c r="N412" s="10">
        <f t="shared" si="1"/>
        <v>70</v>
      </c>
      <c r="O412" s="10" t="s">
        <v>44</v>
      </c>
      <c r="P412" s="10" t="s">
        <v>409</v>
      </c>
      <c r="R412" s="2">
        <f t="shared" si="60"/>
        <v>1.05</v>
      </c>
      <c r="T412" s="2">
        <f t="shared" si="3"/>
        <v>1.05</v>
      </c>
    </row>
    <row r="413" ht="15.75" customHeight="1">
      <c r="A413" s="7" t="s">
        <v>36</v>
      </c>
      <c r="B413" s="8" t="s">
        <v>245</v>
      </c>
      <c r="C413" s="14" t="s">
        <v>8</v>
      </c>
      <c r="D413" s="14" t="s">
        <v>8</v>
      </c>
      <c r="E413" s="8" t="s">
        <v>246</v>
      </c>
      <c r="F413" s="8" t="s">
        <v>39</v>
      </c>
      <c r="G413" s="8" t="s">
        <v>40</v>
      </c>
      <c r="H413" s="8" t="s">
        <v>105</v>
      </c>
      <c r="I413" s="8" t="s">
        <v>56</v>
      </c>
      <c r="J413" s="9">
        <v>45427.0</v>
      </c>
      <c r="K413" s="8" t="s">
        <v>43</v>
      </c>
      <c r="L413" s="8">
        <v>50.0</v>
      </c>
      <c r="M413" s="8">
        <v>0.95</v>
      </c>
      <c r="N413" s="10">
        <f t="shared" si="1"/>
        <v>47.5</v>
      </c>
      <c r="O413" s="8" t="s">
        <v>44</v>
      </c>
      <c r="P413" s="8" t="s">
        <v>409</v>
      </c>
      <c r="R413" s="2">
        <f t="shared" si="60"/>
        <v>0.7125</v>
      </c>
      <c r="T413" s="2">
        <f t="shared" si="3"/>
        <v>0.7125</v>
      </c>
    </row>
    <row r="414" ht="15.75" customHeight="1">
      <c r="A414" s="7" t="s">
        <v>36</v>
      </c>
      <c r="B414" s="8" t="s">
        <v>124</v>
      </c>
      <c r="C414" s="14" t="s">
        <v>8</v>
      </c>
      <c r="D414" s="14" t="s">
        <v>8</v>
      </c>
      <c r="E414" s="8" t="s">
        <v>247</v>
      </c>
      <c r="F414" s="8" t="s">
        <v>39</v>
      </c>
      <c r="G414" s="8" t="s">
        <v>40</v>
      </c>
      <c r="H414" s="8" t="s">
        <v>495</v>
      </c>
      <c r="I414" s="8" t="s">
        <v>47</v>
      </c>
      <c r="J414" s="9">
        <v>45427.0</v>
      </c>
      <c r="K414" s="8" t="s">
        <v>43</v>
      </c>
      <c r="L414" s="8">
        <v>4.0</v>
      </c>
      <c r="M414" s="8">
        <v>17.88</v>
      </c>
      <c r="N414" s="10">
        <f t="shared" si="1"/>
        <v>71.52</v>
      </c>
      <c r="O414" s="8" t="s">
        <v>44</v>
      </c>
      <c r="P414" s="8" t="s">
        <v>409</v>
      </c>
      <c r="R414" s="2">
        <f t="shared" si="60"/>
        <v>1.0728</v>
      </c>
      <c r="T414" s="2">
        <f t="shared" si="3"/>
        <v>1.0728</v>
      </c>
    </row>
    <row r="415" ht="15.75" customHeight="1">
      <c r="A415" s="11" t="s">
        <v>36</v>
      </c>
      <c r="B415" s="10" t="s">
        <v>124</v>
      </c>
      <c r="C415" s="13" t="s">
        <v>8</v>
      </c>
      <c r="D415" s="13" t="s">
        <v>8</v>
      </c>
      <c r="E415" s="10" t="s">
        <v>247</v>
      </c>
      <c r="F415" s="10" t="s">
        <v>39</v>
      </c>
      <c r="G415" s="10" t="s">
        <v>40</v>
      </c>
      <c r="H415" s="10" t="s">
        <v>496</v>
      </c>
      <c r="I415" s="10" t="s">
        <v>47</v>
      </c>
      <c r="J415" s="12">
        <v>45427.0</v>
      </c>
      <c r="K415" s="10" t="s">
        <v>43</v>
      </c>
      <c r="L415" s="10">
        <v>1.0</v>
      </c>
      <c r="M415" s="10">
        <v>127.7</v>
      </c>
      <c r="N415" s="10">
        <f t="shared" si="1"/>
        <v>127.7</v>
      </c>
      <c r="O415" s="10" t="s">
        <v>44</v>
      </c>
      <c r="P415" s="10" t="s">
        <v>409</v>
      </c>
      <c r="R415" s="2">
        <f t="shared" si="60"/>
        <v>1.9155</v>
      </c>
      <c r="T415" s="2">
        <f t="shared" si="3"/>
        <v>1.9155</v>
      </c>
    </row>
    <row r="416" ht="15.75" customHeight="1">
      <c r="A416" s="7" t="s">
        <v>36</v>
      </c>
      <c r="B416" s="8" t="s">
        <v>124</v>
      </c>
      <c r="C416" s="14" t="s">
        <v>8</v>
      </c>
      <c r="D416" s="14" t="s">
        <v>8</v>
      </c>
      <c r="E416" s="8" t="s">
        <v>247</v>
      </c>
      <c r="F416" s="8" t="s">
        <v>39</v>
      </c>
      <c r="G416" s="8" t="s">
        <v>40</v>
      </c>
      <c r="H416" s="8" t="s">
        <v>497</v>
      </c>
      <c r="I416" s="8" t="s">
        <v>47</v>
      </c>
      <c r="J416" s="9">
        <v>45427.0</v>
      </c>
      <c r="K416" s="8" t="s">
        <v>43</v>
      </c>
      <c r="L416" s="8">
        <v>2.0</v>
      </c>
      <c r="M416" s="8">
        <v>45.9</v>
      </c>
      <c r="N416" s="10">
        <f t="shared" si="1"/>
        <v>91.8</v>
      </c>
      <c r="O416" s="8" t="s">
        <v>44</v>
      </c>
      <c r="P416" s="8" t="s">
        <v>409</v>
      </c>
      <c r="R416" s="2">
        <f t="shared" si="60"/>
        <v>1.377</v>
      </c>
      <c r="T416" s="2">
        <f t="shared" si="3"/>
        <v>1.377</v>
      </c>
    </row>
    <row r="417" ht="15.75" customHeight="1">
      <c r="A417" s="11" t="s">
        <v>36</v>
      </c>
      <c r="B417" s="10" t="s">
        <v>124</v>
      </c>
      <c r="C417" s="13" t="s">
        <v>8</v>
      </c>
      <c r="D417" s="13" t="s">
        <v>8</v>
      </c>
      <c r="E417" s="10" t="s">
        <v>247</v>
      </c>
      <c r="F417" s="10" t="s">
        <v>39</v>
      </c>
      <c r="G417" s="10" t="s">
        <v>40</v>
      </c>
      <c r="H417" s="10" t="s">
        <v>498</v>
      </c>
      <c r="I417" s="10" t="s">
        <v>47</v>
      </c>
      <c r="J417" s="12">
        <v>45427.0</v>
      </c>
      <c r="K417" s="10" t="s">
        <v>43</v>
      </c>
      <c r="L417" s="10">
        <v>4.0</v>
      </c>
      <c r="M417" s="10">
        <v>96.95</v>
      </c>
      <c r="N417" s="10">
        <f t="shared" si="1"/>
        <v>387.8</v>
      </c>
      <c r="O417" s="10" t="s">
        <v>44</v>
      </c>
      <c r="P417" s="10" t="s">
        <v>409</v>
      </c>
      <c r="R417" s="2">
        <f t="shared" si="60"/>
        <v>5.817</v>
      </c>
      <c r="T417" s="2">
        <f t="shared" si="3"/>
        <v>5.817</v>
      </c>
    </row>
    <row r="418" ht="15.75" customHeight="1">
      <c r="A418" s="7" t="s">
        <v>36</v>
      </c>
      <c r="B418" s="8" t="s">
        <v>124</v>
      </c>
      <c r="C418" s="14" t="s">
        <v>8</v>
      </c>
      <c r="D418" s="14" t="s">
        <v>8</v>
      </c>
      <c r="E418" s="8" t="s">
        <v>247</v>
      </c>
      <c r="F418" s="8" t="s">
        <v>39</v>
      </c>
      <c r="G418" s="8" t="s">
        <v>40</v>
      </c>
      <c r="H418" s="8" t="s">
        <v>499</v>
      </c>
      <c r="I418" s="8" t="s">
        <v>47</v>
      </c>
      <c r="J418" s="9">
        <v>45427.0</v>
      </c>
      <c r="K418" s="8" t="s">
        <v>43</v>
      </c>
      <c r="L418" s="8">
        <v>10.0</v>
      </c>
      <c r="M418" s="8">
        <v>63.0</v>
      </c>
      <c r="N418" s="10">
        <f t="shared" si="1"/>
        <v>630</v>
      </c>
      <c r="O418" s="8" t="s">
        <v>44</v>
      </c>
      <c r="P418" s="8" t="s">
        <v>409</v>
      </c>
      <c r="R418" s="2">
        <f t="shared" si="60"/>
        <v>9.45</v>
      </c>
      <c r="T418" s="2">
        <f t="shared" si="3"/>
        <v>9.45</v>
      </c>
    </row>
    <row r="419" ht="15.75" customHeight="1">
      <c r="A419" s="11" t="s">
        <v>36</v>
      </c>
      <c r="B419" s="10" t="s">
        <v>257</v>
      </c>
      <c r="C419" s="13" t="s">
        <v>9</v>
      </c>
      <c r="D419" s="13" t="s">
        <v>9</v>
      </c>
      <c r="E419" s="10" t="s">
        <v>258</v>
      </c>
      <c r="F419" s="10" t="s">
        <v>39</v>
      </c>
      <c r="G419" s="10" t="s">
        <v>40</v>
      </c>
      <c r="H419" s="10" t="s">
        <v>319</v>
      </c>
      <c r="I419" s="10" t="s">
        <v>47</v>
      </c>
      <c r="J419" s="12">
        <v>45428.0</v>
      </c>
      <c r="K419" s="10" t="s">
        <v>43</v>
      </c>
      <c r="L419" s="10">
        <v>1.0</v>
      </c>
      <c r="M419" s="10">
        <v>27.49</v>
      </c>
      <c r="N419" s="10">
        <f t="shared" si="1"/>
        <v>27.49</v>
      </c>
      <c r="O419" s="10" t="s">
        <v>44</v>
      </c>
      <c r="P419" s="10" t="s">
        <v>409</v>
      </c>
      <c r="R419" s="2">
        <f>0.03*N419</f>
        <v>0.8247</v>
      </c>
      <c r="T419" s="2">
        <f t="shared" si="3"/>
        <v>0.8247</v>
      </c>
    </row>
    <row r="420" ht="15.75" customHeight="1">
      <c r="A420" s="11" t="s">
        <v>36</v>
      </c>
      <c r="B420" s="10" t="s">
        <v>261</v>
      </c>
      <c r="C420" s="13" t="s">
        <v>8</v>
      </c>
      <c r="D420" s="13" t="s">
        <v>8</v>
      </c>
      <c r="E420" s="10" t="s">
        <v>262</v>
      </c>
      <c r="F420" s="10" t="s">
        <v>39</v>
      </c>
      <c r="G420" s="10" t="s">
        <v>40</v>
      </c>
      <c r="H420" s="10" t="s">
        <v>209</v>
      </c>
      <c r="I420" s="10" t="s">
        <v>59</v>
      </c>
      <c r="J420" s="12">
        <v>45428.0</v>
      </c>
      <c r="K420" s="10" t="s">
        <v>43</v>
      </c>
      <c r="L420" s="10">
        <v>80.0</v>
      </c>
      <c r="M420" s="10">
        <v>6.2</v>
      </c>
      <c r="N420" s="10">
        <f t="shared" si="1"/>
        <v>496</v>
      </c>
      <c r="O420" s="10" t="s">
        <v>44</v>
      </c>
      <c r="P420" s="10" t="s">
        <v>409</v>
      </c>
      <c r="R420" s="2">
        <f>0.015*N420</f>
        <v>7.44</v>
      </c>
      <c r="T420" s="2">
        <f t="shared" si="3"/>
        <v>7.44</v>
      </c>
    </row>
    <row r="421" ht="15.75" customHeight="1">
      <c r="A421" s="11" t="s">
        <v>36</v>
      </c>
      <c r="B421" s="10" t="s">
        <v>500</v>
      </c>
      <c r="C421" s="13" t="s">
        <v>501</v>
      </c>
      <c r="D421" s="13" t="s">
        <v>15</v>
      </c>
      <c r="E421" s="10" t="s">
        <v>502</v>
      </c>
      <c r="F421" s="10" t="s">
        <v>39</v>
      </c>
      <c r="G421" s="10" t="s">
        <v>40</v>
      </c>
      <c r="H421" s="10" t="s">
        <v>503</v>
      </c>
      <c r="I421" s="10" t="s">
        <v>67</v>
      </c>
      <c r="J421" s="12">
        <v>45429.0</v>
      </c>
      <c r="K421" s="10" t="s">
        <v>43</v>
      </c>
      <c r="L421" s="10">
        <v>20.0</v>
      </c>
      <c r="M421" s="10">
        <v>50.18</v>
      </c>
      <c r="N421" s="10">
        <f t="shared" si="1"/>
        <v>1003.6</v>
      </c>
      <c r="O421" s="10" t="s">
        <v>44</v>
      </c>
      <c r="P421" s="10" t="s">
        <v>409</v>
      </c>
      <c r="R421" s="2">
        <f t="shared" ref="R421:R424" si="61">0.03*N421</f>
        <v>30.108</v>
      </c>
      <c r="T421" s="2">
        <f t="shared" si="3"/>
        <v>30.108</v>
      </c>
    </row>
    <row r="422" ht="15.75" customHeight="1">
      <c r="A422" s="7" t="s">
        <v>36</v>
      </c>
      <c r="B422" s="8" t="s">
        <v>500</v>
      </c>
      <c r="C422" s="14" t="s">
        <v>501</v>
      </c>
      <c r="D422" s="14" t="s">
        <v>15</v>
      </c>
      <c r="E422" s="8" t="s">
        <v>502</v>
      </c>
      <c r="F422" s="8" t="s">
        <v>39</v>
      </c>
      <c r="G422" s="8" t="s">
        <v>40</v>
      </c>
      <c r="H422" s="8" t="s">
        <v>504</v>
      </c>
      <c r="I422" s="8" t="s">
        <v>69</v>
      </c>
      <c r="J422" s="9">
        <v>45429.0</v>
      </c>
      <c r="K422" s="8" t="s">
        <v>43</v>
      </c>
      <c r="L422" s="8">
        <v>3.0</v>
      </c>
      <c r="M422" s="8">
        <v>299.0</v>
      </c>
      <c r="N422" s="10">
        <f t="shared" si="1"/>
        <v>897</v>
      </c>
      <c r="O422" s="8" t="s">
        <v>44</v>
      </c>
      <c r="P422" s="8" t="s">
        <v>409</v>
      </c>
      <c r="R422" s="2">
        <f t="shared" si="61"/>
        <v>26.91</v>
      </c>
      <c r="T422" s="2">
        <f t="shared" si="3"/>
        <v>26.91</v>
      </c>
    </row>
    <row r="423" ht="15.75" customHeight="1">
      <c r="A423" s="11" t="s">
        <v>36</v>
      </c>
      <c r="B423" s="10" t="s">
        <v>500</v>
      </c>
      <c r="C423" s="13" t="s">
        <v>501</v>
      </c>
      <c r="D423" s="13" t="s">
        <v>15</v>
      </c>
      <c r="E423" s="10" t="s">
        <v>502</v>
      </c>
      <c r="F423" s="10" t="s">
        <v>39</v>
      </c>
      <c r="G423" s="10" t="s">
        <v>40</v>
      </c>
      <c r="H423" s="10" t="s">
        <v>505</v>
      </c>
      <c r="I423" s="10" t="s">
        <v>47</v>
      </c>
      <c r="J423" s="12">
        <v>45429.0</v>
      </c>
      <c r="K423" s="10" t="s">
        <v>43</v>
      </c>
      <c r="L423" s="10">
        <v>4.0</v>
      </c>
      <c r="M423" s="10">
        <v>9.95</v>
      </c>
      <c r="N423" s="10">
        <f t="shared" si="1"/>
        <v>39.8</v>
      </c>
      <c r="O423" s="10" t="s">
        <v>44</v>
      </c>
      <c r="P423" s="10" t="s">
        <v>409</v>
      </c>
      <c r="R423" s="2">
        <f t="shared" si="61"/>
        <v>1.194</v>
      </c>
      <c r="T423" s="2">
        <f t="shared" si="3"/>
        <v>1.194</v>
      </c>
    </row>
    <row r="424" ht="15.75" customHeight="1">
      <c r="A424" s="7" t="s">
        <v>36</v>
      </c>
      <c r="B424" s="8" t="s">
        <v>500</v>
      </c>
      <c r="C424" s="14" t="s">
        <v>501</v>
      </c>
      <c r="D424" s="14" t="s">
        <v>15</v>
      </c>
      <c r="E424" s="8" t="s">
        <v>502</v>
      </c>
      <c r="F424" s="8" t="s">
        <v>39</v>
      </c>
      <c r="G424" s="8" t="s">
        <v>40</v>
      </c>
      <c r="H424" s="8" t="s">
        <v>316</v>
      </c>
      <c r="I424" s="8" t="s">
        <v>65</v>
      </c>
      <c r="J424" s="9">
        <v>45429.0</v>
      </c>
      <c r="K424" s="8" t="s">
        <v>43</v>
      </c>
      <c r="L424" s="8">
        <v>5.0</v>
      </c>
      <c r="M424" s="8">
        <v>97.16</v>
      </c>
      <c r="N424" s="10">
        <f t="shared" si="1"/>
        <v>485.8</v>
      </c>
      <c r="O424" s="8" t="s">
        <v>44</v>
      </c>
      <c r="P424" s="8" t="s">
        <v>409</v>
      </c>
      <c r="R424" s="2">
        <f t="shared" si="61"/>
        <v>14.574</v>
      </c>
      <c r="T424" s="2">
        <f t="shared" si="3"/>
        <v>14.574</v>
      </c>
    </row>
    <row r="425" ht="15.75" customHeight="1">
      <c r="A425" s="11" t="s">
        <v>36</v>
      </c>
      <c r="B425" s="10" t="s">
        <v>268</v>
      </c>
      <c r="C425" s="13" t="s">
        <v>8</v>
      </c>
      <c r="D425" s="13" t="s">
        <v>8</v>
      </c>
      <c r="E425" s="10" t="s">
        <v>269</v>
      </c>
      <c r="F425" s="10" t="s">
        <v>39</v>
      </c>
      <c r="G425" s="10" t="s">
        <v>40</v>
      </c>
      <c r="H425" s="10" t="s">
        <v>506</v>
      </c>
      <c r="I425" s="10" t="s">
        <v>69</v>
      </c>
      <c r="J425" s="12">
        <v>45429.0</v>
      </c>
      <c r="K425" s="10" t="s">
        <v>43</v>
      </c>
      <c r="L425" s="10">
        <v>1.0</v>
      </c>
      <c r="M425" s="10">
        <v>235.0</v>
      </c>
      <c r="N425" s="10">
        <f t="shared" si="1"/>
        <v>235</v>
      </c>
      <c r="O425" s="10" t="s">
        <v>44</v>
      </c>
      <c r="P425" s="10" t="s">
        <v>409</v>
      </c>
      <c r="R425" s="2">
        <f t="shared" ref="R425:R430" si="62">0.015*N425</f>
        <v>3.525</v>
      </c>
      <c r="T425" s="2">
        <f t="shared" si="3"/>
        <v>3.525</v>
      </c>
    </row>
    <row r="426" ht="15.75" customHeight="1">
      <c r="A426" s="7" t="s">
        <v>36</v>
      </c>
      <c r="B426" s="8" t="s">
        <v>268</v>
      </c>
      <c r="C426" s="14" t="s">
        <v>8</v>
      </c>
      <c r="D426" s="14" t="s">
        <v>8</v>
      </c>
      <c r="E426" s="8" t="s">
        <v>269</v>
      </c>
      <c r="F426" s="8" t="s">
        <v>39</v>
      </c>
      <c r="G426" s="8" t="s">
        <v>40</v>
      </c>
      <c r="H426" s="8" t="s">
        <v>507</v>
      </c>
      <c r="I426" s="8" t="s">
        <v>69</v>
      </c>
      <c r="J426" s="9">
        <v>45429.0</v>
      </c>
      <c r="K426" s="8" t="s">
        <v>43</v>
      </c>
      <c r="L426" s="8">
        <v>1.0</v>
      </c>
      <c r="M426" s="8">
        <v>200.0</v>
      </c>
      <c r="N426" s="10">
        <f t="shared" si="1"/>
        <v>200</v>
      </c>
      <c r="O426" s="8" t="s">
        <v>44</v>
      </c>
      <c r="P426" s="8" t="s">
        <v>409</v>
      </c>
      <c r="R426" s="2">
        <f t="shared" si="62"/>
        <v>3</v>
      </c>
      <c r="T426" s="2">
        <f t="shared" si="3"/>
        <v>3</v>
      </c>
    </row>
    <row r="427" ht="15.75" customHeight="1">
      <c r="A427" s="11" t="s">
        <v>36</v>
      </c>
      <c r="B427" s="10" t="s">
        <v>268</v>
      </c>
      <c r="C427" s="13" t="s">
        <v>8</v>
      </c>
      <c r="D427" s="13" t="s">
        <v>8</v>
      </c>
      <c r="E427" s="10" t="s">
        <v>269</v>
      </c>
      <c r="F427" s="10" t="s">
        <v>39</v>
      </c>
      <c r="G427" s="10" t="s">
        <v>40</v>
      </c>
      <c r="H427" s="10" t="s">
        <v>169</v>
      </c>
      <c r="I427" s="10" t="s">
        <v>69</v>
      </c>
      <c r="J427" s="12">
        <v>45429.0</v>
      </c>
      <c r="K427" s="10" t="s">
        <v>43</v>
      </c>
      <c r="L427" s="10">
        <v>24.0</v>
      </c>
      <c r="M427" s="10">
        <v>1.5</v>
      </c>
      <c r="N427" s="10">
        <f t="shared" si="1"/>
        <v>36</v>
      </c>
      <c r="O427" s="10" t="s">
        <v>44</v>
      </c>
      <c r="P427" s="10" t="s">
        <v>409</v>
      </c>
      <c r="R427" s="2">
        <f t="shared" si="62"/>
        <v>0.54</v>
      </c>
      <c r="T427" s="2">
        <f t="shared" si="3"/>
        <v>0.54</v>
      </c>
    </row>
    <row r="428" ht="15.75" customHeight="1">
      <c r="A428" s="7" t="s">
        <v>36</v>
      </c>
      <c r="B428" s="8" t="s">
        <v>268</v>
      </c>
      <c r="C428" s="14" t="s">
        <v>8</v>
      </c>
      <c r="D428" s="14" t="s">
        <v>8</v>
      </c>
      <c r="E428" s="8" t="s">
        <v>269</v>
      </c>
      <c r="F428" s="8" t="s">
        <v>39</v>
      </c>
      <c r="G428" s="8" t="s">
        <v>40</v>
      </c>
      <c r="H428" s="8" t="s">
        <v>508</v>
      </c>
      <c r="I428" s="8" t="s">
        <v>47</v>
      </c>
      <c r="J428" s="9">
        <v>45429.0</v>
      </c>
      <c r="K428" s="8" t="s">
        <v>43</v>
      </c>
      <c r="L428" s="8">
        <v>2.0</v>
      </c>
      <c r="M428" s="8">
        <v>57.9</v>
      </c>
      <c r="N428" s="10">
        <f t="shared" si="1"/>
        <v>115.8</v>
      </c>
      <c r="O428" s="8" t="s">
        <v>44</v>
      </c>
      <c r="P428" s="8" t="s">
        <v>409</v>
      </c>
      <c r="R428" s="2">
        <f t="shared" si="62"/>
        <v>1.737</v>
      </c>
      <c r="T428" s="2">
        <f t="shared" si="3"/>
        <v>1.737</v>
      </c>
    </row>
    <row r="429" ht="15.75" customHeight="1">
      <c r="A429" s="11" t="s">
        <v>36</v>
      </c>
      <c r="B429" s="10" t="s">
        <v>268</v>
      </c>
      <c r="C429" s="13" t="s">
        <v>8</v>
      </c>
      <c r="D429" s="13" t="s">
        <v>8</v>
      </c>
      <c r="E429" s="10" t="s">
        <v>269</v>
      </c>
      <c r="F429" s="10" t="s">
        <v>39</v>
      </c>
      <c r="G429" s="10" t="s">
        <v>40</v>
      </c>
      <c r="H429" s="10" t="s">
        <v>509</v>
      </c>
      <c r="I429" s="10" t="s">
        <v>47</v>
      </c>
      <c r="J429" s="12">
        <v>45429.0</v>
      </c>
      <c r="K429" s="10" t="s">
        <v>43</v>
      </c>
      <c r="L429" s="10">
        <v>50.0</v>
      </c>
      <c r="M429" s="10">
        <v>3.99</v>
      </c>
      <c r="N429" s="10">
        <f t="shared" si="1"/>
        <v>199.5</v>
      </c>
      <c r="O429" s="10" t="s">
        <v>44</v>
      </c>
      <c r="P429" s="10" t="s">
        <v>409</v>
      </c>
      <c r="R429" s="2">
        <f t="shared" si="62"/>
        <v>2.9925</v>
      </c>
      <c r="T429" s="2">
        <f t="shared" si="3"/>
        <v>2.9925</v>
      </c>
    </row>
    <row r="430" ht="15.75" customHeight="1">
      <c r="A430" s="7" t="s">
        <v>36</v>
      </c>
      <c r="B430" s="8" t="s">
        <v>268</v>
      </c>
      <c r="C430" s="14" t="s">
        <v>8</v>
      </c>
      <c r="D430" s="14" t="s">
        <v>8</v>
      </c>
      <c r="E430" s="8" t="s">
        <v>269</v>
      </c>
      <c r="F430" s="8" t="s">
        <v>39</v>
      </c>
      <c r="G430" s="8" t="s">
        <v>40</v>
      </c>
      <c r="H430" s="8" t="s">
        <v>417</v>
      </c>
      <c r="I430" s="8" t="s">
        <v>47</v>
      </c>
      <c r="J430" s="9">
        <v>45429.0</v>
      </c>
      <c r="K430" s="8" t="s">
        <v>43</v>
      </c>
      <c r="L430" s="8">
        <v>4.0</v>
      </c>
      <c r="M430" s="8">
        <v>104.75</v>
      </c>
      <c r="N430" s="10">
        <f t="shared" si="1"/>
        <v>419</v>
      </c>
      <c r="O430" s="8" t="s">
        <v>44</v>
      </c>
      <c r="P430" s="8" t="s">
        <v>409</v>
      </c>
      <c r="R430" s="2">
        <f t="shared" si="62"/>
        <v>6.285</v>
      </c>
      <c r="T430" s="2">
        <f t="shared" si="3"/>
        <v>6.285</v>
      </c>
    </row>
    <row r="431" ht="15.75" customHeight="1">
      <c r="A431" s="11" t="s">
        <v>36</v>
      </c>
      <c r="B431" s="10" t="s">
        <v>162</v>
      </c>
      <c r="C431" s="13" t="s">
        <v>13</v>
      </c>
      <c r="D431" s="13" t="s">
        <v>13</v>
      </c>
      <c r="E431" s="10" t="s">
        <v>275</v>
      </c>
      <c r="F431" s="10" t="s">
        <v>39</v>
      </c>
      <c r="G431" s="10" t="s">
        <v>40</v>
      </c>
      <c r="H431" s="10" t="s">
        <v>510</v>
      </c>
      <c r="I431" s="10" t="s">
        <v>59</v>
      </c>
      <c r="J431" s="12">
        <v>45429.0</v>
      </c>
      <c r="K431" s="10" t="s">
        <v>43</v>
      </c>
      <c r="L431" s="10">
        <v>100.0</v>
      </c>
      <c r="M431" s="10">
        <v>3.15</v>
      </c>
      <c r="N431" s="10">
        <f t="shared" si="1"/>
        <v>315</v>
      </c>
      <c r="O431" s="10" t="s">
        <v>44</v>
      </c>
      <c r="P431" s="10" t="s">
        <v>409</v>
      </c>
      <c r="R431" s="2">
        <f t="shared" ref="R431:R443" si="63">0.02*N431</f>
        <v>6.3</v>
      </c>
      <c r="T431" s="2">
        <f t="shared" si="3"/>
        <v>6.3</v>
      </c>
    </row>
    <row r="432" ht="15.75" customHeight="1">
      <c r="A432" s="7" t="s">
        <v>36</v>
      </c>
      <c r="B432" s="8" t="s">
        <v>162</v>
      </c>
      <c r="C432" s="14" t="s">
        <v>13</v>
      </c>
      <c r="D432" s="14" t="s">
        <v>13</v>
      </c>
      <c r="E432" s="8" t="s">
        <v>275</v>
      </c>
      <c r="F432" s="8" t="s">
        <v>39</v>
      </c>
      <c r="G432" s="8" t="s">
        <v>40</v>
      </c>
      <c r="H432" s="8" t="s">
        <v>182</v>
      </c>
      <c r="I432" s="8" t="s">
        <v>59</v>
      </c>
      <c r="J432" s="9">
        <v>45429.0</v>
      </c>
      <c r="K432" s="8" t="s">
        <v>43</v>
      </c>
      <c r="L432" s="8">
        <v>100.0</v>
      </c>
      <c r="M432" s="8">
        <v>1.65</v>
      </c>
      <c r="N432" s="10">
        <f t="shared" si="1"/>
        <v>165</v>
      </c>
      <c r="O432" s="8" t="s">
        <v>44</v>
      </c>
      <c r="P432" s="8" t="s">
        <v>409</v>
      </c>
      <c r="R432" s="2">
        <f t="shared" si="63"/>
        <v>3.3</v>
      </c>
      <c r="T432" s="2">
        <f t="shared" si="3"/>
        <v>3.3</v>
      </c>
    </row>
    <row r="433" ht="15.75" customHeight="1">
      <c r="A433" s="11" t="s">
        <v>36</v>
      </c>
      <c r="B433" s="10" t="s">
        <v>162</v>
      </c>
      <c r="C433" s="13" t="s">
        <v>13</v>
      </c>
      <c r="D433" s="13" t="s">
        <v>13</v>
      </c>
      <c r="E433" s="10" t="s">
        <v>275</v>
      </c>
      <c r="F433" s="10" t="s">
        <v>39</v>
      </c>
      <c r="G433" s="10" t="s">
        <v>40</v>
      </c>
      <c r="H433" s="10" t="s">
        <v>511</v>
      </c>
      <c r="I433" s="10" t="s">
        <v>59</v>
      </c>
      <c r="J433" s="12">
        <v>45429.0</v>
      </c>
      <c r="K433" s="10" t="s">
        <v>43</v>
      </c>
      <c r="L433" s="10">
        <v>100.0</v>
      </c>
      <c r="M433" s="10">
        <v>0.85</v>
      </c>
      <c r="N433" s="10">
        <f t="shared" si="1"/>
        <v>85</v>
      </c>
      <c r="O433" s="10" t="s">
        <v>44</v>
      </c>
      <c r="P433" s="10" t="s">
        <v>409</v>
      </c>
      <c r="R433" s="2">
        <f t="shared" si="63"/>
        <v>1.7</v>
      </c>
      <c r="T433" s="2">
        <f t="shared" si="3"/>
        <v>1.7</v>
      </c>
    </row>
    <row r="434" ht="15.75" customHeight="1">
      <c r="A434" s="7" t="s">
        <v>36</v>
      </c>
      <c r="B434" s="8" t="s">
        <v>162</v>
      </c>
      <c r="C434" s="14" t="s">
        <v>13</v>
      </c>
      <c r="D434" s="14" t="s">
        <v>13</v>
      </c>
      <c r="E434" s="8" t="s">
        <v>275</v>
      </c>
      <c r="F434" s="8" t="s">
        <v>39</v>
      </c>
      <c r="G434" s="8" t="s">
        <v>40</v>
      </c>
      <c r="H434" s="8" t="s">
        <v>512</v>
      </c>
      <c r="I434" s="8" t="s">
        <v>65</v>
      </c>
      <c r="J434" s="9">
        <v>45429.0</v>
      </c>
      <c r="K434" s="8" t="s">
        <v>43</v>
      </c>
      <c r="L434" s="8">
        <v>2.0</v>
      </c>
      <c r="M434" s="8">
        <v>21.54</v>
      </c>
      <c r="N434" s="10">
        <f t="shared" si="1"/>
        <v>43.08</v>
      </c>
      <c r="O434" s="8" t="s">
        <v>44</v>
      </c>
      <c r="P434" s="8" t="s">
        <v>409</v>
      </c>
      <c r="R434" s="2">
        <f t="shared" si="63"/>
        <v>0.8616</v>
      </c>
      <c r="T434" s="2">
        <f t="shared" si="3"/>
        <v>0.8616</v>
      </c>
    </row>
    <row r="435" ht="15.75" customHeight="1">
      <c r="A435" s="11" t="s">
        <v>36</v>
      </c>
      <c r="B435" s="10" t="s">
        <v>162</v>
      </c>
      <c r="C435" s="13" t="s">
        <v>13</v>
      </c>
      <c r="D435" s="13" t="s">
        <v>13</v>
      </c>
      <c r="E435" s="10" t="s">
        <v>275</v>
      </c>
      <c r="F435" s="10" t="s">
        <v>39</v>
      </c>
      <c r="G435" s="10" t="s">
        <v>40</v>
      </c>
      <c r="H435" s="10" t="s">
        <v>513</v>
      </c>
      <c r="I435" s="10" t="s">
        <v>85</v>
      </c>
      <c r="J435" s="12">
        <v>45429.0</v>
      </c>
      <c r="K435" s="10" t="s">
        <v>43</v>
      </c>
      <c r="L435" s="10">
        <v>100.0</v>
      </c>
      <c r="M435" s="10">
        <v>1.2</v>
      </c>
      <c r="N435" s="10">
        <f t="shared" si="1"/>
        <v>120</v>
      </c>
      <c r="O435" s="10" t="s">
        <v>44</v>
      </c>
      <c r="P435" s="10" t="s">
        <v>409</v>
      </c>
      <c r="R435" s="2">
        <f t="shared" si="63"/>
        <v>2.4</v>
      </c>
      <c r="T435" s="2">
        <f t="shared" si="3"/>
        <v>2.4</v>
      </c>
    </row>
    <row r="436" ht="15.75" customHeight="1">
      <c r="A436" s="7" t="s">
        <v>36</v>
      </c>
      <c r="B436" s="8" t="s">
        <v>162</v>
      </c>
      <c r="C436" s="14" t="s">
        <v>13</v>
      </c>
      <c r="D436" s="14" t="s">
        <v>13</v>
      </c>
      <c r="E436" s="8" t="s">
        <v>284</v>
      </c>
      <c r="F436" s="8" t="s">
        <v>39</v>
      </c>
      <c r="G436" s="8" t="s">
        <v>40</v>
      </c>
      <c r="H436" s="8" t="s">
        <v>145</v>
      </c>
      <c r="I436" s="8" t="s">
        <v>56</v>
      </c>
      <c r="J436" s="9">
        <v>45429.0</v>
      </c>
      <c r="K436" s="8" t="s">
        <v>43</v>
      </c>
      <c r="L436" s="8">
        <v>200.0</v>
      </c>
      <c r="M436" s="8">
        <v>0.77</v>
      </c>
      <c r="N436" s="10">
        <f t="shared" si="1"/>
        <v>154</v>
      </c>
      <c r="O436" s="8" t="s">
        <v>44</v>
      </c>
      <c r="P436" s="8" t="s">
        <v>409</v>
      </c>
      <c r="R436" s="2">
        <f t="shared" si="63"/>
        <v>3.08</v>
      </c>
      <c r="T436" s="2">
        <f t="shared" si="3"/>
        <v>3.08</v>
      </c>
    </row>
    <row r="437" ht="15.75" customHeight="1">
      <c r="A437" s="11" t="s">
        <v>36</v>
      </c>
      <c r="B437" s="10" t="s">
        <v>286</v>
      </c>
      <c r="C437" s="13" t="s">
        <v>13</v>
      </c>
      <c r="D437" s="13" t="s">
        <v>13</v>
      </c>
      <c r="E437" s="10" t="s">
        <v>287</v>
      </c>
      <c r="F437" s="10" t="s">
        <v>39</v>
      </c>
      <c r="G437" s="10" t="s">
        <v>40</v>
      </c>
      <c r="H437" s="10" t="s">
        <v>216</v>
      </c>
      <c r="I437" s="10" t="s">
        <v>80</v>
      </c>
      <c r="J437" s="12">
        <v>45429.0</v>
      </c>
      <c r="K437" s="10" t="s">
        <v>43</v>
      </c>
      <c r="L437" s="10">
        <v>10.0</v>
      </c>
      <c r="M437" s="10">
        <v>6.99</v>
      </c>
      <c r="N437" s="10">
        <f t="shared" si="1"/>
        <v>69.9</v>
      </c>
      <c r="O437" s="10" t="s">
        <v>44</v>
      </c>
      <c r="P437" s="10" t="s">
        <v>409</v>
      </c>
      <c r="R437" s="2">
        <f t="shared" si="63"/>
        <v>1.398</v>
      </c>
      <c r="T437" s="2">
        <f t="shared" si="3"/>
        <v>1.398</v>
      </c>
    </row>
    <row r="438" ht="15.75" customHeight="1">
      <c r="A438" s="7" t="s">
        <v>36</v>
      </c>
      <c r="B438" s="8" t="s">
        <v>286</v>
      </c>
      <c r="C438" s="14" t="s">
        <v>13</v>
      </c>
      <c r="D438" s="14" t="s">
        <v>13</v>
      </c>
      <c r="E438" s="8" t="s">
        <v>287</v>
      </c>
      <c r="F438" s="8" t="s">
        <v>39</v>
      </c>
      <c r="G438" s="8" t="s">
        <v>40</v>
      </c>
      <c r="H438" s="8" t="s">
        <v>259</v>
      </c>
      <c r="I438" s="8" t="s">
        <v>80</v>
      </c>
      <c r="J438" s="9">
        <v>45429.0</v>
      </c>
      <c r="K438" s="8" t="s">
        <v>43</v>
      </c>
      <c r="L438" s="8">
        <v>10.0</v>
      </c>
      <c r="M438" s="8">
        <v>5.99</v>
      </c>
      <c r="N438" s="10">
        <f t="shared" si="1"/>
        <v>59.9</v>
      </c>
      <c r="O438" s="8" t="s">
        <v>44</v>
      </c>
      <c r="P438" s="8" t="s">
        <v>409</v>
      </c>
      <c r="R438" s="2">
        <f t="shared" si="63"/>
        <v>1.198</v>
      </c>
      <c r="T438" s="2">
        <f t="shared" si="3"/>
        <v>1.198</v>
      </c>
    </row>
    <row r="439" ht="15.75" customHeight="1">
      <c r="A439" s="11" t="s">
        <v>36</v>
      </c>
      <c r="B439" s="10" t="s">
        <v>286</v>
      </c>
      <c r="C439" s="13" t="s">
        <v>13</v>
      </c>
      <c r="D439" s="13" t="s">
        <v>13</v>
      </c>
      <c r="E439" s="10" t="s">
        <v>287</v>
      </c>
      <c r="F439" s="10" t="s">
        <v>39</v>
      </c>
      <c r="G439" s="10" t="s">
        <v>40</v>
      </c>
      <c r="H439" s="10" t="s">
        <v>331</v>
      </c>
      <c r="I439" s="10" t="s">
        <v>80</v>
      </c>
      <c r="J439" s="12">
        <v>45429.0</v>
      </c>
      <c r="K439" s="10" t="s">
        <v>43</v>
      </c>
      <c r="L439" s="10">
        <v>10.0</v>
      </c>
      <c r="M439" s="10">
        <v>10.49</v>
      </c>
      <c r="N439" s="10">
        <f t="shared" si="1"/>
        <v>104.9</v>
      </c>
      <c r="O439" s="10" t="s">
        <v>44</v>
      </c>
      <c r="P439" s="10" t="s">
        <v>409</v>
      </c>
      <c r="R439" s="2">
        <f t="shared" si="63"/>
        <v>2.098</v>
      </c>
      <c r="T439" s="2">
        <f t="shared" si="3"/>
        <v>2.098</v>
      </c>
    </row>
    <row r="440" ht="15.75" customHeight="1">
      <c r="A440" s="7" t="s">
        <v>36</v>
      </c>
      <c r="B440" s="8" t="s">
        <v>286</v>
      </c>
      <c r="C440" s="14" t="s">
        <v>13</v>
      </c>
      <c r="D440" s="14" t="s">
        <v>13</v>
      </c>
      <c r="E440" s="8" t="s">
        <v>287</v>
      </c>
      <c r="F440" s="8" t="s">
        <v>39</v>
      </c>
      <c r="G440" s="8" t="s">
        <v>40</v>
      </c>
      <c r="H440" s="8" t="s">
        <v>514</v>
      </c>
      <c r="I440" s="8" t="s">
        <v>65</v>
      </c>
      <c r="J440" s="9">
        <v>45429.0</v>
      </c>
      <c r="K440" s="8" t="s">
        <v>43</v>
      </c>
      <c r="L440" s="8">
        <v>4.0</v>
      </c>
      <c r="M440" s="8">
        <v>125.0</v>
      </c>
      <c r="N440" s="10">
        <f t="shared" si="1"/>
        <v>500</v>
      </c>
      <c r="O440" s="8" t="s">
        <v>44</v>
      </c>
      <c r="P440" s="8" t="s">
        <v>409</v>
      </c>
      <c r="R440" s="2">
        <f t="shared" si="63"/>
        <v>10</v>
      </c>
      <c r="T440" s="2">
        <f t="shared" si="3"/>
        <v>10</v>
      </c>
    </row>
    <row r="441" ht="15.75" customHeight="1">
      <c r="A441" s="11" t="s">
        <v>36</v>
      </c>
      <c r="B441" s="10" t="s">
        <v>286</v>
      </c>
      <c r="C441" s="13" t="s">
        <v>13</v>
      </c>
      <c r="D441" s="13" t="s">
        <v>13</v>
      </c>
      <c r="E441" s="10" t="s">
        <v>287</v>
      </c>
      <c r="F441" s="10" t="s">
        <v>39</v>
      </c>
      <c r="G441" s="10" t="s">
        <v>40</v>
      </c>
      <c r="H441" s="10" t="s">
        <v>515</v>
      </c>
      <c r="I441" s="10" t="s">
        <v>56</v>
      </c>
      <c r="J441" s="12">
        <v>45429.0</v>
      </c>
      <c r="K441" s="10" t="s">
        <v>43</v>
      </c>
      <c r="L441" s="10">
        <v>3.0</v>
      </c>
      <c r="M441" s="10">
        <v>14.99</v>
      </c>
      <c r="N441" s="10">
        <f t="shared" si="1"/>
        <v>44.97</v>
      </c>
      <c r="O441" s="10" t="s">
        <v>44</v>
      </c>
      <c r="P441" s="10" t="s">
        <v>409</v>
      </c>
      <c r="R441" s="2">
        <f t="shared" si="63"/>
        <v>0.8994</v>
      </c>
      <c r="T441" s="2">
        <f t="shared" si="3"/>
        <v>0.8994</v>
      </c>
    </row>
    <row r="442" ht="15.75" customHeight="1">
      <c r="A442" s="7" t="s">
        <v>36</v>
      </c>
      <c r="B442" s="8" t="s">
        <v>286</v>
      </c>
      <c r="C442" s="14" t="s">
        <v>13</v>
      </c>
      <c r="D442" s="14" t="s">
        <v>13</v>
      </c>
      <c r="E442" s="8" t="s">
        <v>287</v>
      </c>
      <c r="F442" s="8" t="s">
        <v>39</v>
      </c>
      <c r="G442" s="8" t="s">
        <v>40</v>
      </c>
      <c r="H442" s="8" t="s">
        <v>516</v>
      </c>
      <c r="I442" s="8" t="s">
        <v>69</v>
      </c>
      <c r="J442" s="9">
        <v>45429.0</v>
      </c>
      <c r="K442" s="8" t="s">
        <v>43</v>
      </c>
      <c r="L442" s="8">
        <v>11.0</v>
      </c>
      <c r="M442" s="8">
        <v>104.16</v>
      </c>
      <c r="N442" s="10">
        <f t="shared" si="1"/>
        <v>1145.76</v>
      </c>
      <c r="O442" s="8" t="s">
        <v>44</v>
      </c>
      <c r="P442" s="8" t="s">
        <v>409</v>
      </c>
      <c r="R442" s="2">
        <f t="shared" si="63"/>
        <v>22.9152</v>
      </c>
      <c r="T442" s="2">
        <f t="shared" si="3"/>
        <v>22.9152</v>
      </c>
    </row>
    <row r="443" ht="15.75" customHeight="1">
      <c r="A443" s="11" t="s">
        <v>36</v>
      </c>
      <c r="B443" s="10" t="s">
        <v>517</v>
      </c>
      <c r="C443" s="13" t="s">
        <v>13</v>
      </c>
      <c r="D443" s="13" t="s">
        <v>13</v>
      </c>
      <c r="E443" s="10" t="s">
        <v>518</v>
      </c>
      <c r="F443" s="10" t="s">
        <v>39</v>
      </c>
      <c r="G443" s="10" t="s">
        <v>40</v>
      </c>
      <c r="H443" s="10" t="s">
        <v>519</v>
      </c>
      <c r="I443" s="10" t="s">
        <v>47</v>
      </c>
      <c r="J443" s="12">
        <v>45429.0</v>
      </c>
      <c r="K443" s="10" t="s">
        <v>43</v>
      </c>
      <c r="L443" s="10">
        <v>36.0</v>
      </c>
      <c r="M443" s="10">
        <v>257.88</v>
      </c>
      <c r="N443" s="10">
        <f t="shared" si="1"/>
        <v>9283.68</v>
      </c>
      <c r="O443" s="10" t="s">
        <v>44</v>
      </c>
      <c r="P443" s="10" t="s">
        <v>409</v>
      </c>
      <c r="R443" s="2">
        <f t="shared" si="63"/>
        <v>185.6736</v>
      </c>
      <c r="T443" s="2">
        <f t="shared" si="3"/>
        <v>185.6736</v>
      </c>
    </row>
    <row r="444" ht="15.75" customHeight="1">
      <c r="A444" s="7" t="s">
        <v>36</v>
      </c>
      <c r="B444" s="8" t="s">
        <v>48</v>
      </c>
      <c r="C444" s="14" t="s">
        <v>8</v>
      </c>
      <c r="D444" s="14" t="s">
        <v>8</v>
      </c>
      <c r="E444" s="8" t="s">
        <v>298</v>
      </c>
      <c r="F444" s="8" t="s">
        <v>39</v>
      </c>
      <c r="G444" s="8" t="s">
        <v>40</v>
      </c>
      <c r="H444" s="8" t="s">
        <v>422</v>
      </c>
      <c r="I444" s="8" t="s">
        <v>51</v>
      </c>
      <c r="J444" s="9">
        <v>45432.0</v>
      </c>
      <c r="K444" s="8" t="s">
        <v>43</v>
      </c>
      <c r="L444" s="8">
        <v>1.0</v>
      </c>
      <c r="M444" s="8">
        <v>570.0</v>
      </c>
      <c r="N444" s="10">
        <f t="shared" si="1"/>
        <v>570</v>
      </c>
      <c r="O444" s="8" t="s">
        <v>44</v>
      </c>
      <c r="P444" s="8" t="s">
        <v>409</v>
      </c>
      <c r="R444" s="2">
        <f t="shared" ref="R444:R469" si="64">0.015*N444</f>
        <v>8.55</v>
      </c>
      <c r="T444" s="2">
        <f t="shared" si="3"/>
        <v>8.55</v>
      </c>
    </row>
    <row r="445" ht="15.75" customHeight="1">
      <c r="A445" s="11" t="s">
        <v>36</v>
      </c>
      <c r="B445" s="10" t="s">
        <v>48</v>
      </c>
      <c r="C445" s="13" t="s">
        <v>8</v>
      </c>
      <c r="D445" s="13" t="s">
        <v>8</v>
      </c>
      <c r="E445" s="10" t="s">
        <v>298</v>
      </c>
      <c r="F445" s="10" t="s">
        <v>39</v>
      </c>
      <c r="G445" s="10" t="s">
        <v>40</v>
      </c>
      <c r="H445" s="10" t="s">
        <v>520</v>
      </c>
      <c r="I445" s="10" t="s">
        <v>56</v>
      </c>
      <c r="J445" s="12">
        <v>45432.0</v>
      </c>
      <c r="K445" s="10" t="s">
        <v>43</v>
      </c>
      <c r="L445" s="10">
        <v>4.0</v>
      </c>
      <c r="M445" s="10">
        <v>43.5</v>
      </c>
      <c r="N445" s="10">
        <f t="shared" si="1"/>
        <v>174</v>
      </c>
      <c r="O445" s="10" t="s">
        <v>44</v>
      </c>
      <c r="P445" s="10" t="s">
        <v>409</v>
      </c>
      <c r="R445" s="2">
        <f t="shared" si="64"/>
        <v>2.61</v>
      </c>
      <c r="T445" s="2">
        <f t="shared" si="3"/>
        <v>2.61</v>
      </c>
    </row>
    <row r="446" ht="15.75" customHeight="1">
      <c r="A446" s="7" t="s">
        <v>36</v>
      </c>
      <c r="B446" s="8" t="s">
        <v>48</v>
      </c>
      <c r="C446" s="14" t="s">
        <v>8</v>
      </c>
      <c r="D446" s="14" t="s">
        <v>8</v>
      </c>
      <c r="E446" s="8" t="s">
        <v>298</v>
      </c>
      <c r="F446" s="8" t="s">
        <v>39</v>
      </c>
      <c r="G446" s="8" t="s">
        <v>40</v>
      </c>
      <c r="H446" s="8" t="s">
        <v>521</v>
      </c>
      <c r="I446" s="8" t="s">
        <v>56</v>
      </c>
      <c r="J446" s="9">
        <v>45432.0</v>
      </c>
      <c r="K446" s="8" t="s">
        <v>43</v>
      </c>
      <c r="L446" s="8">
        <v>2.0</v>
      </c>
      <c r="M446" s="8">
        <v>102.85</v>
      </c>
      <c r="N446" s="10">
        <f t="shared" si="1"/>
        <v>205.7</v>
      </c>
      <c r="O446" s="8" t="s">
        <v>44</v>
      </c>
      <c r="P446" s="8" t="s">
        <v>409</v>
      </c>
      <c r="R446" s="2">
        <f t="shared" si="64"/>
        <v>3.0855</v>
      </c>
      <c r="T446" s="2">
        <f t="shared" si="3"/>
        <v>3.0855</v>
      </c>
    </row>
    <row r="447" ht="15.75" customHeight="1">
      <c r="A447" s="7" t="s">
        <v>36</v>
      </c>
      <c r="B447" s="8" t="s">
        <v>304</v>
      </c>
      <c r="C447" s="14" t="s">
        <v>8</v>
      </c>
      <c r="D447" s="14" t="s">
        <v>8</v>
      </c>
      <c r="E447" s="8" t="s">
        <v>305</v>
      </c>
      <c r="F447" s="8" t="s">
        <v>39</v>
      </c>
      <c r="G447" s="8" t="s">
        <v>40</v>
      </c>
      <c r="H447" s="8" t="s">
        <v>522</v>
      </c>
      <c r="I447" s="8" t="s">
        <v>85</v>
      </c>
      <c r="J447" s="9">
        <v>45432.0</v>
      </c>
      <c r="K447" s="8" t="s">
        <v>43</v>
      </c>
      <c r="L447" s="8">
        <v>1.0</v>
      </c>
      <c r="M447" s="8">
        <v>132.0</v>
      </c>
      <c r="N447" s="10">
        <f t="shared" si="1"/>
        <v>132</v>
      </c>
      <c r="O447" s="8" t="s">
        <v>44</v>
      </c>
      <c r="P447" s="8" t="s">
        <v>409</v>
      </c>
      <c r="R447" s="2">
        <f t="shared" si="64"/>
        <v>1.98</v>
      </c>
      <c r="T447" s="2">
        <f t="shared" si="3"/>
        <v>1.98</v>
      </c>
    </row>
    <row r="448" ht="15.75" customHeight="1">
      <c r="A448" s="11" t="s">
        <v>36</v>
      </c>
      <c r="B448" s="10" t="s">
        <v>304</v>
      </c>
      <c r="C448" s="13" t="s">
        <v>8</v>
      </c>
      <c r="D448" s="13" t="s">
        <v>8</v>
      </c>
      <c r="E448" s="10" t="s">
        <v>305</v>
      </c>
      <c r="F448" s="10" t="s">
        <v>39</v>
      </c>
      <c r="G448" s="10" t="s">
        <v>40</v>
      </c>
      <c r="H448" s="10" t="s">
        <v>513</v>
      </c>
      <c r="I448" s="10" t="s">
        <v>85</v>
      </c>
      <c r="J448" s="12">
        <v>45432.0</v>
      </c>
      <c r="K448" s="10" t="s">
        <v>43</v>
      </c>
      <c r="L448" s="10">
        <v>100.0</v>
      </c>
      <c r="M448" s="10">
        <v>1.2</v>
      </c>
      <c r="N448" s="10">
        <f t="shared" si="1"/>
        <v>120</v>
      </c>
      <c r="O448" s="10" t="s">
        <v>44</v>
      </c>
      <c r="P448" s="10" t="s">
        <v>409</v>
      </c>
      <c r="R448" s="2">
        <f t="shared" si="64"/>
        <v>1.8</v>
      </c>
      <c r="T448" s="2">
        <f t="shared" si="3"/>
        <v>1.8</v>
      </c>
    </row>
    <row r="449" ht="15.75" customHeight="1">
      <c r="A449" s="7" t="s">
        <v>36</v>
      </c>
      <c r="B449" s="8" t="s">
        <v>304</v>
      </c>
      <c r="C449" s="14" t="s">
        <v>8</v>
      </c>
      <c r="D449" s="14" t="s">
        <v>8</v>
      </c>
      <c r="E449" s="8" t="s">
        <v>305</v>
      </c>
      <c r="F449" s="8" t="s">
        <v>39</v>
      </c>
      <c r="G449" s="8" t="s">
        <v>40</v>
      </c>
      <c r="H449" s="8" t="s">
        <v>468</v>
      </c>
      <c r="I449" s="8" t="s">
        <v>59</v>
      </c>
      <c r="J449" s="9">
        <v>45432.0</v>
      </c>
      <c r="K449" s="8" t="s">
        <v>43</v>
      </c>
      <c r="L449" s="8">
        <v>40.0</v>
      </c>
      <c r="M449" s="8">
        <v>4.15</v>
      </c>
      <c r="N449" s="10">
        <f t="shared" si="1"/>
        <v>166</v>
      </c>
      <c r="O449" s="8" t="s">
        <v>44</v>
      </c>
      <c r="P449" s="8" t="s">
        <v>409</v>
      </c>
      <c r="R449" s="2">
        <f t="shared" si="64"/>
        <v>2.49</v>
      </c>
      <c r="T449" s="2">
        <f t="shared" si="3"/>
        <v>2.49</v>
      </c>
    </row>
    <row r="450" ht="15.75" customHeight="1">
      <c r="A450" s="11" t="s">
        <v>36</v>
      </c>
      <c r="B450" s="10" t="s">
        <v>304</v>
      </c>
      <c r="C450" s="13" t="s">
        <v>8</v>
      </c>
      <c r="D450" s="13" t="s">
        <v>8</v>
      </c>
      <c r="E450" s="10" t="s">
        <v>305</v>
      </c>
      <c r="F450" s="10" t="s">
        <v>39</v>
      </c>
      <c r="G450" s="10" t="s">
        <v>40</v>
      </c>
      <c r="H450" s="10" t="s">
        <v>523</v>
      </c>
      <c r="I450" s="10" t="s">
        <v>59</v>
      </c>
      <c r="J450" s="12">
        <v>45432.0</v>
      </c>
      <c r="K450" s="10" t="s">
        <v>43</v>
      </c>
      <c r="L450" s="10">
        <v>40.0</v>
      </c>
      <c r="M450" s="10">
        <v>4.65</v>
      </c>
      <c r="N450" s="10">
        <f t="shared" si="1"/>
        <v>186</v>
      </c>
      <c r="O450" s="10" t="s">
        <v>44</v>
      </c>
      <c r="P450" s="10" t="s">
        <v>409</v>
      </c>
      <c r="R450" s="2">
        <f t="shared" si="64"/>
        <v>2.79</v>
      </c>
      <c r="T450" s="2">
        <f t="shared" si="3"/>
        <v>2.79</v>
      </c>
    </row>
    <row r="451" ht="15.75" customHeight="1">
      <c r="A451" s="7" t="s">
        <v>36</v>
      </c>
      <c r="B451" s="8" t="s">
        <v>304</v>
      </c>
      <c r="C451" s="14" t="s">
        <v>8</v>
      </c>
      <c r="D451" s="14" t="s">
        <v>8</v>
      </c>
      <c r="E451" s="8" t="s">
        <v>305</v>
      </c>
      <c r="F451" s="8" t="s">
        <v>39</v>
      </c>
      <c r="G451" s="8" t="s">
        <v>40</v>
      </c>
      <c r="H451" s="8" t="s">
        <v>209</v>
      </c>
      <c r="I451" s="8" t="s">
        <v>59</v>
      </c>
      <c r="J451" s="9">
        <v>45432.0</v>
      </c>
      <c r="K451" s="8" t="s">
        <v>43</v>
      </c>
      <c r="L451" s="8">
        <v>40.0</v>
      </c>
      <c r="M451" s="8">
        <v>6.2</v>
      </c>
      <c r="N451" s="10">
        <f t="shared" si="1"/>
        <v>248</v>
      </c>
      <c r="O451" s="8" t="s">
        <v>44</v>
      </c>
      <c r="P451" s="8" t="s">
        <v>409</v>
      </c>
      <c r="R451" s="2">
        <f t="shared" si="64"/>
        <v>3.72</v>
      </c>
      <c r="T451" s="2">
        <f t="shared" si="3"/>
        <v>3.72</v>
      </c>
    </row>
    <row r="452" ht="15.75" customHeight="1">
      <c r="A452" s="11" t="s">
        <v>36</v>
      </c>
      <c r="B452" s="10" t="s">
        <v>304</v>
      </c>
      <c r="C452" s="13" t="s">
        <v>8</v>
      </c>
      <c r="D452" s="13" t="s">
        <v>8</v>
      </c>
      <c r="E452" s="10" t="s">
        <v>305</v>
      </c>
      <c r="F452" s="10" t="s">
        <v>39</v>
      </c>
      <c r="G452" s="10" t="s">
        <v>40</v>
      </c>
      <c r="H452" s="10" t="s">
        <v>524</v>
      </c>
      <c r="I452" s="10" t="s">
        <v>59</v>
      </c>
      <c r="J452" s="12">
        <v>45432.0</v>
      </c>
      <c r="K452" s="10" t="s">
        <v>43</v>
      </c>
      <c r="L452" s="10">
        <v>20.0</v>
      </c>
      <c r="M452" s="10">
        <v>10.98</v>
      </c>
      <c r="N452" s="10">
        <f t="shared" si="1"/>
        <v>219.6</v>
      </c>
      <c r="O452" s="10" t="s">
        <v>44</v>
      </c>
      <c r="P452" s="10" t="s">
        <v>409</v>
      </c>
      <c r="R452" s="2">
        <f t="shared" si="64"/>
        <v>3.294</v>
      </c>
      <c r="T452" s="2">
        <f t="shared" si="3"/>
        <v>3.294</v>
      </c>
    </row>
    <row r="453" ht="15.75" customHeight="1">
      <c r="A453" s="7" t="s">
        <v>36</v>
      </c>
      <c r="B453" s="8" t="s">
        <v>304</v>
      </c>
      <c r="C453" s="14" t="s">
        <v>8</v>
      </c>
      <c r="D453" s="14" t="s">
        <v>8</v>
      </c>
      <c r="E453" s="8" t="s">
        <v>305</v>
      </c>
      <c r="F453" s="8" t="s">
        <v>39</v>
      </c>
      <c r="G453" s="8" t="s">
        <v>40</v>
      </c>
      <c r="H453" s="8" t="s">
        <v>525</v>
      </c>
      <c r="I453" s="8" t="s">
        <v>59</v>
      </c>
      <c r="J453" s="9">
        <v>45432.0</v>
      </c>
      <c r="K453" s="8" t="s">
        <v>43</v>
      </c>
      <c r="L453" s="8">
        <v>40.0</v>
      </c>
      <c r="M453" s="8">
        <v>8.4</v>
      </c>
      <c r="N453" s="10">
        <f t="shared" si="1"/>
        <v>336</v>
      </c>
      <c r="O453" s="8" t="s">
        <v>44</v>
      </c>
      <c r="P453" s="8" t="s">
        <v>409</v>
      </c>
      <c r="R453" s="2">
        <f t="shared" si="64"/>
        <v>5.04</v>
      </c>
      <c r="T453" s="2">
        <f t="shared" si="3"/>
        <v>5.04</v>
      </c>
    </row>
    <row r="454" ht="15.75" customHeight="1">
      <c r="A454" s="11" t="s">
        <v>36</v>
      </c>
      <c r="B454" s="10" t="s">
        <v>304</v>
      </c>
      <c r="C454" s="13" t="s">
        <v>8</v>
      </c>
      <c r="D454" s="13" t="s">
        <v>8</v>
      </c>
      <c r="E454" s="10" t="s">
        <v>305</v>
      </c>
      <c r="F454" s="10" t="s">
        <v>39</v>
      </c>
      <c r="G454" s="10" t="s">
        <v>40</v>
      </c>
      <c r="H454" s="10" t="s">
        <v>526</v>
      </c>
      <c r="I454" s="10" t="s">
        <v>69</v>
      </c>
      <c r="J454" s="12">
        <v>45432.0</v>
      </c>
      <c r="K454" s="10" t="s">
        <v>43</v>
      </c>
      <c r="L454" s="10">
        <v>6.0</v>
      </c>
      <c r="M454" s="10">
        <v>7.5</v>
      </c>
      <c r="N454" s="10">
        <f t="shared" si="1"/>
        <v>45</v>
      </c>
      <c r="O454" s="10" t="s">
        <v>44</v>
      </c>
      <c r="P454" s="10" t="s">
        <v>409</v>
      </c>
      <c r="R454" s="2">
        <f t="shared" si="64"/>
        <v>0.675</v>
      </c>
      <c r="T454" s="2">
        <f t="shared" si="3"/>
        <v>0.675</v>
      </c>
    </row>
    <row r="455" ht="15.75" customHeight="1">
      <c r="A455" s="7" t="s">
        <v>36</v>
      </c>
      <c r="B455" s="8" t="s">
        <v>304</v>
      </c>
      <c r="C455" s="14" t="s">
        <v>8</v>
      </c>
      <c r="D455" s="14" t="s">
        <v>8</v>
      </c>
      <c r="E455" s="8" t="s">
        <v>305</v>
      </c>
      <c r="F455" s="8" t="s">
        <v>39</v>
      </c>
      <c r="G455" s="8" t="s">
        <v>40</v>
      </c>
      <c r="H455" s="8" t="s">
        <v>527</v>
      </c>
      <c r="I455" s="8" t="s">
        <v>69</v>
      </c>
      <c r="J455" s="9">
        <v>45432.0</v>
      </c>
      <c r="K455" s="8" t="s">
        <v>43</v>
      </c>
      <c r="L455" s="8">
        <v>6.0</v>
      </c>
      <c r="M455" s="8">
        <v>7.5</v>
      </c>
      <c r="N455" s="10">
        <f t="shared" si="1"/>
        <v>45</v>
      </c>
      <c r="O455" s="8" t="s">
        <v>44</v>
      </c>
      <c r="P455" s="8" t="s">
        <v>409</v>
      </c>
      <c r="R455" s="2">
        <f t="shared" si="64"/>
        <v>0.675</v>
      </c>
      <c r="T455" s="2">
        <f t="shared" si="3"/>
        <v>0.675</v>
      </c>
    </row>
    <row r="456" ht="15.75" customHeight="1">
      <c r="A456" s="11" t="s">
        <v>36</v>
      </c>
      <c r="B456" s="10" t="s">
        <v>304</v>
      </c>
      <c r="C456" s="13" t="s">
        <v>8</v>
      </c>
      <c r="D456" s="13" t="s">
        <v>8</v>
      </c>
      <c r="E456" s="10" t="s">
        <v>305</v>
      </c>
      <c r="F456" s="10" t="s">
        <v>39</v>
      </c>
      <c r="G456" s="10" t="s">
        <v>40</v>
      </c>
      <c r="H456" s="10" t="s">
        <v>528</v>
      </c>
      <c r="I456" s="10" t="s">
        <v>69</v>
      </c>
      <c r="J456" s="12">
        <v>45432.0</v>
      </c>
      <c r="K456" s="10" t="s">
        <v>43</v>
      </c>
      <c r="L456" s="10">
        <v>6.0</v>
      </c>
      <c r="M456" s="10">
        <v>7.5</v>
      </c>
      <c r="N456" s="10">
        <f t="shared" si="1"/>
        <v>45</v>
      </c>
      <c r="O456" s="10" t="s">
        <v>44</v>
      </c>
      <c r="P456" s="10" t="s">
        <v>409</v>
      </c>
      <c r="R456" s="2">
        <f t="shared" si="64"/>
        <v>0.675</v>
      </c>
      <c r="T456" s="2">
        <f t="shared" si="3"/>
        <v>0.675</v>
      </c>
    </row>
    <row r="457" ht="15.75" customHeight="1">
      <c r="A457" s="7" t="s">
        <v>36</v>
      </c>
      <c r="B457" s="8" t="s">
        <v>304</v>
      </c>
      <c r="C457" s="14" t="s">
        <v>8</v>
      </c>
      <c r="D457" s="14" t="s">
        <v>8</v>
      </c>
      <c r="E457" s="8" t="s">
        <v>305</v>
      </c>
      <c r="F457" s="8" t="s">
        <v>39</v>
      </c>
      <c r="G457" s="8" t="s">
        <v>40</v>
      </c>
      <c r="H457" s="8" t="s">
        <v>529</v>
      </c>
      <c r="I457" s="8" t="s">
        <v>59</v>
      </c>
      <c r="J457" s="9">
        <v>45432.0</v>
      </c>
      <c r="K457" s="8" t="s">
        <v>43</v>
      </c>
      <c r="L457" s="8">
        <v>50.0</v>
      </c>
      <c r="M457" s="8">
        <v>0.82</v>
      </c>
      <c r="N457" s="10">
        <f t="shared" si="1"/>
        <v>41</v>
      </c>
      <c r="O457" s="8" t="s">
        <v>44</v>
      </c>
      <c r="P457" s="8" t="s">
        <v>409</v>
      </c>
      <c r="R457" s="2">
        <f t="shared" si="64"/>
        <v>0.615</v>
      </c>
      <c r="T457" s="2">
        <f t="shared" si="3"/>
        <v>0.615</v>
      </c>
    </row>
    <row r="458" ht="15.75" customHeight="1">
      <c r="A458" s="11" t="s">
        <v>36</v>
      </c>
      <c r="B458" s="10" t="s">
        <v>304</v>
      </c>
      <c r="C458" s="13" t="s">
        <v>8</v>
      </c>
      <c r="D458" s="13" t="s">
        <v>8</v>
      </c>
      <c r="E458" s="10" t="s">
        <v>305</v>
      </c>
      <c r="F458" s="10" t="s">
        <v>39</v>
      </c>
      <c r="G458" s="10" t="s">
        <v>40</v>
      </c>
      <c r="H458" s="10" t="s">
        <v>530</v>
      </c>
      <c r="I458" s="10" t="s">
        <v>56</v>
      </c>
      <c r="J458" s="12">
        <v>45432.0</v>
      </c>
      <c r="K458" s="10" t="s">
        <v>43</v>
      </c>
      <c r="L458" s="10">
        <v>50.0</v>
      </c>
      <c r="M458" s="10">
        <v>2.0</v>
      </c>
      <c r="N458" s="10">
        <f t="shared" si="1"/>
        <v>100</v>
      </c>
      <c r="O458" s="10" t="s">
        <v>44</v>
      </c>
      <c r="P458" s="10" t="s">
        <v>409</v>
      </c>
      <c r="R458" s="2">
        <f t="shared" si="64"/>
        <v>1.5</v>
      </c>
      <c r="T458" s="2">
        <f t="shared" si="3"/>
        <v>1.5</v>
      </c>
    </row>
    <row r="459" ht="15.75" customHeight="1">
      <c r="A459" s="7" t="s">
        <v>36</v>
      </c>
      <c r="B459" s="8" t="s">
        <v>304</v>
      </c>
      <c r="C459" s="14" t="s">
        <v>8</v>
      </c>
      <c r="D459" s="14" t="s">
        <v>8</v>
      </c>
      <c r="E459" s="8" t="s">
        <v>305</v>
      </c>
      <c r="F459" s="8" t="s">
        <v>39</v>
      </c>
      <c r="G459" s="8" t="s">
        <v>40</v>
      </c>
      <c r="H459" s="8" t="s">
        <v>531</v>
      </c>
      <c r="I459" s="8" t="s">
        <v>65</v>
      </c>
      <c r="J459" s="9">
        <v>45432.0</v>
      </c>
      <c r="K459" s="8" t="s">
        <v>43</v>
      </c>
      <c r="L459" s="8">
        <v>6.0</v>
      </c>
      <c r="M459" s="8">
        <v>14.98</v>
      </c>
      <c r="N459" s="10">
        <f t="shared" si="1"/>
        <v>89.88</v>
      </c>
      <c r="O459" s="8" t="s">
        <v>44</v>
      </c>
      <c r="P459" s="8" t="s">
        <v>409</v>
      </c>
      <c r="R459" s="2">
        <f t="shared" si="64"/>
        <v>1.3482</v>
      </c>
      <c r="T459" s="2">
        <f t="shared" si="3"/>
        <v>1.3482</v>
      </c>
    </row>
    <row r="460" ht="15.75" customHeight="1">
      <c r="A460" s="11" t="s">
        <v>36</v>
      </c>
      <c r="B460" s="10" t="s">
        <v>304</v>
      </c>
      <c r="C460" s="13" t="s">
        <v>8</v>
      </c>
      <c r="D460" s="13" t="s">
        <v>8</v>
      </c>
      <c r="E460" s="10" t="s">
        <v>305</v>
      </c>
      <c r="F460" s="10" t="s">
        <v>39</v>
      </c>
      <c r="G460" s="10" t="s">
        <v>40</v>
      </c>
      <c r="H460" s="10" t="s">
        <v>532</v>
      </c>
      <c r="I460" s="10" t="s">
        <v>65</v>
      </c>
      <c r="J460" s="12">
        <v>45432.0</v>
      </c>
      <c r="K460" s="10" t="s">
        <v>43</v>
      </c>
      <c r="L460" s="10">
        <v>4.0</v>
      </c>
      <c r="M460" s="10">
        <v>14.98</v>
      </c>
      <c r="N460" s="10">
        <f t="shared" si="1"/>
        <v>59.92</v>
      </c>
      <c r="O460" s="10" t="s">
        <v>44</v>
      </c>
      <c r="P460" s="10" t="s">
        <v>409</v>
      </c>
      <c r="R460" s="2">
        <f t="shared" si="64"/>
        <v>0.8988</v>
      </c>
      <c r="T460" s="2">
        <f t="shared" si="3"/>
        <v>0.8988</v>
      </c>
    </row>
    <row r="461" ht="15.75" customHeight="1">
      <c r="A461" s="7" t="s">
        <v>36</v>
      </c>
      <c r="B461" s="8" t="s">
        <v>304</v>
      </c>
      <c r="C461" s="14" t="s">
        <v>8</v>
      </c>
      <c r="D461" s="14" t="s">
        <v>8</v>
      </c>
      <c r="E461" s="8" t="s">
        <v>305</v>
      </c>
      <c r="F461" s="8" t="s">
        <v>39</v>
      </c>
      <c r="G461" s="8" t="s">
        <v>40</v>
      </c>
      <c r="H461" s="8" t="s">
        <v>533</v>
      </c>
      <c r="I461" s="8" t="s">
        <v>65</v>
      </c>
      <c r="J461" s="9">
        <v>45432.0</v>
      </c>
      <c r="K461" s="8" t="s">
        <v>43</v>
      </c>
      <c r="L461" s="8">
        <v>2.0</v>
      </c>
      <c r="M461" s="8">
        <v>6.48</v>
      </c>
      <c r="N461" s="10">
        <f t="shared" si="1"/>
        <v>12.96</v>
      </c>
      <c r="O461" s="8" t="s">
        <v>44</v>
      </c>
      <c r="P461" s="8" t="s">
        <v>409</v>
      </c>
      <c r="R461" s="2">
        <f t="shared" si="64"/>
        <v>0.1944</v>
      </c>
      <c r="T461" s="2">
        <f t="shared" si="3"/>
        <v>0.1944</v>
      </c>
    </row>
    <row r="462" ht="15.75" customHeight="1">
      <c r="A462" s="11" t="s">
        <v>36</v>
      </c>
      <c r="B462" s="10" t="s">
        <v>304</v>
      </c>
      <c r="C462" s="13" t="s">
        <v>8</v>
      </c>
      <c r="D462" s="13" t="s">
        <v>8</v>
      </c>
      <c r="E462" s="10" t="s">
        <v>305</v>
      </c>
      <c r="F462" s="10" t="s">
        <v>39</v>
      </c>
      <c r="G462" s="10" t="s">
        <v>40</v>
      </c>
      <c r="H462" s="10" t="s">
        <v>90</v>
      </c>
      <c r="I462" s="10" t="s">
        <v>65</v>
      </c>
      <c r="J462" s="12">
        <v>45432.0</v>
      </c>
      <c r="K462" s="10" t="s">
        <v>43</v>
      </c>
      <c r="L462" s="10">
        <v>12.0</v>
      </c>
      <c r="M462" s="10">
        <v>14.62</v>
      </c>
      <c r="N462" s="10">
        <f t="shared" si="1"/>
        <v>175.44</v>
      </c>
      <c r="O462" s="10" t="s">
        <v>44</v>
      </c>
      <c r="P462" s="10" t="s">
        <v>409</v>
      </c>
      <c r="R462" s="2">
        <f t="shared" si="64"/>
        <v>2.6316</v>
      </c>
      <c r="T462" s="2">
        <f t="shared" si="3"/>
        <v>2.6316</v>
      </c>
    </row>
    <row r="463" ht="15.75" customHeight="1">
      <c r="A463" s="7" t="s">
        <v>36</v>
      </c>
      <c r="B463" s="8" t="s">
        <v>304</v>
      </c>
      <c r="C463" s="14" t="s">
        <v>8</v>
      </c>
      <c r="D463" s="14" t="s">
        <v>8</v>
      </c>
      <c r="E463" s="8" t="s">
        <v>305</v>
      </c>
      <c r="F463" s="8" t="s">
        <v>39</v>
      </c>
      <c r="G463" s="8" t="s">
        <v>40</v>
      </c>
      <c r="H463" s="8" t="s">
        <v>534</v>
      </c>
      <c r="I463" s="8" t="s">
        <v>59</v>
      </c>
      <c r="J463" s="9">
        <v>45432.0</v>
      </c>
      <c r="K463" s="8" t="s">
        <v>43</v>
      </c>
      <c r="L463" s="8">
        <v>30.0</v>
      </c>
      <c r="M463" s="8">
        <v>2.9</v>
      </c>
      <c r="N463" s="10">
        <f t="shared" si="1"/>
        <v>87</v>
      </c>
      <c r="O463" s="8" t="s">
        <v>44</v>
      </c>
      <c r="P463" s="8" t="s">
        <v>409</v>
      </c>
      <c r="R463" s="2">
        <f t="shared" si="64"/>
        <v>1.305</v>
      </c>
      <c r="T463" s="2">
        <f t="shared" si="3"/>
        <v>1.305</v>
      </c>
    </row>
    <row r="464" ht="15.75" customHeight="1">
      <c r="A464" s="11" t="s">
        <v>36</v>
      </c>
      <c r="B464" s="10" t="s">
        <v>304</v>
      </c>
      <c r="C464" s="13" t="s">
        <v>8</v>
      </c>
      <c r="D464" s="13" t="s">
        <v>8</v>
      </c>
      <c r="E464" s="10" t="s">
        <v>305</v>
      </c>
      <c r="F464" s="10" t="s">
        <v>39</v>
      </c>
      <c r="G464" s="10" t="s">
        <v>40</v>
      </c>
      <c r="H464" s="10" t="s">
        <v>535</v>
      </c>
      <c r="I464" s="10" t="s">
        <v>69</v>
      </c>
      <c r="J464" s="12">
        <v>45432.0</v>
      </c>
      <c r="K464" s="10" t="s">
        <v>43</v>
      </c>
      <c r="L464" s="10">
        <v>6.0</v>
      </c>
      <c r="M464" s="10">
        <v>21.21</v>
      </c>
      <c r="N464" s="10">
        <f t="shared" si="1"/>
        <v>127.26</v>
      </c>
      <c r="O464" s="10" t="s">
        <v>44</v>
      </c>
      <c r="P464" s="10" t="s">
        <v>409</v>
      </c>
      <c r="R464" s="2">
        <f t="shared" si="64"/>
        <v>1.9089</v>
      </c>
      <c r="T464" s="2">
        <f t="shared" si="3"/>
        <v>1.9089</v>
      </c>
    </row>
    <row r="465" ht="15.75" customHeight="1">
      <c r="A465" s="7" t="s">
        <v>36</v>
      </c>
      <c r="B465" s="8" t="s">
        <v>304</v>
      </c>
      <c r="C465" s="14" t="s">
        <v>8</v>
      </c>
      <c r="D465" s="14" t="s">
        <v>8</v>
      </c>
      <c r="E465" s="8" t="s">
        <v>305</v>
      </c>
      <c r="F465" s="8" t="s">
        <v>39</v>
      </c>
      <c r="G465" s="8" t="s">
        <v>40</v>
      </c>
      <c r="H465" s="8" t="s">
        <v>536</v>
      </c>
      <c r="I465" s="8" t="s">
        <v>69</v>
      </c>
      <c r="J465" s="9">
        <v>45432.0</v>
      </c>
      <c r="K465" s="8" t="s">
        <v>43</v>
      </c>
      <c r="L465" s="8">
        <v>6.0</v>
      </c>
      <c r="M465" s="8">
        <v>37.58</v>
      </c>
      <c r="N465" s="10">
        <f t="shared" si="1"/>
        <v>225.48</v>
      </c>
      <c r="O465" s="8" t="s">
        <v>44</v>
      </c>
      <c r="P465" s="8" t="s">
        <v>409</v>
      </c>
      <c r="R465" s="2">
        <f t="shared" si="64"/>
        <v>3.3822</v>
      </c>
      <c r="T465" s="2">
        <f t="shared" si="3"/>
        <v>3.3822</v>
      </c>
    </row>
    <row r="466" ht="15.75" customHeight="1">
      <c r="A466" s="11" t="s">
        <v>36</v>
      </c>
      <c r="B466" s="10" t="s">
        <v>304</v>
      </c>
      <c r="C466" s="13" t="s">
        <v>8</v>
      </c>
      <c r="D466" s="13" t="s">
        <v>8</v>
      </c>
      <c r="E466" s="10" t="s">
        <v>305</v>
      </c>
      <c r="F466" s="10" t="s">
        <v>39</v>
      </c>
      <c r="G466" s="10" t="s">
        <v>40</v>
      </c>
      <c r="H466" s="10" t="s">
        <v>315</v>
      </c>
      <c r="I466" s="10" t="s">
        <v>59</v>
      </c>
      <c r="J466" s="12">
        <v>45432.0</v>
      </c>
      <c r="K466" s="10" t="s">
        <v>43</v>
      </c>
      <c r="L466" s="10">
        <v>585.0</v>
      </c>
      <c r="M466" s="10">
        <v>0.19</v>
      </c>
      <c r="N466" s="10">
        <f t="shared" si="1"/>
        <v>111.15</v>
      </c>
      <c r="O466" s="10" t="s">
        <v>44</v>
      </c>
      <c r="P466" s="10" t="s">
        <v>409</v>
      </c>
      <c r="R466" s="2">
        <f t="shared" si="64"/>
        <v>1.66725</v>
      </c>
      <c r="T466" s="2">
        <f t="shared" si="3"/>
        <v>1.66725</v>
      </c>
    </row>
    <row r="467" ht="15.75" customHeight="1">
      <c r="A467" s="7" t="s">
        <v>36</v>
      </c>
      <c r="B467" s="8" t="s">
        <v>147</v>
      </c>
      <c r="C467" s="14" t="s">
        <v>8</v>
      </c>
      <c r="D467" s="14" t="s">
        <v>8</v>
      </c>
      <c r="E467" s="8" t="s">
        <v>309</v>
      </c>
      <c r="F467" s="8" t="s">
        <v>39</v>
      </c>
      <c r="G467" s="8" t="s">
        <v>40</v>
      </c>
      <c r="H467" s="8" t="s">
        <v>153</v>
      </c>
      <c r="I467" s="8" t="s">
        <v>65</v>
      </c>
      <c r="J467" s="9">
        <v>45433.0</v>
      </c>
      <c r="K467" s="8" t="s">
        <v>43</v>
      </c>
      <c r="L467" s="8">
        <v>12.0</v>
      </c>
      <c r="M467" s="8">
        <v>13.78</v>
      </c>
      <c r="N467" s="10">
        <f t="shared" si="1"/>
        <v>165.36</v>
      </c>
      <c r="O467" s="8" t="s">
        <v>44</v>
      </c>
      <c r="P467" s="8" t="s">
        <v>409</v>
      </c>
      <c r="R467" s="2">
        <f t="shared" si="64"/>
        <v>2.4804</v>
      </c>
      <c r="T467" s="2">
        <f t="shared" si="3"/>
        <v>2.4804</v>
      </c>
    </row>
    <row r="468" ht="15.75" customHeight="1">
      <c r="A468" s="11" t="s">
        <v>36</v>
      </c>
      <c r="B468" s="10" t="s">
        <v>147</v>
      </c>
      <c r="C468" s="13" t="s">
        <v>8</v>
      </c>
      <c r="D468" s="13" t="s">
        <v>8</v>
      </c>
      <c r="E468" s="10" t="s">
        <v>309</v>
      </c>
      <c r="F468" s="10" t="s">
        <v>39</v>
      </c>
      <c r="G468" s="10" t="s">
        <v>40</v>
      </c>
      <c r="H468" s="10" t="s">
        <v>537</v>
      </c>
      <c r="I468" s="10" t="s">
        <v>65</v>
      </c>
      <c r="J468" s="12">
        <v>45433.0</v>
      </c>
      <c r="K468" s="10" t="s">
        <v>43</v>
      </c>
      <c r="L468" s="10">
        <v>2.0</v>
      </c>
      <c r="M468" s="10">
        <v>77.63</v>
      </c>
      <c r="N468" s="10">
        <f t="shared" si="1"/>
        <v>155.26</v>
      </c>
      <c r="O468" s="10" t="s">
        <v>44</v>
      </c>
      <c r="P468" s="10" t="s">
        <v>409</v>
      </c>
      <c r="R468" s="2">
        <f t="shared" si="64"/>
        <v>2.3289</v>
      </c>
      <c r="T468" s="2">
        <f t="shared" si="3"/>
        <v>2.3289</v>
      </c>
    </row>
    <row r="469" ht="15.75" customHeight="1">
      <c r="A469" s="11" t="s">
        <v>36</v>
      </c>
      <c r="B469" s="10" t="s">
        <v>312</v>
      </c>
      <c r="C469" s="13" t="s">
        <v>8</v>
      </c>
      <c r="D469" s="13" t="s">
        <v>8</v>
      </c>
      <c r="E469" s="10" t="s">
        <v>313</v>
      </c>
      <c r="F469" s="10" t="s">
        <v>39</v>
      </c>
      <c r="G469" s="10" t="s">
        <v>40</v>
      </c>
      <c r="H469" s="10" t="s">
        <v>538</v>
      </c>
      <c r="I469" s="10" t="s">
        <v>59</v>
      </c>
      <c r="J469" s="12">
        <v>45433.0</v>
      </c>
      <c r="K469" s="10" t="s">
        <v>43</v>
      </c>
      <c r="L469" s="10">
        <v>40.0</v>
      </c>
      <c r="M469" s="10">
        <v>9.25</v>
      </c>
      <c r="N469" s="10">
        <f t="shared" si="1"/>
        <v>370</v>
      </c>
      <c r="O469" s="10" t="s">
        <v>44</v>
      </c>
      <c r="P469" s="10" t="s">
        <v>409</v>
      </c>
      <c r="R469" s="2">
        <f t="shared" si="64"/>
        <v>5.55</v>
      </c>
      <c r="T469" s="2">
        <f t="shared" si="3"/>
        <v>5.55</v>
      </c>
    </row>
    <row r="470" ht="15.75" customHeight="1">
      <c r="A470" s="7" t="s">
        <v>36</v>
      </c>
      <c r="B470" s="8" t="s">
        <v>539</v>
      </c>
      <c r="C470" s="14" t="s">
        <v>14</v>
      </c>
      <c r="D470" s="14" t="s">
        <v>14</v>
      </c>
      <c r="E470" s="8" t="s">
        <v>540</v>
      </c>
      <c r="F470" s="8" t="s">
        <v>39</v>
      </c>
      <c r="G470" s="8" t="s">
        <v>40</v>
      </c>
      <c r="H470" s="8" t="s">
        <v>541</v>
      </c>
      <c r="I470" s="8" t="s">
        <v>65</v>
      </c>
      <c r="J470" s="9">
        <v>45434.0</v>
      </c>
      <c r="K470" s="8" t="s">
        <v>43</v>
      </c>
      <c r="L470" s="8">
        <v>1.0</v>
      </c>
      <c r="M470" s="8">
        <v>115.56</v>
      </c>
      <c r="N470" s="10">
        <f t="shared" si="1"/>
        <v>115.56</v>
      </c>
      <c r="O470" s="8" t="s">
        <v>44</v>
      </c>
      <c r="P470" s="8" t="s">
        <v>409</v>
      </c>
      <c r="R470" s="2">
        <f>0.03*N470</f>
        <v>3.4668</v>
      </c>
      <c r="T470" s="2">
        <f t="shared" si="3"/>
        <v>3.4668</v>
      </c>
    </row>
    <row r="471" ht="15.75" customHeight="1">
      <c r="A471" s="11" t="s">
        <v>36</v>
      </c>
      <c r="B471" s="10" t="s">
        <v>147</v>
      </c>
      <c r="C471" s="13" t="s">
        <v>8</v>
      </c>
      <c r="D471" s="13" t="s">
        <v>8</v>
      </c>
      <c r="E471" s="10" t="s">
        <v>314</v>
      </c>
      <c r="F471" s="10" t="s">
        <v>39</v>
      </c>
      <c r="G471" s="10" t="s">
        <v>40</v>
      </c>
      <c r="H471" s="10" t="s">
        <v>542</v>
      </c>
      <c r="I471" s="10" t="s">
        <v>85</v>
      </c>
      <c r="J471" s="12">
        <v>45434.0</v>
      </c>
      <c r="K471" s="10" t="s">
        <v>43</v>
      </c>
      <c r="L471" s="10">
        <v>150.0</v>
      </c>
      <c r="M471" s="10">
        <v>2.89</v>
      </c>
      <c r="N471" s="10">
        <f t="shared" si="1"/>
        <v>433.5</v>
      </c>
      <c r="O471" s="10" t="s">
        <v>44</v>
      </c>
      <c r="P471" s="10" t="s">
        <v>409</v>
      </c>
      <c r="R471" s="2">
        <f t="shared" ref="R471:R477" si="65">0.015*N471</f>
        <v>6.5025</v>
      </c>
      <c r="T471" s="2">
        <f t="shared" si="3"/>
        <v>6.5025</v>
      </c>
    </row>
    <row r="472" ht="15.75" customHeight="1">
      <c r="A472" s="7" t="s">
        <v>36</v>
      </c>
      <c r="B472" s="8" t="s">
        <v>317</v>
      </c>
      <c r="C472" s="14" t="s">
        <v>8</v>
      </c>
      <c r="D472" s="14" t="s">
        <v>8</v>
      </c>
      <c r="E472" s="8" t="s">
        <v>322</v>
      </c>
      <c r="F472" s="8" t="s">
        <v>39</v>
      </c>
      <c r="G472" s="8" t="s">
        <v>40</v>
      </c>
      <c r="H472" s="8" t="s">
        <v>543</v>
      </c>
      <c r="I472" s="8" t="s">
        <v>65</v>
      </c>
      <c r="J472" s="9">
        <v>45434.0</v>
      </c>
      <c r="K472" s="8" t="s">
        <v>43</v>
      </c>
      <c r="L472" s="8">
        <v>3.0</v>
      </c>
      <c r="M472" s="8">
        <v>186.79</v>
      </c>
      <c r="N472" s="10">
        <f t="shared" si="1"/>
        <v>560.37</v>
      </c>
      <c r="O472" s="8" t="s">
        <v>44</v>
      </c>
      <c r="P472" s="8" t="s">
        <v>409</v>
      </c>
      <c r="R472" s="2">
        <f t="shared" si="65"/>
        <v>8.40555</v>
      </c>
      <c r="T472" s="2">
        <f t="shared" si="3"/>
        <v>8.40555</v>
      </c>
    </row>
    <row r="473" ht="15.75" customHeight="1">
      <c r="A473" s="11" t="s">
        <v>36</v>
      </c>
      <c r="B473" s="10" t="s">
        <v>317</v>
      </c>
      <c r="C473" s="13" t="s">
        <v>8</v>
      </c>
      <c r="D473" s="13" t="s">
        <v>8</v>
      </c>
      <c r="E473" s="10" t="s">
        <v>322</v>
      </c>
      <c r="F473" s="10" t="s">
        <v>39</v>
      </c>
      <c r="G473" s="10" t="s">
        <v>40</v>
      </c>
      <c r="H473" s="10" t="s">
        <v>544</v>
      </c>
      <c r="I473" s="10" t="s">
        <v>65</v>
      </c>
      <c r="J473" s="12">
        <v>45434.0</v>
      </c>
      <c r="K473" s="10" t="s">
        <v>43</v>
      </c>
      <c r="L473" s="10">
        <v>5.0</v>
      </c>
      <c r="M473" s="10">
        <v>190.52</v>
      </c>
      <c r="N473" s="10">
        <f t="shared" si="1"/>
        <v>952.6</v>
      </c>
      <c r="O473" s="10" t="s">
        <v>44</v>
      </c>
      <c r="P473" s="10" t="s">
        <v>409</v>
      </c>
      <c r="R473" s="2">
        <f t="shared" si="65"/>
        <v>14.289</v>
      </c>
      <c r="T473" s="2">
        <f t="shared" si="3"/>
        <v>14.289</v>
      </c>
    </row>
    <row r="474" ht="15.75" customHeight="1">
      <c r="A474" s="7" t="s">
        <v>36</v>
      </c>
      <c r="B474" s="8" t="s">
        <v>317</v>
      </c>
      <c r="C474" s="14" t="s">
        <v>8</v>
      </c>
      <c r="D474" s="14" t="s">
        <v>8</v>
      </c>
      <c r="E474" s="8" t="s">
        <v>322</v>
      </c>
      <c r="F474" s="8" t="s">
        <v>39</v>
      </c>
      <c r="G474" s="8" t="s">
        <v>40</v>
      </c>
      <c r="H474" s="8" t="s">
        <v>545</v>
      </c>
      <c r="I474" s="8" t="s">
        <v>65</v>
      </c>
      <c r="J474" s="9">
        <v>45434.0</v>
      </c>
      <c r="K474" s="8" t="s">
        <v>43</v>
      </c>
      <c r="L474" s="8">
        <v>4.0</v>
      </c>
      <c r="M474" s="8">
        <v>32.18</v>
      </c>
      <c r="N474" s="10">
        <f t="shared" si="1"/>
        <v>128.72</v>
      </c>
      <c r="O474" s="8" t="s">
        <v>44</v>
      </c>
      <c r="P474" s="8" t="s">
        <v>409</v>
      </c>
      <c r="R474" s="2">
        <f t="shared" si="65"/>
        <v>1.9308</v>
      </c>
      <c r="T474" s="2">
        <f t="shared" si="3"/>
        <v>1.9308</v>
      </c>
    </row>
    <row r="475" ht="15.75" customHeight="1">
      <c r="A475" s="11" t="s">
        <v>36</v>
      </c>
      <c r="B475" s="10" t="s">
        <v>326</v>
      </c>
      <c r="C475" s="13" t="s">
        <v>8</v>
      </c>
      <c r="D475" s="13" t="s">
        <v>8</v>
      </c>
      <c r="E475" s="10" t="s">
        <v>327</v>
      </c>
      <c r="F475" s="10" t="s">
        <v>39</v>
      </c>
      <c r="G475" s="10" t="s">
        <v>40</v>
      </c>
      <c r="H475" s="10" t="s">
        <v>190</v>
      </c>
      <c r="I475" s="10" t="s">
        <v>85</v>
      </c>
      <c r="J475" s="12">
        <v>45434.0</v>
      </c>
      <c r="K475" s="10" t="s">
        <v>43</v>
      </c>
      <c r="L475" s="10">
        <v>400.0</v>
      </c>
      <c r="M475" s="10">
        <v>2.99</v>
      </c>
      <c r="N475" s="10">
        <f t="shared" si="1"/>
        <v>1196</v>
      </c>
      <c r="O475" s="10" t="s">
        <v>44</v>
      </c>
      <c r="P475" s="10" t="s">
        <v>409</v>
      </c>
      <c r="R475" s="2">
        <f t="shared" si="65"/>
        <v>17.94</v>
      </c>
      <c r="T475" s="2">
        <f t="shared" si="3"/>
        <v>17.94</v>
      </c>
    </row>
    <row r="476" ht="15.75" customHeight="1">
      <c r="A476" s="7" t="s">
        <v>36</v>
      </c>
      <c r="B476" s="8" t="s">
        <v>326</v>
      </c>
      <c r="C476" s="14" t="s">
        <v>8</v>
      </c>
      <c r="D476" s="14" t="s">
        <v>8</v>
      </c>
      <c r="E476" s="8" t="s">
        <v>327</v>
      </c>
      <c r="F476" s="8" t="s">
        <v>39</v>
      </c>
      <c r="G476" s="8" t="s">
        <v>40</v>
      </c>
      <c r="H476" s="8" t="s">
        <v>546</v>
      </c>
      <c r="I476" s="8" t="s">
        <v>42</v>
      </c>
      <c r="J476" s="9">
        <v>45434.0</v>
      </c>
      <c r="K476" s="8" t="s">
        <v>43</v>
      </c>
      <c r="L476" s="8">
        <v>24.0</v>
      </c>
      <c r="M476" s="8">
        <v>19.95</v>
      </c>
      <c r="N476" s="10">
        <f t="shared" si="1"/>
        <v>478.8</v>
      </c>
      <c r="O476" s="8" t="s">
        <v>44</v>
      </c>
      <c r="P476" s="8" t="s">
        <v>409</v>
      </c>
      <c r="R476" s="2">
        <f t="shared" si="65"/>
        <v>7.182</v>
      </c>
      <c r="T476" s="2">
        <f t="shared" si="3"/>
        <v>7.182</v>
      </c>
    </row>
    <row r="477" ht="15.75" customHeight="1">
      <c r="A477" s="11" t="s">
        <v>36</v>
      </c>
      <c r="B477" s="10" t="s">
        <v>326</v>
      </c>
      <c r="C477" s="13" t="s">
        <v>8</v>
      </c>
      <c r="D477" s="13" t="s">
        <v>8</v>
      </c>
      <c r="E477" s="10" t="s">
        <v>327</v>
      </c>
      <c r="F477" s="10" t="s">
        <v>39</v>
      </c>
      <c r="G477" s="10" t="s">
        <v>40</v>
      </c>
      <c r="H477" s="10" t="s">
        <v>547</v>
      </c>
      <c r="I477" s="10" t="s">
        <v>548</v>
      </c>
      <c r="J477" s="12">
        <v>45434.0</v>
      </c>
      <c r="K477" s="10" t="s">
        <v>43</v>
      </c>
      <c r="L477" s="10">
        <v>24.0</v>
      </c>
      <c r="M477" s="10">
        <v>5.85</v>
      </c>
      <c r="N477" s="10">
        <f t="shared" si="1"/>
        <v>140.4</v>
      </c>
      <c r="O477" s="10" t="s">
        <v>44</v>
      </c>
      <c r="P477" s="10" t="s">
        <v>409</v>
      </c>
      <c r="R477" s="2">
        <f t="shared" si="65"/>
        <v>2.106</v>
      </c>
      <c r="T477" s="2">
        <f t="shared" si="3"/>
        <v>2.106</v>
      </c>
    </row>
    <row r="478" ht="15.75" customHeight="1">
      <c r="A478" s="7" t="s">
        <v>36</v>
      </c>
      <c r="B478" s="8" t="s">
        <v>549</v>
      </c>
      <c r="C478" s="14" t="s">
        <v>15</v>
      </c>
      <c r="D478" s="14" t="s">
        <v>15</v>
      </c>
      <c r="E478" s="8" t="s">
        <v>550</v>
      </c>
      <c r="F478" s="8" t="s">
        <v>39</v>
      </c>
      <c r="G478" s="8" t="s">
        <v>40</v>
      </c>
      <c r="H478" s="8" t="s">
        <v>551</v>
      </c>
      <c r="I478" s="8" t="s">
        <v>42</v>
      </c>
      <c r="J478" s="9">
        <v>45434.0</v>
      </c>
      <c r="K478" s="8" t="s">
        <v>43</v>
      </c>
      <c r="L478" s="8">
        <v>25.0</v>
      </c>
      <c r="M478" s="8">
        <v>29.95</v>
      </c>
      <c r="N478" s="10">
        <f t="shared" si="1"/>
        <v>748.75</v>
      </c>
      <c r="O478" s="8" t="s">
        <v>44</v>
      </c>
      <c r="P478" s="8" t="s">
        <v>409</v>
      </c>
      <c r="R478" s="2">
        <f>0.02*N478</f>
        <v>14.975</v>
      </c>
      <c r="T478" s="2">
        <f t="shared" si="3"/>
        <v>14.975</v>
      </c>
    </row>
    <row r="479" ht="15.75" customHeight="1">
      <c r="A479" s="7" t="s">
        <v>36</v>
      </c>
      <c r="B479" s="8" t="s">
        <v>124</v>
      </c>
      <c r="C479" s="14" t="s">
        <v>8</v>
      </c>
      <c r="D479" s="14" t="s">
        <v>8</v>
      </c>
      <c r="E479" s="8" t="s">
        <v>552</v>
      </c>
      <c r="F479" s="8" t="s">
        <v>39</v>
      </c>
      <c r="G479" s="8" t="s">
        <v>40</v>
      </c>
      <c r="H479" s="8" t="s">
        <v>260</v>
      </c>
      <c r="I479" s="8" t="s">
        <v>65</v>
      </c>
      <c r="J479" s="9">
        <v>45435.0</v>
      </c>
      <c r="K479" s="8" t="s">
        <v>43</v>
      </c>
      <c r="L479" s="8">
        <v>-19.0</v>
      </c>
      <c r="M479" s="8">
        <v>11.64</v>
      </c>
      <c r="N479" s="10">
        <f t="shared" si="1"/>
        <v>-221.16</v>
      </c>
      <c r="O479" s="8" t="s">
        <v>44</v>
      </c>
      <c r="P479" s="8" t="s">
        <v>409</v>
      </c>
      <c r="R479" s="2">
        <f t="shared" ref="R479:R480" si="66">0.015*N479</f>
        <v>-3.3174</v>
      </c>
      <c r="T479" s="2">
        <f t="shared" si="3"/>
        <v>-3.3174</v>
      </c>
    </row>
    <row r="480" ht="15.75" customHeight="1">
      <c r="A480" s="11" t="s">
        <v>36</v>
      </c>
      <c r="B480" s="10" t="s">
        <v>124</v>
      </c>
      <c r="C480" s="13" t="s">
        <v>8</v>
      </c>
      <c r="D480" s="13" t="s">
        <v>8</v>
      </c>
      <c r="E480" s="10" t="s">
        <v>336</v>
      </c>
      <c r="F480" s="10" t="s">
        <v>39</v>
      </c>
      <c r="G480" s="10" t="s">
        <v>40</v>
      </c>
      <c r="H480" s="10" t="s">
        <v>90</v>
      </c>
      <c r="I480" s="10" t="s">
        <v>65</v>
      </c>
      <c r="J480" s="12">
        <v>45435.0</v>
      </c>
      <c r="K480" s="10" t="s">
        <v>43</v>
      </c>
      <c r="L480" s="10">
        <v>3.0</v>
      </c>
      <c r="M480" s="10">
        <v>14.62</v>
      </c>
      <c r="N480" s="10">
        <f t="shared" si="1"/>
        <v>43.86</v>
      </c>
      <c r="O480" s="10" t="s">
        <v>44</v>
      </c>
      <c r="P480" s="10" t="s">
        <v>409</v>
      </c>
      <c r="R480" s="2">
        <f t="shared" si="66"/>
        <v>0.6579</v>
      </c>
      <c r="T480" s="2">
        <f t="shared" si="3"/>
        <v>0.6579</v>
      </c>
    </row>
    <row r="481" ht="15.75" customHeight="1">
      <c r="A481" s="7" t="s">
        <v>36</v>
      </c>
      <c r="B481" s="8" t="s">
        <v>337</v>
      </c>
      <c r="C481" s="14" t="s">
        <v>14</v>
      </c>
      <c r="D481" s="14" t="s">
        <v>14</v>
      </c>
      <c r="E481" s="8" t="s">
        <v>338</v>
      </c>
      <c r="F481" s="8" t="s">
        <v>39</v>
      </c>
      <c r="G481" s="8" t="s">
        <v>40</v>
      </c>
      <c r="H481" s="8" t="s">
        <v>553</v>
      </c>
      <c r="I481" s="8" t="s">
        <v>47</v>
      </c>
      <c r="J481" s="9">
        <v>45435.0</v>
      </c>
      <c r="K481" s="8" t="s">
        <v>43</v>
      </c>
      <c r="L481" s="8">
        <v>6.0</v>
      </c>
      <c r="M481" s="8">
        <v>17.99</v>
      </c>
      <c r="N481" s="10">
        <f t="shared" si="1"/>
        <v>107.94</v>
      </c>
      <c r="O481" s="8" t="s">
        <v>44</v>
      </c>
      <c r="P481" s="8" t="s">
        <v>409</v>
      </c>
      <c r="S481" s="2">
        <f t="shared" ref="S481:S483" si="67">0.05*N481</f>
        <v>5.397</v>
      </c>
      <c r="T481" s="2">
        <f t="shared" si="3"/>
        <v>5.397</v>
      </c>
    </row>
    <row r="482" ht="15.75" customHeight="1">
      <c r="A482" s="11" t="s">
        <v>36</v>
      </c>
      <c r="B482" s="10" t="s">
        <v>337</v>
      </c>
      <c r="C482" s="13" t="s">
        <v>14</v>
      </c>
      <c r="D482" s="13" t="s">
        <v>14</v>
      </c>
      <c r="E482" s="10" t="s">
        <v>338</v>
      </c>
      <c r="F482" s="10" t="s">
        <v>39</v>
      </c>
      <c r="G482" s="10" t="s">
        <v>40</v>
      </c>
      <c r="H482" s="10" t="s">
        <v>554</v>
      </c>
      <c r="I482" s="10" t="s">
        <v>47</v>
      </c>
      <c r="J482" s="12">
        <v>45435.0</v>
      </c>
      <c r="K482" s="10" t="s">
        <v>43</v>
      </c>
      <c r="L482" s="10">
        <v>6.0</v>
      </c>
      <c r="M482" s="10">
        <v>17.99</v>
      </c>
      <c r="N482" s="10">
        <f t="shared" si="1"/>
        <v>107.94</v>
      </c>
      <c r="O482" s="10" t="s">
        <v>44</v>
      </c>
      <c r="P482" s="10" t="s">
        <v>409</v>
      </c>
      <c r="S482" s="2">
        <f t="shared" si="67"/>
        <v>5.397</v>
      </c>
      <c r="T482" s="2">
        <f t="shared" si="3"/>
        <v>5.397</v>
      </c>
    </row>
    <row r="483" ht="15.75" customHeight="1">
      <c r="A483" s="7" t="s">
        <v>36</v>
      </c>
      <c r="B483" s="8" t="s">
        <v>337</v>
      </c>
      <c r="C483" s="14" t="s">
        <v>14</v>
      </c>
      <c r="D483" s="14" t="s">
        <v>14</v>
      </c>
      <c r="E483" s="8" t="s">
        <v>338</v>
      </c>
      <c r="F483" s="8" t="s">
        <v>39</v>
      </c>
      <c r="G483" s="8" t="s">
        <v>40</v>
      </c>
      <c r="H483" s="8" t="s">
        <v>555</v>
      </c>
      <c r="I483" s="8" t="s">
        <v>47</v>
      </c>
      <c r="J483" s="9">
        <v>45435.0</v>
      </c>
      <c r="K483" s="8" t="s">
        <v>43</v>
      </c>
      <c r="L483" s="8">
        <v>6.0</v>
      </c>
      <c r="M483" s="8">
        <v>17.99</v>
      </c>
      <c r="N483" s="10">
        <f t="shared" si="1"/>
        <v>107.94</v>
      </c>
      <c r="O483" s="8" t="s">
        <v>44</v>
      </c>
      <c r="P483" s="8" t="s">
        <v>409</v>
      </c>
      <c r="S483" s="2">
        <f t="shared" si="67"/>
        <v>5.397</v>
      </c>
      <c r="T483" s="2">
        <f t="shared" si="3"/>
        <v>5.397</v>
      </c>
    </row>
    <row r="484" ht="15.75" customHeight="1">
      <c r="A484" s="11" t="s">
        <v>36</v>
      </c>
      <c r="B484" s="10" t="s">
        <v>48</v>
      </c>
      <c r="C484" s="13" t="s">
        <v>8</v>
      </c>
      <c r="D484" s="13" t="s">
        <v>8</v>
      </c>
      <c r="E484" s="10" t="s">
        <v>341</v>
      </c>
      <c r="F484" s="10" t="s">
        <v>39</v>
      </c>
      <c r="G484" s="10" t="s">
        <v>40</v>
      </c>
      <c r="H484" s="10" t="s">
        <v>451</v>
      </c>
      <c r="I484" s="10" t="s">
        <v>59</v>
      </c>
      <c r="J484" s="12">
        <v>45435.0</v>
      </c>
      <c r="K484" s="10" t="s">
        <v>43</v>
      </c>
      <c r="L484" s="10">
        <v>1.0</v>
      </c>
      <c r="M484" s="10">
        <v>59.01</v>
      </c>
      <c r="N484" s="10">
        <f t="shared" si="1"/>
        <v>59.01</v>
      </c>
      <c r="O484" s="10" t="s">
        <v>44</v>
      </c>
      <c r="P484" s="10" t="s">
        <v>409</v>
      </c>
      <c r="R484" s="2">
        <f>0.015*N484</f>
        <v>0.88515</v>
      </c>
      <c r="T484" s="2">
        <f t="shared" si="3"/>
        <v>0.88515</v>
      </c>
    </row>
    <row r="485" ht="15.75" customHeight="1">
      <c r="A485" s="7" t="s">
        <v>36</v>
      </c>
      <c r="B485" s="8" t="s">
        <v>110</v>
      </c>
      <c r="C485" s="14" t="s">
        <v>13</v>
      </c>
      <c r="D485" s="14" t="s">
        <v>13</v>
      </c>
      <c r="E485" s="8" t="s">
        <v>343</v>
      </c>
      <c r="F485" s="8" t="s">
        <v>39</v>
      </c>
      <c r="G485" s="8" t="s">
        <v>40</v>
      </c>
      <c r="H485" s="8" t="s">
        <v>556</v>
      </c>
      <c r="I485" s="8" t="s">
        <v>47</v>
      </c>
      <c r="J485" s="9">
        <v>45435.0</v>
      </c>
      <c r="K485" s="8" t="s">
        <v>43</v>
      </c>
      <c r="L485" s="8">
        <v>2.0</v>
      </c>
      <c r="M485" s="8">
        <v>55.0</v>
      </c>
      <c r="N485" s="10">
        <f t="shared" si="1"/>
        <v>110</v>
      </c>
      <c r="O485" s="8" t="s">
        <v>44</v>
      </c>
      <c r="P485" s="8" t="s">
        <v>409</v>
      </c>
      <c r="R485" s="2">
        <f t="shared" ref="R485:R486" si="68">0.02*N485</f>
        <v>2.2</v>
      </c>
      <c r="T485" s="2">
        <f t="shared" si="3"/>
        <v>2.2</v>
      </c>
    </row>
    <row r="486" ht="15.75" customHeight="1">
      <c r="A486" s="11" t="s">
        <v>36</v>
      </c>
      <c r="B486" s="10" t="s">
        <v>557</v>
      </c>
      <c r="C486" s="13" t="s">
        <v>13</v>
      </c>
      <c r="D486" s="13" t="s">
        <v>13</v>
      </c>
      <c r="E486" s="10" t="s">
        <v>558</v>
      </c>
      <c r="F486" s="10" t="s">
        <v>39</v>
      </c>
      <c r="G486" s="10" t="s">
        <v>40</v>
      </c>
      <c r="H486" s="10" t="s">
        <v>559</v>
      </c>
      <c r="I486" s="10" t="s">
        <v>65</v>
      </c>
      <c r="J486" s="12">
        <v>45435.0</v>
      </c>
      <c r="K486" s="10" t="s">
        <v>43</v>
      </c>
      <c r="L486" s="10">
        <v>1.0</v>
      </c>
      <c r="M486" s="10">
        <v>90.23</v>
      </c>
      <c r="N486" s="10">
        <f t="shared" si="1"/>
        <v>90.23</v>
      </c>
      <c r="O486" s="10" t="s">
        <v>44</v>
      </c>
      <c r="P486" s="10" t="s">
        <v>409</v>
      </c>
      <c r="R486" s="2">
        <f t="shared" si="68"/>
        <v>1.8046</v>
      </c>
      <c r="T486" s="2">
        <f t="shared" si="3"/>
        <v>1.8046</v>
      </c>
    </row>
    <row r="487" ht="15.75" customHeight="1">
      <c r="A487" s="7" t="s">
        <v>36</v>
      </c>
      <c r="B487" s="8" t="s">
        <v>560</v>
      </c>
      <c r="C487" s="14" t="s">
        <v>8</v>
      </c>
      <c r="D487" s="14" t="s">
        <v>8</v>
      </c>
      <c r="E487" s="8" t="s">
        <v>561</v>
      </c>
      <c r="F487" s="8" t="s">
        <v>39</v>
      </c>
      <c r="G487" s="8" t="s">
        <v>40</v>
      </c>
      <c r="H487" s="8" t="s">
        <v>562</v>
      </c>
      <c r="I487" s="8" t="s">
        <v>67</v>
      </c>
      <c r="J487" s="9">
        <v>45436.0</v>
      </c>
      <c r="K487" s="8" t="s">
        <v>43</v>
      </c>
      <c r="L487" s="8">
        <v>18.0</v>
      </c>
      <c r="M487" s="8">
        <v>370.0</v>
      </c>
      <c r="N487" s="10">
        <f t="shared" si="1"/>
        <v>6660</v>
      </c>
      <c r="O487" s="8" t="s">
        <v>44</v>
      </c>
      <c r="P487" s="8" t="s">
        <v>409</v>
      </c>
      <c r="R487" s="2">
        <f>0.015*N487</f>
        <v>99.9</v>
      </c>
      <c r="T487" s="2">
        <f t="shared" si="3"/>
        <v>99.9</v>
      </c>
    </row>
    <row r="488" ht="15.75" customHeight="1">
      <c r="A488" s="7" t="s">
        <v>36</v>
      </c>
      <c r="B488" s="8" t="s">
        <v>563</v>
      </c>
      <c r="C488" s="14" t="s">
        <v>15</v>
      </c>
      <c r="D488" s="14" t="s">
        <v>15</v>
      </c>
      <c r="E488" s="8" t="s">
        <v>564</v>
      </c>
      <c r="F488" s="8" t="s">
        <v>39</v>
      </c>
      <c r="G488" s="8" t="s">
        <v>40</v>
      </c>
      <c r="H488" s="8" t="s">
        <v>565</v>
      </c>
      <c r="I488" s="8" t="s">
        <v>69</v>
      </c>
      <c r="J488" s="9">
        <v>45436.0</v>
      </c>
      <c r="K488" s="8" t="s">
        <v>43</v>
      </c>
      <c r="L488" s="8">
        <v>1.0</v>
      </c>
      <c r="M488" s="8">
        <v>160.0</v>
      </c>
      <c r="N488" s="10">
        <f t="shared" si="1"/>
        <v>160</v>
      </c>
      <c r="O488" s="8" t="s">
        <v>44</v>
      </c>
      <c r="P488" s="8" t="s">
        <v>409</v>
      </c>
      <c r="R488" s="2">
        <f t="shared" ref="R488:R496" si="69">0.02*N488</f>
        <v>3.2</v>
      </c>
      <c r="T488" s="2">
        <f t="shared" si="3"/>
        <v>3.2</v>
      </c>
    </row>
    <row r="489" ht="15.75" customHeight="1">
      <c r="A489" s="11" t="s">
        <v>36</v>
      </c>
      <c r="B489" s="10" t="s">
        <v>563</v>
      </c>
      <c r="C489" s="13" t="s">
        <v>15</v>
      </c>
      <c r="D489" s="13" t="s">
        <v>15</v>
      </c>
      <c r="E489" s="10" t="s">
        <v>564</v>
      </c>
      <c r="F489" s="10" t="s">
        <v>39</v>
      </c>
      <c r="G489" s="10" t="s">
        <v>40</v>
      </c>
      <c r="H489" s="10" t="s">
        <v>566</v>
      </c>
      <c r="I489" s="10" t="s">
        <v>42</v>
      </c>
      <c r="J489" s="12">
        <v>45436.0</v>
      </c>
      <c r="K489" s="10" t="s">
        <v>43</v>
      </c>
      <c r="L489" s="10">
        <v>2.0</v>
      </c>
      <c r="M489" s="10">
        <v>150.0</v>
      </c>
      <c r="N489" s="10">
        <f t="shared" si="1"/>
        <v>300</v>
      </c>
      <c r="O489" s="10" t="s">
        <v>44</v>
      </c>
      <c r="P489" s="10" t="s">
        <v>409</v>
      </c>
      <c r="R489" s="2">
        <f t="shared" si="69"/>
        <v>6</v>
      </c>
      <c r="T489" s="2">
        <f t="shared" si="3"/>
        <v>6</v>
      </c>
    </row>
    <row r="490" ht="15.75" customHeight="1">
      <c r="A490" s="7" t="s">
        <v>36</v>
      </c>
      <c r="B490" s="8" t="s">
        <v>563</v>
      </c>
      <c r="C490" s="14" t="s">
        <v>15</v>
      </c>
      <c r="D490" s="14" t="s">
        <v>15</v>
      </c>
      <c r="E490" s="8" t="s">
        <v>564</v>
      </c>
      <c r="F490" s="8" t="s">
        <v>39</v>
      </c>
      <c r="G490" s="8" t="s">
        <v>40</v>
      </c>
      <c r="H490" s="8" t="s">
        <v>567</v>
      </c>
      <c r="I490" s="8" t="s">
        <v>42</v>
      </c>
      <c r="J490" s="9">
        <v>45436.0</v>
      </c>
      <c r="K490" s="8" t="s">
        <v>43</v>
      </c>
      <c r="L490" s="8">
        <v>2.0</v>
      </c>
      <c r="M490" s="8">
        <v>80.0</v>
      </c>
      <c r="N490" s="10">
        <f t="shared" si="1"/>
        <v>160</v>
      </c>
      <c r="O490" s="8" t="s">
        <v>44</v>
      </c>
      <c r="P490" s="8" t="s">
        <v>409</v>
      </c>
      <c r="R490" s="2">
        <f t="shared" si="69"/>
        <v>3.2</v>
      </c>
      <c r="T490" s="2">
        <f t="shared" si="3"/>
        <v>3.2</v>
      </c>
    </row>
    <row r="491" ht="15.75" customHeight="1">
      <c r="A491" s="11" t="s">
        <v>36</v>
      </c>
      <c r="B491" s="10" t="s">
        <v>563</v>
      </c>
      <c r="C491" s="13" t="s">
        <v>15</v>
      </c>
      <c r="D491" s="13" t="s">
        <v>15</v>
      </c>
      <c r="E491" s="10" t="s">
        <v>564</v>
      </c>
      <c r="F491" s="10" t="s">
        <v>39</v>
      </c>
      <c r="G491" s="10" t="s">
        <v>40</v>
      </c>
      <c r="H491" s="10" t="s">
        <v>514</v>
      </c>
      <c r="I491" s="10" t="s">
        <v>65</v>
      </c>
      <c r="J491" s="12">
        <v>45436.0</v>
      </c>
      <c r="K491" s="10" t="s">
        <v>43</v>
      </c>
      <c r="L491" s="10">
        <v>4.0</v>
      </c>
      <c r="M491" s="10">
        <v>125.0</v>
      </c>
      <c r="N491" s="10">
        <f t="shared" si="1"/>
        <v>500</v>
      </c>
      <c r="O491" s="10" t="s">
        <v>44</v>
      </c>
      <c r="P491" s="10" t="s">
        <v>409</v>
      </c>
      <c r="R491" s="2">
        <f t="shared" si="69"/>
        <v>10</v>
      </c>
      <c r="T491" s="2">
        <f t="shared" si="3"/>
        <v>10</v>
      </c>
    </row>
    <row r="492" ht="15.75" customHeight="1">
      <c r="A492" s="7" t="s">
        <v>36</v>
      </c>
      <c r="B492" s="8" t="s">
        <v>563</v>
      </c>
      <c r="C492" s="14" t="s">
        <v>15</v>
      </c>
      <c r="D492" s="14" t="s">
        <v>15</v>
      </c>
      <c r="E492" s="8" t="s">
        <v>564</v>
      </c>
      <c r="F492" s="8" t="s">
        <v>39</v>
      </c>
      <c r="G492" s="8" t="s">
        <v>40</v>
      </c>
      <c r="H492" s="8" t="s">
        <v>362</v>
      </c>
      <c r="I492" s="8" t="s">
        <v>65</v>
      </c>
      <c r="J492" s="9">
        <v>45436.0</v>
      </c>
      <c r="K492" s="8" t="s">
        <v>43</v>
      </c>
      <c r="L492" s="8">
        <v>16.0</v>
      </c>
      <c r="M492" s="8">
        <v>20.0</v>
      </c>
      <c r="N492" s="10">
        <f t="shared" si="1"/>
        <v>320</v>
      </c>
      <c r="O492" s="8" t="s">
        <v>44</v>
      </c>
      <c r="P492" s="8" t="s">
        <v>409</v>
      </c>
      <c r="R492" s="2">
        <f t="shared" si="69"/>
        <v>6.4</v>
      </c>
      <c r="T492" s="2">
        <f t="shared" si="3"/>
        <v>6.4</v>
      </c>
    </row>
    <row r="493" ht="15.75" customHeight="1">
      <c r="A493" s="11" t="s">
        <v>36</v>
      </c>
      <c r="B493" s="10" t="s">
        <v>563</v>
      </c>
      <c r="C493" s="13" t="s">
        <v>15</v>
      </c>
      <c r="D493" s="13" t="s">
        <v>15</v>
      </c>
      <c r="E493" s="10" t="s">
        <v>564</v>
      </c>
      <c r="F493" s="10" t="s">
        <v>39</v>
      </c>
      <c r="G493" s="10" t="s">
        <v>40</v>
      </c>
      <c r="H493" s="10" t="s">
        <v>133</v>
      </c>
      <c r="I493" s="10" t="s">
        <v>85</v>
      </c>
      <c r="J493" s="12">
        <v>45436.0</v>
      </c>
      <c r="K493" s="10" t="s">
        <v>43</v>
      </c>
      <c r="L493" s="10">
        <v>70.0</v>
      </c>
      <c r="M493" s="10">
        <v>5.99</v>
      </c>
      <c r="N493" s="10">
        <f t="shared" si="1"/>
        <v>419.3</v>
      </c>
      <c r="O493" s="10" t="s">
        <v>44</v>
      </c>
      <c r="P493" s="10" t="s">
        <v>409</v>
      </c>
      <c r="R493" s="2">
        <f t="shared" si="69"/>
        <v>8.386</v>
      </c>
      <c r="T493" s="2">
        <f t="shared" si="3"/>
        <v>8.386</v>
      </c>
    </row>
    <row r="494" ht="15.75" customHeight="1">
      <c r="A494" s="7" t="s">
        <v>36</v>
      </c>
      <c r="B494" s="8" t="s">
        <v>563</v>
      </c>
      <c r="C494" s="14" t="s">
        <v>15</v>
      </c>
      <c r="D494" s="14" t="s">
        <v>15</v>
      </c>
      <c r="E494" s="8" t="s">
        <v>564</v>
      </c>
      <c r="F494" s="8" t="s">
        <v>39</v>
      </c>
      <c r="G494" s="8" t="s">
        <v>40</v>
      </c>
      <c r="H494" s="8" t="s">
        <v>263</v>
      </c>
      <c r="I494" s="8" t="s">
        <v>47</v>
      </c>
      <c r="J494" s="9">
        <v>45436.0</v>
      </c>
      <c r="K494" s="8" t="s">
        <v>43</v>
      </c>
      <c r="L494" s="8">
        <v>4.0</v>
      </c>
      <c r="M494" s="8">
        <v>289.95</v>
      </c>
      <c r="N494" s="10">
        <f t="shared" si="1"/>
        <v>1159.8</v>
      </c>
      <c r="O494" s="8" t="s">
        <v>44</v>
      </c>
      <c r="P494" s="8" t="s">
        <v>409</v>
      </c>
      <c r="R494" s="2">
        <f t="shared" si="69"/>
        <v>23.196</v>
      </c>
      <c r="T494" s="2">
        <f t="shared" si="3"/>
        <v>23.196</v>
      </c>
    </row>
    <row r="495" ht="15.75" customHeight="1">
      <c r="A495" s="11" t="s">
        <v>36</v>
      </c>
      <c r="B495" s="10" t="s">
        <v>563</v>
      </c>
      <c r="C495" s="13" t="s">
        <v>15</v>
      </c>
      <c r="D495" s="13" t="s">
        <v>15</v>
      </c>
      <c r="E495" s="10" t="s">
        <v>564</v>
      </c>
      <c r="F495" s="10" t="s">
        <v>39</v>
      </c>
      <c r="G495" s="10" t="s">
        <v>40</v>
      </c>
      <c r="H495" s="10" t="s">
        <v>352</v>
      </c>
      <c r="I495" s="10" t="s">
        <v>47</v>
      </c>
      <c r="J495" s="12">
        <v>45436.0</v>
      </c>
      <c r="K495" s="10" t="s">
        <v>43</v>
      </c>
      <c r="L495" s="10">
        <v>4.0</v>
      </c>
      <c r="M495" s="10">
        <v>199.95</v>
      </c>
      <c r="N495" s="10">
        <f t="shared" si="1"/>
        <v>799.8</v>
      </c>
      <c r="O495" s="10" t="s">
        <v>44</v>
      </c>
      <c r="P495" s="10" t="s">
        <v>409</v>
      </c>
      <c r="R495" s="2">
        <f t="shared" si="69"/>
        <v>15.996</v>
      </c>
      <c r="T495" s="2">
        <f t="shared" si="3"/>
        <v>15.996</v>
      </c>
    </row>
    <row r="496" ht="15.75" customHeight="1">
      <c r="A496" s="7" t="s">
        <v>36</v>
      </c>
      <c r="B496" s="8" t="s">
        <v>563</v>
      </c>
      <c r="C496" s="14" t="s">
        <v>15</v>
      </c>
      <c r="D496" s="14" t="s">
        <v>15</v>
      </c>
      <c r="E496" s="8" t="s">
        <v>564</v>
      </c>
      <c r="F496" s="8" t="s">
        <v>39</v>
      </c>
      <c r="G496" s="8" t="s">
        <v>40</v>
      </c>
      <c r="H496" s="8" t="s">
        <v>109</v>
      </c>
      <c r="I496" s="8" t="s">
        <v>47</v>
      </c>
      <c r="J496" s="9">
        <v>45436.0</v>
      </c>
      <c r="K496" s="8" t="s">
        <v>43</v>
      </c>
      <c r="L496" s="8">
        <v>4.0</v>
      </c>
      <c r="M496" s="8">
        <v>234.95</v>
      </c>
      <c r="N496" s="10">
        <f t="shared" si="1"/>
        <v>939.8</v>
      </c>
      <c r="O496" s="8" t="s">
        <v>44</v>
      </c>
      <c r="P496" s="8" t="s">
        <v>409</v>
      </c>
      <c r="R496" s="2">
        <f t="shared" si="69"/>
        <v>18.796</v>
      </c>
      <c r="T496" s="2">
        <f t="shared" si="3"/>
        <v>18.796</v>
      </c>
    </row>
    <row r="497" ht="15.75" customHeight="1">
      <c r="A497" s="11" t="s">
        <v>36</v>
      </c>
      <c r="B497" s="10" t="s">
        <v>60</v>
      </c>
      <c r="C497" s="13" t="s">
        <v>8</v>
      </c>
      <c r="D497" s="13" t="s">
        <v>8</v>
      </c>
      <c r="E497" s="10" t="s">
        <v>345</v>
      </c>
      <c r="F497" s="10" t="s">
        <v>39</v>
      </c>
      <c r="G497" s="10" t="s">
        <v>40</v>
      </c>
      <c r="H497" s="10" t="s">
        <v>417</v>
      </c>
      <c r="I497" s="10" t="s">
        <v>47</v>
      </c>
      <c r="J497" s="12">
        <v>45440.0</v>
      </c>
      <c r="K497" s="10" t="s">
        <v>43</v>
      </c>
      <c r="L497" s="10">
        <v>4.0</v>
      </c>
      <c r="M497" s="10">
        <v>104.75</v>
      </c>
      <c r="N497" s="10">
        <f t="shared" si="1"/>
        <v>419</v>
      </c>
      <c r="O497" s="10" t="s">
        <v>44</v>
      </c>
      <c r="P497" s="10" t="s">
        <v>409</v>
      </c>
      <c r="R497" s="2">
        <f t="shared" ref="R497:R500" si="70">0.015*N497</f>
        <v>6.285</v>
      </c>
      <c r="T497" s="2">
        <f t="shared" si="3"/>
        <v>6.285</v>
      </c>
    </row>
    <row r="498" ht="15.75" customHeight="1">
      <c r="A498" s="7" t="s">
        <v>36</v>
      </c>
      <c r="B498" s="8" t="s">
        <v>60</v>
      </c>
      <c r="C498" s="14" t="s">
        <v>8</v>
      </c>
      <c r="D498" s="14" t="s">
        <v>8</v>
      </c>
      <c r="E498" s="8" t="s">
        <v>345</v>
      </c>
      <c r="F498" s="8" t="s">
        <v>39</v>
      </c>
      <c r="G498" s="8" t="s">
        <v>40</v>
      </c>
      <c r="H498" s="8" t="s">
        <v>418</v>
      </c>
      <c r="I498" s="8" t="s">
        <v>47</v>
      </c>
      <c r="J498" s="9">
        <v>45440.0</v>
      </c>
      <c r="K498" s="8" t="s">
        <v>43</v>
      </c>
      <c r="L498" s="8">
        <v>2.0</v>
      </c>
      <c r="M498" s="8">
        <v>198.25</v>
      </c>
      <c r="N498" s="10">
        <f t="shared" si="1"/>
        <v>396.5</v>
      </c>
      <c r="O498" s="8" t="s">
        <v>44</v>
      </c>
      <c r="P498" s="8" t="s">
        <v>409</v>
      </c>
      <c r="R498" s="2">
        <f t="shared" si="70"/>
        <v>5.9475</v>
      </c>
      <c r="T498" s="2">
        <f t="shared" si="3"/>
        <v>5.9475</v>
      </c>
    </row>
    <row r="499" ht="15.75" customHeight="1">
      <c r="A499" s="11" t="s">
        <v>36</v>
      </c>
      <c r="B499" s="10" t="s">
        <v>60</v>
      </c>
      <c r="C499" s="13" t="s">
        <v>8</v>
      </c>
      <c r="D499" s="13" t="s">
        <v>8</v>
      </c>
      <c r="E499" s="10" t="s">
        <v>345</v>
      </c>
      <c r="F499" s="10" t="s">
        <v>39</v>
      </c>
      <c r="G499" s="10" t="s">
        <v>40</v>
      </c>
      <c r="H499" s="10" t="s">
        <v>100</v>
      </c>
      <c r="I499" s="10" t="s">
        <v>80</v>
      </c>
      <c r="J499" s="12">
        <v>45440.0</v>
      </c>
      <c r="K499" s="10" t="s">
        <v>43</v>
      </c>
      <c r="L499" s="10">
        <v>2.0</v>
      </c>
      <c r="M499" s="10">
        <v>55.95</v>
      </c>
      <c r="N499" s="10">
        <f t="shared" si="1"/>
        <v>111.9</v>
      </c>
      <c r="O499" s="10" t="s">
        <v>44</v>
      </c>
      <c r="P499" s="10" t="s">
        <v>409</v>
      </c>
      <c r="R499" s="2">
        <f t="shared" si="70"/>
        <v>1.6785</v>
      </c>
      <c r="T499" s="2">
        <f t="shared" si="3"/>
        <v>1.6785</v>
      </c>
    </row>
    <row r="500" ht="15.75" customHeight="1">
      <c r="A500" s="7" t="s">
        <v>36</v>
      </c>
      <c r="B500" s="8" t="s">
        <v>60</v>
      </c>
      <c r="C500" s="14" t="s">
        <v>8</v>
      </c>
      <c r="D500" s="14" t="s">
        <v>8</v>
      </c>
      <c r="E500" s="8" t="s">
        <v>345</v>
      </c>
      <c r="F500" s="8" t="s">
        <v>39</v>
      </c>
      <c r="G500" s="8" t="s">
        <v>40</v>
      </c>
      <c r="H500" s="8" t="s">
        <v>303</v>
      </c>
      <c r="I500" s="8" t="s">
        <v>69</v>
      </c>
      <c r="J500" s="9">
        <v>45440.0</v>
      </c>
      <c r="K500" s="8" t="s">
        <v>43</v>
      </c>
      <c r="L500" s="8">
        <v>1.0</v>
      </c>
      <c r="M500" s="8">
        <v>115.0</v>
      </c>
      <c r="N500" s="10">
        <f t="shared" si="1"/>
        <v>115</v>
      </c>
      <c r="O500" s="8" t="s">
        <v>44</v>
      </c>
      <c r="P500" s="8" t="s">
        <v>409</v>
      </c>
      <c r="R500" s="2">
        <f t="shared" si="70"/>
        <v>1.725</v>
      </c>
      <c r="T500" s="2">
        <f t="shared" si="3"/>
        <v>1.725</v>
      </c>
    </row>
    <row r="501" ht="15.75" customHeight="1">
      <c r="A501" s="11" t="s">
        <v>36</v>
      </c>
      <c r="B501" s="10" t="s">
        <v>91</v>
      </c>
      <c r="C501" s="13" t="s">
        <v>13</v>
      </c>
      <c r="D501" s="13" t="s">
        <v>15</v>
      </c>
      <c r="E501" s="10" t="s">
        <v>350</v>
      </c>
      <c r="F501" s="10" t="s">
        <v>39</v>
      </c>
      <c r="G501" s="10" t="s">
        <v>40</v>
      </c>
      <c r="H501" s="10" t="s">
        <v>514</v>
      </c>
      <c r="I501" s="10" t="s">
        <v>65</v>
      </c>
      <c r="J501" s="12">
        <v>45440.0</v>
      </c>
      <c r="K501" s="10" t="s">
        <v>43</v>
      </c>
      <c r="L501" s="10">
        <v>4.0</v>
      </c>
      <c r="M501" s="10">
        <v>125.0</v>
      </c>
      <c r="N501" s="10">
        <f t="shared" si="1"/>
        <v>500</v>
      </c>
      <c r="O501" s="10" t="s">
        <v>44</v>
      </c>
      <c r="P501" s="10" t="s">
        <v>409</v>
      </c>
      <c r="R501" s="2">
        <f t="shared" ref="R501:R509" si="71">0.02*N501</f>
        <v>10</v>
      </c>
      <c r="T501" s="2">
        <f t="shared" si="3"/>
        <v>10</v>
      </c>
    </row>
    <row r="502" ht="15.75" customHeight="1">
      <c r="A502" s="7" t="s">
        <v>36</v>
      </c>
      <c r="B502" s="8" t="s">
        <v>91</v>
      </c>
      <c r="C502" s="14" t="s">
        <v>13</v>
      </c>
      <c r="D502" s="14" t="s">
        <v>15</v>
      </c>
      <c r="E502" s="8" t="s">
        <v>350</v>
      </c>
      <c r="F502" s="8" t="s">
        <v>39</v>
      </c>
      <c r="G502" s="8" t="s">
        <v>40</v>
      </c>
      <c r="H502" s="8" t="s">
        <v>568</v>
      </c>
      <c r="I502" s="8" t="s">
        <v>56</v>
      </c>
      <c r="J502" s="9">
        <v>45440.0</v>
      </c>
      <c r="K502" s="8" t="s">
        <v>43</v>
      </c>
      <c r="L502" s="8">
        <v>1.0</v>
      </c>
      <c r="M502" s="8">
        <v>206.5</v>
      </c>
      <c r="N502" s="10">
        <f t="shared" si="1"/>
        <v>206.5</v>
      </c>
      <c r="O502" s="8" t="s">
        <v>44</v>
      </c>
      <c r="P502" s="8" t="s">
        <v>409</v>
      </c>
      <c r="R502" s="2">
        <f t="shared" si="71"/>
        <v>4.13</v>
      </c>
      <c r="T502" s="2">
        <f t="shared" si="3"/>
        <v>4.13</v>
      </c>
    </row>
    <row r="503" ht="15.75" customHeight="1">
      <c r="A503" s="11" t="s">
        <v>36</v>
      </c>
      <c r="B503" s="10" t="s">
        <v>91</v>
      </c>
      <c r="C503" s="13" t="s">
        <v>13</v>
      </c>
      <c r="D503" s="13" t="s">
        <v>15</v>
      </c>
      <c r="E503" s="10" t="s">
        <v>350</v>
      </c>
      <c r="F503" s="10" t="s">
        <v>39</v>
      </c>
      <c r="G503" s="10" t="s">
        <v>40</v>
      </c>
      <c r="H503" s="10" t="s">
        <v>569</v>
      </c>
      <c r="I503" s="10" t="s">
        <v>47</v>
      </c>
      <c r="J503" s="12">
        <v>45440.0</v>
      </c>
      <c r="K503" s="10" t="s">
        <v>43</v>
      </c>
      <c r="L503" s="10">
        <v>1.0</v>
      </c>
      <c r="M503" s="10">
        <v>54.48</v>
      </c>
      <c r="N503" s="10">
        <f t="shared" si="1"/>
        <v>54.48</v>
      </c>
      <c r="O503" s="10" t="s">
        <v>44</v>
      </c>
      <c r="P503" s="10" t="s">
        <v>409</v>
      </c>
      <c r="R503" s="2">
        <f t="shared" si="71"/>
        <v>1.0896</v>
      </c>
      <c r="T503" s="2">
        <f t="shared" si="3"/>
        <v>1.0896</v>
      </c>
    </row>
    <row r="504" ht="15.75" customHeight="1">
      <c r="A504" s="7" t="s">
        <v>36</v>
      </c>
      <c r="B504" s="8" t="s">
        <v>91</v>
      </c>
      <c r="C504" s="14" t="s">
        <v>13</v>
      </c>
      <c r="D504" s="14" t="s">
        <v>15</v>
      </c>
      <c r="E504" s="8" t="s">
        <v>350</v>
      </c>
      <c r="F504" s="8" t="s">
        <v>39</v>
      </c>
      <c r="G504" s="8" t="s">
        <v>40</v>
      </c>
      <c r="H504" s="8" t="s">
        <v>270</v>
      </c>
      <c r="I504" s="8" t="s">
        <v>47</v>
      </c>
      <c r="J504" s="9">
        <v>45440.0</v>
      </c>
      <c r="K504" s="8" t="s">
        <v>43</v>
      </c>
      <c r="L504" s="8">
        <v>5.0</v>
      </c>
      <c r="M504" s="8">
        <v>5.25</v>
      </c>
      <c r="N504" s="10">
        <f t="shared" si="1"/>
        <v>26.25</v>
      </c>
      <c r="O504" s="8" t="s">
        <v>44</v>
      </c>
      <c r="P504" s="8" t="s">
        <v>409</v>
      </c>
      <c r="R504" s="2">
        <f t="shared" si="71"/>
        <v>0.525</v>
      </c>
      <c r="T504" s="2">
        <f t="shared" si="3"/>
        <v>0.525</v>
      </c>
    </row>
    <row r="505" ht="15.75" customHeight="1">
      <c r="A505" s="11" t="s">
        <v>36</v>
      </c>
      <c r="B505" s="10" t="s">
        <v>91</v>
      </c>
      <c r="C505" s="13" t="s">
        <v>13</v>
      </c>
      <c r="D505" s="13" t="s">
        <v>15</v>
      </c>
      <c r="E505" s="10" t="s">
        <v>350</v>
      </c>
      <c r="F505" s="10" t="s">
        <v>39</v>
      </c>
      <c r="G505" s="10" t="s">
        <v>40</v>
      </c>
      <c r="H505" s="10" t="s">
        <v>570</v>
      </c>
      <c r="I505" s="10" t="s">
        <v>47</v>
      </c>
      <c r="J505" s="12">
        <v>45440.0</v>
      </c>
      <c r="K505" s="10" t="s">
        <v>43</v>
      </c>
      <c r="L505" s="10">
        <v>10.0</v>
      </c>
      <c r="M505" s="10">
        <v>1.75</v>
      </c>
      <c r="N505" s="10">
        <f t="shared" si="1"/>
        <v>17.5</v>
      </c>
      <c r="O505" s="10" t="s">
        <v>44</v>
      </c>
      <c r="P505" s="10" t="s">
        <v>409</v>
      </c>
      <c r="R505" s="2">
        <f t="shared" si="71"/>
        <v>0.35</v>
      </c>
      <c r="T505" s="2">
        <f t="shared" si="3"/>
        <v>0.35</v>
      </c>
    </row>
    <row r="506" ht="15.75" customHeight="1">
      <c r="A506" s="7" t="s">
        <v>36</v>
      </c>
      <c r="B506" s="8" t="s">
        <v>91</v>
      </c>
      <c r="C506" s="14" t="s">
        <v>13</v>
      </c>
      <c r="D506" s="14" t="s">
        <v>15</v>
      </c>
      <c r="E506" s="8" t="s">
        <v>350</v>
      </c>
      <c r="F506" s="8" t="s">
        <v>39</v>
      </c>
      <c r="G506" s="8" t="s">
        <v>40</v>
      </c>
      <c r="H506" s="8" t="s">
        <v>280</v>
      </c>
      <c r="I506" s="8" t="s">
        <v>47</v>
      </c>
      <c r="J506" s="9">
        <v>45440.0</v>
      </c>
      <c r="K506" s="8" t="s">
        <v>43</v>
      </c>
      <c r="L506" s="8">
        <v>2.0</v>
      </c>
      <c r="M506" s="8">
        <v>6.95</v>
      </c>
      <c r="N506" s="10">
        <f t="shared" si="1"/>
        <v>13.9</v>
      </c>
      <c r="O506" s="8" t="s">
        <v>44</v>
      </c>
      <c r="P506" s="8" t="s">
        <v>409</v>
      </c>
      <c r="R506" s="2">
        <f t="shared" si="71"/>
        <v>0.278</v>
      </c>
      <c r="T506" s="2">
        <f t="shared" si="3"/>
        <v>0.278</v>
      </c>
    </row>
    <row r="507" ht="15.75" customHeight="1">
      <c r="A507" s="11" t="s">
        <v>36</v>
      </c>
      <c r="B507" s="10" t="s">
        <v>91</v>
      </c>
      <c r="C507" s="13" t="s">
        <v>13</v>
      </c>
      <c r="D507" s="13" t="s">
        <v>15</v>
      </c>
      <c r="E507" s="10" t="s">
        <v>350</v>
      </c>
      <c r="F507" s="10" t="s">
        <v>39</v>
      </c>
      <c r="G507" s="10" t="s">
        <v>40</v>
      </c>
      <c r="H507" s="10" t="s">
        <v>418</v>
      </c>
      <c r="I507" s="10" t="s">
        <v>47</v>
      </c>
      <c r="J507" s="12">
        <v>45440.0</v>
      </c>
      <c r="K507" s="10" t="s">
        <v>43</v>
      </c>
      <c r="L507" s="10">
        <v>4.0</v>
      </c>
      <c r="M507" s="10">
        <v>198.25</v>
      </c>
      <c r="N507" s="10">
        <f t="shared" si="1"/>
        <v>793</v>
      </c>
      <c r="O507" s="10" t="s">
        <v>44</v>
      </c>
      <c r="P507" s="10" t="s">
        <v>409</v>
      </c>
      <c r="R507" s="2">
        <f t="shared" si="71"/>
        <v>15.86</v>
      </c>
      <c r="T507" s="2">
        <f t="shared" si="3"/>
        <v>15.86</v>
      </c>
    </row>
    <row r="508" ht="15.75" customHeight="1">
      <c r="A508" s="7" t="s">
        <v>36</v>
      </c>
      <c r="B508" s="8" t="s">
        <v>91</v>
      </c>
      <c r="C508" s="14" t="s">
        <v>13</v>
      </c>
      <c r="D508" s="14" t="s">
        <v>15</v>
      </c>
      <c r="E508" s="8" t="s">
        <v>350</v>
      </c>
      <c r="F508" s="8" t="s">
        <v>39</v>
      </c>
      <c r="G508" s="8" t="s">
        <v>40</v>
      </c>
      <c r="H508" s="8" t="s">
        <v>419</v>
      </c>
      <c r="I508" s="8" t="s">
        <v>47</v>
      </c>
      <c r="J508" s="9">
        <v>45440.0</v>
      </c>
      <c r="K508" s="8" t="s">
        <v>43</v>
      </c>
      <c r="L508" s="8">
        <v>12.0</v>
      </c>
      <c r="M508" s="8">
        <v>51.15</v>
      </c>
      <c r="N508" s="10">
        <f t="shared" si="1"/>
        <v>613.8</v>
      </c>
      <c r="O508" s="8" t="s">
        <v>44</v>
      </c>
      <c r="P508" s="8" t="s">
        <v>409</v>
      </c>
      <c r="R508" s="2">
        <f t="shared" si="71"/>
        <v>12.276</v>
      </c>
      <c r="T508" s="2">
        <f t="shared" si="3"/>
        <v>12.276</v>
      </c>
    </row>
    <row r="509" ht="15.75" customHeight="1">
      <c r="A509" s="11" t="s">
        <v>36</v>
      </c>
      <c r="B509" s="10" t="s">
        <v>91</v>
      </c>
      <c r="C509" s="13" t="s">
        <v>13</v>
      </c>
      <c r="D509" s="13" t="s">
        <v>15</v>
      </c>
      <c r="E509" s="10" t="s">
        <v>350</v>
      </c>
      <c r="F509" s="10" t="s">
        <v>39</v>
      </c>
      <c r="G509" s="10" t="s">
        <v>40</v>
      </c>
      <c r="H509" s="10" t="s">
        <v>285</v>
      </c>
      <c r="I509" s="10" t="s">
        <v>42</v>
      </c>
      <c r="J509" s="12">
        <v>45440.0</v>
      </c>
      <c r="K509" s="10" t="s">
        <v>43</v>
      </c>
      <c r="L509" s="10">
        <v>50.0</v>
      </c>
      <c r="M509" s="10">
        <v>2.98</v>
      </c>
      <c r="N509" s="10">
        <f t="shared" si="1"/>
        <v>149</v>
      </c>
      <c r="O509" s="10" t="s">
        <v>44</v>
      </c>
      <c r="P509" s="10" t="s">
        <v>409</v>
      </c>
      <c r="R509" s="2">
        <f t="shared" si="71"/>
        <v>2.98</v>
      </c>
      <c r="T509" s="2">
        <f t="shared" si="3"/>
        <v>2.98</v>
      </c>
    </row>
    <row r="510" ht="15.75" customHeight="1">
      <c r="A510" s="11" t="s">
        <v>36</v>
      </c>
      <c r="B510" s="10" t="s">
        <v>48</v>
      </c>
      <c r="C510" s="13" t="s">
        <v>8</v>
      </c>
      <c r="D510" s="13" t="s">
        <v>8</v>
      </c>
      <c r="E510" s="10" t="s">
        <v>357</v>
      </c>
      <c r="F510" s="10" t="s">
        <v>39</v>
      </c>
      <c r="G510" s="10" t="s">
        <v>40</v>
      </c>
      <c r="H510" s="10" t="s">
        <v>571</v>
      </c>
      <c r="I510" s="10" t="s">
        <v>59</v>
      </c>
      <c r="J510" s="12">
        <v>45440.0</v>
      </c>
      <c r="K510" s="10" t="s">
        <v>43</v>
      </c>
      <c r="L510" s="10">
        <v>4.0</v>
      </c>
      <c r="M510" s="10">
        <v>8.9</v>
      </c>
      <c r="N510" s="10">
        <f t="shared" si="1"/>
        <v>35.6</v>
      </c>
      <c r="O510" s="10" t="s">
        <v>44</v>
      </c>
      <c r="P510" s="10" t="s">
        <v>409</v>
      </c>
      <c r="R510" s="2">
        <f t="shared" ref="R510:R511" si="72">0.015*N510</f>
        <v>0.534</v>
      </c>
      <c r="T510" s="2">
        <f t="shared" si="3"/>
        <v>0.534</v>
      </c>
    </row>
    <row r="511" ht="15.75" customHeight="1">
      <c r="A511" s="7" t="s">
        <v>36</v>
      </c>
      <c r="B511" s="8" t="s">
        <v>572</v>
      </c>
      <c r="C511" s="14" t="s">
        <v>573</v>
      </c>
      <c r="D511" s="14" t="s">
        <v>8</v>
      </c>
      <c r="E511" s="8" t="s">
        <v>574</v>
      </c>
      <c r="F511" s="8" t="s">
        <v>39</v>
      </c>
      <c r="G511" s="8" t="s">
        <v>40</v>
      </c>
      <c r="H511" s="8" t="s">
        <v>418</v>
      </c>
      <c r="I511" s="8" t="s">
        <v>47</v>
      </c>
      <c r="J511" s="9">
        <v>45440.0</v>
      </c>
      <c r="K511" s="8" t="s">
        <v>43</v>
      </c>
      <c r="L511" s="8">
        <v>24.0</v>
      </c>
      <c r="M511" s="8">
        <v>198.25</v>
      </c>
      <c r="N511" s="10">
        <f t="shared" si="1"/>
        <v>4758</v>
      </c>
      <c r="O511" s="8" t="s">
        <v>44</v>
      </c>
      <c r="P511" s="8" t="s">
        <v>409</v>
      </c>
      <c r="R511" s="2">
        <f t="shared" si="72"/>
        <v>71.37</v>
      </c>
      <c r="T511" s="2">
        <f t="shared" si="3"/>
        <v>71.37</v>
      </c>
    </row>
    <row r="512" ht="15.75" customHeight="1">
      <c r="A512" s="11" t="s">
        <v>36</v>
      </c>
      <c r="B512" s="10" t="s">
        <v>517</v>
      </c>
      <c r="C512" s="13" t="s">
        <v>13</v>
      </c>
      <c r="D512" s="13" t="s">
        <v>13</v>
      </c>
      <c r="E512" s="10" t="s">
        <v>575</v>
      </c>
      <c r="F512" s="10" t="s">
        <v>39</v>
      </c>
      <c r="G512" s="10" t="s">
        <v>40</v>
      </c>
      <c r="H512" s="10" t="s">
        <v>173</v>
      </c>
      <c r="I512" s="10" t="s">
        <v>47</v>
      </c>
      <c r="J512" s="12">
        <v>45440.0</v>
      </c>
      <c r="K512" s="10" t="s">
        <v>43</v>
      </c>
      <c r="L512" s="10">
        <v>2.0</v>
      </c>
      <c r="M512" s="10">
        <v>7.9</v>
      </c>
      <c r="N512" s="10">
        <f t="shared" si="1"/>
        <v>15.8</v>
      </c>
      <c r="O512" s="10" t="s">
        <v>44</v>
      </c>
      <c r="P512" s="10" t="s">
        <v>409</v>
      </c>
      <c r="R512" s="2">
        <f t="shared" ref="R512:R514" si="73">0.02*N512</f>
        <v>0.316</v>
      </c>
      <c r="T512" s="2">
        <f t="shared" si="3"/>
        <v>0.316</v>
      </c>
    </row>
    <row r="513" ht="15.75" customHeight="1">
      <c r="A513" s="7" t="s">
        <v>36</v>
      </c>
      <c r="B513" s="8" t="s">
        <v>119</v>
      </c>
      <c r="C513" s="14" t="s">
        <v>13</v>
      </c>
      <c r="D513" s="14" t="s">
        <v>13</v>
      </c>
      <c r="E513" s="8" t="s">
        <v>576</v>
      </c>
      <c r="F513" s="8" t="s">
        <v>39</v>
      </c>
      <c r="G513" s="8" t="s">
        <v>40</v>
      </c>
      <c r="H513" s="8" t="s">
        <v>577</v>
      </c>
      <c r="I513" s="8" t="s">
        <v>47</v>
      </c>
      <c r="J513" s="9">
        <v>45441.0</v>
      </c>
      <c r="K513" s="8" t="s">
        <v>43</v>
      </c>
      <c r="L513" s="8">
        <v>2.0</v>
      </c>
      <c r="M513" s="8">
        <v>39.54</v>
      </c>
      <c r="N513" s="10">
        <f t="shared" si="1"/>
        <v>79.08</v>
      </c>
      <c r="O513" s="8" t="s">
        <v>44</v>
      </c>
      <c r="P513" s="8" t="s">
        <v>409</v>
      </c>
      <c r="R513" s="2">
        <f t="shared" si="73"/>
        <v>1.5816</v>
      </c>
      <c r="T513" s="2">
        <f t="shared" si="3"/>
        <v>1.5816</v>
      </c>
    </row>
    <row r="514" ht="15.75" customHeight="1">
      <c r="A514" s="11" t="s">
        <v>36</v>
      </c>
      <c r="B514" s="10" t="s">
        <v>119</v>
      </c>
      <c r="C514" s="13" t="s">
        <v>13</v>
      </c>
      <c r="D514" s="13" t="s">
        <v>13</v>
      </c>
      <c r="E514" s="10" t="s">
        <v>576</v>
      </c>
      <c r="F514" s="10" t="s">
        <v>39</v>
      </c>
      <c r="G514" s="10" t="s">
        <v>40</v>
      </c>
      <c r="H514" s="10" t="s">
        <v>578</v>
      </c>
      <c r="I514" s="10" t="s">
        <v>67</v>
      </c>
      <c r="J514" s="12">
        <v>45441.0</v>
      </c>
      <c r="K514" s="10" t="s">
        <v>43</v>
      </c>
      <c r="L514" s="10">
        <v>2.0</v>
      </c>
      <c r="M514" s="10">
        <v>73.4</v>
      </c>
      <c r="N514" s="10">
        <f t="shared" si="1"/>
        <v>146.8</v>
      </c>
      <c r="O514" s="10" t="s">
        <v>44</v>
      </c>
      <c r="P514" s="10" t="s">
        <v>409</v>
      </c>
      <c r="R514" s="2">
        <f t="shared" si="73"/>
        <v>2.936</v>
      </c>
      <c r="T514" s="2">
        <f t="shared" si="3"/>
        <v>2.936</v>
      </c>
    </row>
    <row r="515" ht="15.75" customHeight="1">
      <c r="A515" s="7" t="s">
        <v>36</v>
      </c>
      <c r="B515" s="8" t="s">
        <v>261</v>
      </c>
      <c r="C515" s="14" t="s">
        <v>8</v>
      </c>
      <c r="D515" s="14" t="s">
        <v>8</v>
      </c>
      <c r="E515" s="8" t="s">
        <v>370</v>
      </c>
      <c r="F515" s="8" t="s">
        <v>39</v>
      </c>
      <c r="G515" s="8" t="s">
        <v>40</v>
      </c>
      <c r="H515" s="8" t="s">
        <v>579</v>
      </c>
      <c r="I515" s="8" t="s">
        <v>65</v>
      </c>
      <c r="J515" s="9">
        <v>45441.0</v>
      </c>
      <c r="K515" s="8" t="s">
        <v>43</v>
      </c>
      <c r="L515" s="8">
        <v>3.0</v>
      </c>
      <c r="M515" s="8">
        <v>360.0</v>
      </c>
      <c r="N515" s="10">
        <f t="shared" si="1"/>
        <v>1080</v>
      </c>
      <c r="O515" s="8" t="s">
        <v>44</v>
      </c>
      <c r="P515" s="8" t="s">
        <v>409</v>
      </c>
      <c r="R515" s="2">
        <f t="shared" ref="R515:R538" si="74">0.015*N515</f>
        <v>16.2</v>
      </c>
      <c r="T515" s="2">
        <f t="shared" si="3"/>
        <v>16.2</v>
      </c>
    </row>
    <row r="516" ht="15.75" customHeight="1">
      <c r="A516" s="7" t="s">
        <v>36</v>
      </c>
      <c r="B516" s="8" t="s">
        <v>479</v>
      </c>
      <c r="C516" s="14" t="s">
        <v>8</v>
      </c>
      <c r="D516" s="14" t="s">
        <v>8</v>
      </c>
      <c r="E516" s="8" t="s">
        <v>580</v>
      </c>
      <c r="F516" s="8" t="s">
        <v>39</v>
      </c>
      <c r="G516" s="8" t="s">
        <v>40</v>
      </c>
      <c r="H516" s="8" t="s">
        <v>581</v>
      </c>
      <c r="I516" s="8" t="s">
        <v>59</v>
      </c>
      <c r="J516" s="9">
        <v>45441.0</v>
      </c>
      <c r="K516" s="8" t="s">
        <v>43</v>
      </c>
      <c r="L516" s="8">
        <v>30.0</v>
      </c>
      <c r="M516" s="8">
        <v>16.99</v>
      </c>
      <c r="N516" s="10">
        <f t="shared" si="1"/>
        <v>509.7</v>
      </c>
      <c r="O516" s="8" t="s">
        <v>44</v>
      </c>
      <c r="P516" s="8" t="s">
        <v>409</v>
      </c>
      <c r="R516" s="2">
        <f t="shared" si="74"/>
        <v>7.6455</v>
      </c>
      <c r="T516" s="2">
        <f t="shared" si="3"/>
        <v>7.6455</v>
      </c>
    </row>
    <row r="517" ht="15.75" customHeight="1">
      <c r="A517" s="11" t="s">
        <v>36</v>
      </c>
      <c r="B517" s="10" t="s">
        <v>479</v>
      </c>
      <c r="C517" s="13" t="s">
        <v>8</v>
      </c>
      <c r="D517" s="13" t="s">
        <v>8</v>
      </c>
      <c r="E517" s="10" t="s">
        <v>580</v>
      </c>
      <c r="F517" s="10" t="s">
        <v>39</v>
      </c>
      <c r="G517" s="10" t="s">
        <v>40</v>
      </c>
      <c r="H517" s="10" t="s">
        <v>417</v>
      </c>
      <c r="I517" s="10" t="s">
        <v>47</v>
      </c>
      <c r="J517" s="12">
        <v>45441.0</v>
      </c>
      <c r="K517" s="10" t="s">
        <v>43</v>
      </c>
      <c r="L517" s="10">
        <v>16.0</v>
      </c>
      <c r="M517" s="10">
        <v>104.75</v>
      </c>
      <c r="N517" s="10">
        <f t="shared" si="1"/>
        <v>1676</v>
      </c>
      <c r="O517" s="10" t="s">
        <v>44</v>
      </c>
      <c r="P517" s="10" t="s">
        <v>409</v>
      </c>
      <c r="R517" s="2">
        <f t="shared" si="74"/>
        <v>25.14</v>
      </c>
      <c r="T517" s="2">
        <f t="shared" si="3"/>
        <v>25.14</v>
      </c>
    </row>
    <row r="518" ht="15.75" customHeight="1">
      <c r="A518" s="7" t="s">
        <v>36</v>
      </c>
      <c r="B518" s="8" t="s">
        <v>479</v>
      </c>
      <c r="C518" s="14" t="s">
        <v>8</v>
      </c>
      <c r="D518" s="14" t="s">
        <v>8</v>
      </c>
      <c r="E518" s="8" t="s">
        <v>580</v>
      </c>
      <c r="F518" s="8" t="s">
        <v>39</v>
      </c>
      <c r="G518" s="8" t="s">
        <v>40</v>
      </c>
      <c r="H518" s="8" t="s">
        <v>582</v>
      </c>
      <c r="I518" s="8" t="s">
        <v>47</v>
      </c>
      <c r="J518" s="9">
        <v>45441.0</v>
      </c>
      <c r="K518" s="8" t="s">
        <v>43</v>
      </c>
      <c r="L518" s="8">
        <v>4.0</v>
      </c>
      <c r="M518" s="8">
        <v>1211.95</v>
      </c>
      <c r="N518" s="10">
        <f t="shared" si="1"/>
        <v>4847.8</v>
      </c>
      <c r="O518" s="8" t="s">
        <v>44</v>
      </c>
      <c r="P518" s="8" t="s">
        <v>409</v>
      </c>
      <c r="R518" s="2">
        <f t="shared" si="74"/>
        <v>72.717</v>
      </c>
      <c r="T518" s="2">
        <f t="shared" si="3"/>
        <v>72.717</v>
      </c>
    </row>
    <row r="519" ht="15.75" customHeight="1">
      <c r="A519" s="11" t="s">
        <v>36</v>
      </c>
      <c r="B519" s="10" t="s">
        <v>479</v>
      </c>
      <c r="C519" s="13" t="s">
        <v>8</v>
      </c>
      <c r="D519" s="13" t="s">
        <v>8</v>
      </c>
      <c r="E519" s="10" t="s">
        <v>580</v>
      </c>
      <c r="F519" s="10" t="s">
        <v>39</v>
      </c>
      <c r="G519" s="10" t="s">
        <v>40</v>
      </c>
      <c r="H519" s="10" t="s">
        <v>418</v>
      </c>
      <c r="I519" s="10" t="s">
        <v>47</v>
      </c>
      <c r="J519" s="12">
        <v>45441.0</v>
      </c>
      <c r="K519" s="10" t="s">
        <v>43</v>
      </c>
      <c r="L519" s="10">
        <v>32.0</v>
      </c>
      <c r="M519" s="10">
        <v>198.25</v>
      </c>
      <c r="N519" s="10">
        <f t="shared" si="1"/>
        <v>6344</v>
      </c>
      <c r="O519" s="10" t="s">
        <v>44</v>
      </c>
      <c r="P519" s="10" t="s">
        <v>409</v>
      </c>
      <c r="R519" s="2">
        <f t="shared" si="74"/>
        <v>95.16</v>
      </c>
      <c r="T519" s="2">
        <f t="shared" si="3"/>
        <v>95.16</v>
      </c>
    </row>
    <row r="520" ht="15.75" customHeight="1">
      <c r="A520" s="7" t="s">
        <v>36</v>
      </c>
      <c r="B520" s="8" t="s">
        <v>479</v>
      </c>
      <c r="C520" s="14" t="s">
        <v>8</v>
      </c>
      <c r="D520" s="14" t="s">
        <v>8</v>
      </c>
      <c r="E520" s="8" t="s">
        <v>580</v>
      </c>
      <c r="F520" s="8" t="s">
        <v>39</v>
      </c>
      <c r="G520" s="8" t="s">
        <v>40</v>
      </c>
      <c r="H520" s="8" t="s">
        <v>583</v>
      </c>
      <c r="I520" s="8" t="s">
        <v>47</v>
      </c>
      <c r="J520" s="9">
        <v>45441.0</v>
      </c>
      <c r="K520" s="8" t="s">
        <v>43</v>
      </c>
      <c r="L520" s="8">
        <v>4.0</v>
      </c>
      <c r="M520" s="8">
        <v>158.5</v>
      </c>
      <c r="N520" s="10">
        <f t="shared" si="1"/>
        <v>634</v>
      </c>
      <c r="O520" s="8" t="s">
        <v>44</v>
      </c>
      <c r="P520" s="8" t="s">
        <v>409</v>
      </c>
      <c r="R520" s="2">
        <f t="shared" si="74"/>
        <v>9.51</v>
      </c>
      <c r="T520" s="2">
        <f t="shared" si="3"/>
        <v>9.51</v>
      </c>
    </row>
    <row r="521" ht="15.75" customHeight="1">
      <c r="A521" s="11" t="s">
        <v>36</v>
      </c>
      <c r="B521" s="10" t="s">
        <v>479</v>
      </c>
      <c r="C521" s="13" t="s">
        <v>8</v>
      </c>
      <c r="D521" s="13" t="s">
        <v>8</v>
      </c>
      <c r="E521" s="10" t="s">
        <v>580</v>
      </c>
      <c r="F521" s="10" t="s">
        <v>39</v>
      </c>
      <c r="G521" s="10" t="s">
        <v>40</v>
      </c>
      <c r="H521" s="10" t="s">
        <v>584</v>
      </c>
      <c r="I521" s="10" t="s">
        <v>47</v>
      </c>
      <c r="J521" s="12">
        <v>45441.0</v>
      </c>
      <c r="K521" s="10" t="s">
        <v>43</v>
      </c>
      <c r="L521" s="10">
        <v>12.0</v>
      </c>
      <c r="M521" s="10">
        <v>17.85</v>
      </c>
      <c r="N521" s="10">
        <f t="shared" si="1"/>
        <v>214.2</v>
      </c>
      <c r="O521" s="10" t="s">
        <v>44</v>
      </c>
      <c r="P521" s="10" t="s">
        <v>409</v>
      </c>
      <c r="R521" s="2">
        <f t="shared" si="74"/>
        <v>3.213</v>
      </c>
      <c r="T521" s="2">
        <f t="shared" si="3"/>
        <v>3.213</v>
      </c>
    </row>
    <row r="522" ht="15.75" customHeight="1">
      <c r="A522" s="7" t="s">
        <v>36</v>
      </c>
      <c r="B522" s="8" t="s">
        <v>479</v>
      </c>
      <c r="C522" s="14" t="s">
        <v>8</v>
      </c>
      <c r="D522" s="14" t="s">
        <v>8</v>
      </c>
      <c r="E522" s="8" t="s">
        <v>585</v>
      </c>
      <c r="F522" s="8" t="s">
        <v>39</v>
      </c>
      <c r="G522" s="8" t="s">
        <v>40</v>
      </c>
      <c r="H522" s="8" t="s">
        <v>586</v>
      </c>
      <c r="I522" s="8" t="s">
        <v>47</v>
      </c>
      <c r="J522" s="9">
        <v>45442.0</v>
      </c>
      <c r="K522" s="8" t="s">
        <v>43</v>
      </c>
      <c r="L522" s="8">
        <v>20.0</v>
      </c>
      <c r="M522" s="8">
        <v>269.95</v>
      </c>
      <c r="N522" s="10">
        <f t="shared" si="1"/>
        <v>5399</v>
      </c>
      <c r="O522" s="8" t="s">
        <v>44</v>
      </c>
      <c r="P522" s="8" t="s">
        <v>409</v>
      </c>
      <c r="R522" s="2">
        <f t="shared" si="74"/>
        <v>80.985</v>
      </c>
      <c r="T522" s="2">
        <f t="shared" si="3"/>
        <v>80.985</v>
      </c>
    </row>
    <row r="523" ht="15.75" customHeight="1">
      <c r="A523" s="11" t="s">
        <v>36</v>
      </c>
      <c r="B523" s="10" t="s">
        <v>479</v>
      </c>
      <c r="C523" s="13" t="s">
        <v>8</v>
      </c>
      <c r="D523" s="13" t="s">
        <v>8</v>
      </c>
      <c r="E523" s="10" t="s">
        <v>585</v>
      </c>
      <c r="F523" s="10" t="s">
        <v>39</v>
      </c>
      <c r="G523" s="10" t="s">
        <v>40</v>
      </c>
      <c r="H523" s="10" t="s">
        <v>46</v>
      </c>
      <c r="I523" s="10" t="s">
        <v>47</v>
      </c>
      <c r="J523" s="12">
        <v>45442.0</v>
      </c>
      <c r="K523" s="10" t="s">
        <v>43</v>
      </c>
      <c r="L523" s="10">
        <v>3.0</v>
      </c>
      <c r="M523" s="10">
        <v>230.0</v>
      </c>
      <c r="N523" s="10">
        <f t="shared" si="1"/>
        <v>690</v>
      </c>
      <c r="O523" s="10" t="s">
        <v>44</v>
      </c>
      <c r="P523" s="10" t="s">
        <v>409</v>
      </c>
      <c r="R523" s="2">
        <f t="shared" si="74"/>
        <v>10.35</v>
      </c>
      <c r="T523" s="2">
        <f t="shared" si="3"/>
        <v>10.35</v>
      </c>
    </row>
    <row r="524" ht="15.75" customHeight="1">
      <c r="A524" s="7" t="s">
        <v>36</v>
      </c>
      <c r="B524" s="8" t="s">
        <v>479</v>
      </c>
      <c r="C524" s="14" t="s">
        <v>8</v>
      </c>
      <c r="D524" s="14" t="s">
        <v>8</v>
      </c>
      <c r="E524" s="8" t="s">
        <v>585</v>
      </c>
      <c r="F524" s="8" t="s">
        <v>39</v>
      </c>
      <c r="G524" s="8" t="s">
        <v>40</v>
      </c>
      <c r="H524" s="8" t="s">
        <v>173</v>
      </c>
      <c r="I524" s="8" t="s">
        <v>47</v>
      </c>
      <c r="J524" s="9">
        <v>45442.0</v>
      </c>
      <c r="K524" s="8" t="s">
        <v>43</v>
      </c>
      <c r="L524" s="8">
        <v>100.0</v>
      </c>
      <c r="M524" s="8">
        <v>7.9</v>
      </c>
      <c r="N524" s="10">
        <f t="shared" si="1"/>
        <v>790</v>
      </c>
      <c r="O524" s="8" t="s">
        <v>44</v>
      </c>
      <c r="P524" s="8" t="s">
        <v>409</v>
      </c>
      <c r="R524" s="2">
        <f t="shared" si="74"/>
        <v>11.85</v>
      </c>
      <c r="T524" s="2">
        <f t="shared" si="3"/>
        <v>11.85</v>
      </c>
    </row>
    <row r="525" ht="15.75" customHeight="1">
      <c r="A525" s="11" t="s">
        <v>36</v>
      </c>
      <c r="B525" s="10" t="s">
        <v>479</v>
      </c>
      <c r="C525" s="13" t="s">
        <v>8</v>
      </c>
      <c r="D525" s="13" t="s">
        <v>8</v>
      </c>
      <c r="E525" s="10" t="s">
        <v>587</v>
      </c>
      <c r="F525" s="10" t="s">
        <v>39</v>
      </c>
      <c r="G525" s="10" t="s">
        <v>40</v>
      </c>
      <c r="H525" s="10" t="s">
        <v>281</v>
      </c>
      <c r="I525" s="10" t="s">
        <v>47</v>
      </c>
      <c r="J525" s="12">
        <v>45442.0</v>
      </c>
      <c r="K525" s="10" t="s">
        <v>43</v>
      </c>
      <c r="L525" s="10">
        <v>48.0</v>
      </c>
      <c r="M525" s="10">
        <v>7.95</v>
      </c>
      <c r="N525" s="10">
        <f t="shared" si="1"/>
        <v>381.6</v>
      </c>
      <c r="O525" s="10" t="s">
        <v>44</v>
      </c>
      <c r="P525" s="10" t="s">
        <v>409</v>
      </c>
      <c r="R525" s="2">
        <f t="shared" si="74"/>
        <v>5.724</v>
      </c>
      <c r="T525" s="2">
        <f t="shared" si="3"/>
        <v>5.724</v>
      </c>
    </row>
    <row r="526" ht="15.75" customHeight="1">
      <c r="A526" s="7" t="s">
        <v>36</v>
      </c>
      <c r="B526" s="8" t="s">
        <v>268</v>
      </c>
      <c r="C526" s="14" t="s">
        <v>8</v>
      </c>
      <c r="D526" s="14" t="s">
        <v>8</v>
      </c>
      <c r="E526" s="8" t="s">
        <v>377</v>
      </c>
      <c r="F526" s="8" t="s">
        <v>39</v>
      </c>
      <c r="G526" s="8" t="s">
        <v>40</v>
      </c>
      <c r="H526" s="8" t="s">
        <v>156</v>
      </c>
      <c r="I526" s="8" t="s">
        <v>47</v>
      </c>
      <c r="J526" s="9">
        <v>45442.0</v>
      </c>
      <c r="K526" s="8" t="s">
        <v>43</v>
      </c>
      <c r="L526" s="8">
        <v>40.0</v>
      </c>
      <c r="M526" s="8">
        <v>5.99</v>
      </c>
      <c r="N526" s="10">
        <f t="shared" si="1"/>
        <v>239.6</v>
      </c>
      <c r="O526" s="8" t="s">
        <v>44</v>
      </c>
      <c r="P526" s="8" t="s">
        <v>409</v>
      </c>
      <c r="R526" s="2">
        <f t="shared" si="74"/>
        <v>3.594</v>
      </c>
      <c r="T526" s="2">
        <f t="shared" si="3"/>
        <v>3.594</v>
      </c>
    </row>
    <row r="527" ht="15.75" customHeight="1">
      <c r="A527" s="11" t="s">
        <v>36</v>
      </c>
      <c r="B527" s="10" t="s">
        <v>268</v>
      </c>
      <c r="C527" s="13" t="s">
        <v>8</v>
      </c>
      <c r="D527" s="13" t="s">
        <v>8</v>
      </c>
      <c r="E527" s="10" t="s">
        <v>377</v>
      </c>
      <c r="F527" s="10" t="s">
        <v>39</v>
      </c>
      <c r="G527" s="10" t="s">
        <v>40</v>
      </c>
      <c r="H527" s="10" t="s">
        <v>586</v>
      </c>
      <c r="I527" s="10" t="s">
        <v>47</v>
      </c>
      <c r="J527" s="12">
        <v>45442.0</v>
      </c>
      <c r="K527" s="10" t="s">
        <v>43</v>
      </c>
      <c r="L527" s="10">
        <v>2.0</v>
      </c>
      <c r="M527" s="10">
        <v>289.95</v>
      </c>
      <c r="N527" s="10">
        <f t="shared" si="1"/>
        <v>579.9</v>
      </c>
      <c r="O527" s="10" t="s">
        <v>44</v>
      </c>
      <c r="P527" s="10" t="s">
        <v>409</v>
      </c>
      <c r="R527" s="2">
        <f t="shared" si="74"/>
        <v>8.6985</v>
      </c>
      <c r="T527" s="2">
        <f t="shared" si="3"/>
        <v>8.6985</v>
      </c>
    </row>
    <row r="528" ht="15.75" customHeight="1">
      <c r="A528" s="7" t="s">
        <v>36</v>
      </c>
      <c r="B528" s="8" t="s">
        <v>268</v>
      </c>
      <c r="C528" s="14" t="s">
        <v>8</v>
      </c>
      <c r="D528" s="14" t="s">
        <v>8</v>
      </c>
      <c r="E528" s="8" t="s">
        <v>377</v>
      </c>
      <c r="F528" s="8" t="s">
        <v>39</v>
      </c>
      <c r="G528" s="8" t="s">
        <v>40</v>
      </c>
      <c r="H528" s="8" t="s">
        <v>263</v>
      </c>
      <c r="I528" s="8" t="s">
        <v>47</v>
      </c>
      <c r="J528" s="9">
        <v>45442.0</v>
      </c>
      <c r="K528" s="8" t="s">
        <v>43</v>
      </c>
      <c r="L528" s="8">
        <v>3.0</v>
      </c>
      <c r="M528" s="8">
        <v>289.95</v>
      </c>
      <c r="N528" s="10">
        <f t="shared" si="1"/>
        <v>869.85</v>
      </c>
      <c r="O528" s="8" t="s">
        <v>44</v>
      </c>
      <c r="P528" s="8" t="s">
        <v>409</v>
      </c>
      <c r="R528" s="2">
        <f t="shared" si="74"/>
        <v>13.04775</v>
      </c>
      <c r="T528" s="2">
        <f t="shared" si="3"/>
        <v>13.04775</v>
      </c>
    </row>
    <row r="529" ht="15.75" customHeight="1">
      <c r="A529" s="11" t="s">
        <v>36</v>
      </c>
      <c r="B529" s="10" t="s">
        <v>268</v>
      </c>
      <c r="C529" s="13" t="s">
        <v>8</v>
      </c>
      <c r="D529" s="13" t="s">
        <v>8</v>
      </c>
      <c r="E529" s="10" t="s">
        <v>377</v>
      </c>
      <c r="F529" s="10" t="s">
        <v>39</v>
      </c>
      <c r="G529" s="10" t="s">
        <v>40</v>
      </c>
      <c r="H529" s="10" t="s">
        <v>588</v>
      </c>
      <c r="I529" s="10" t="s">
        <v>59</v>
      </c>
      <c r="J529" s="12">
        <v>45442.0</v>
      </c>
      <c r="K529" s="10" t="s">
        <v>43</v>
      </c>
      <c r="L529" s="10">
        <v>5.0</v>
      </c>
      <c r="M529" s="10">
        <v>109.95</v>
      </c>
      <c r="N529" s="10">
        <f t="shared" si="1"/>
        <v>549.75</v>
      </c>
      <c r="O529" s="10" t="s">
        <v>44</v>
      </c>
      <c r="P529" s="10" t="s">
        <v>409</v>
      </c>
      <c r="R529" s="2">
        <f t="shared" si="74"/>
        <v>8.24625</v>
      </c>
      <c r="T529" s="2">
        <f t="shared" si="3"/>
        <v>8.24625</v>
      </c>
    </row>
    <row r="530" ht="15.75" customHeight="1">
      <c r="A530" s="7" t="s">
        <v>36</v>
      </c>
      <c r="B530" s="8" t="s">
        <v>268</v>
      </c>
      <c r="C530" s="14" t="s">
        <v>8</v>
      </c>
      <c r="D530" s="14" t="s">
        <v>8</v>
      </c>
      <c r="E530" s="8" t="s">
        <v>377</v>
      </c>
      <c r="F530" s="8" t="s">
        <v>39</v>
      </c>
      <c r="G530" s="8" t="s">
        <v>40</v>
      </c>
      <c r="H530" s="8" t="s">
        <v>204</v>
      </c>
      <c r="I530" s="8" t="s">
        <v>59</v>
      </c>
      <c r="J530" s="9">
        <v>45442.0</v>
      </c>
      <c r="K530" s="8" t="s">
        <v>43</v>
      </c>
      <c r="L530" s="8">
        <v>2.0</v>
      </c>
      <c r="M530" s="8">
        <v>80.0</v>
      </c>
      <c r="N530" s="10">
        <f t="shared" si="1"/>
        <v>160</v>
      </c>
      <c r="O530" s="8" t="s">
        <v>44</v>
      </c>
      <c r="P530" s="8" t="s">
        <v>409</v>
      </c>
      <c r="R530" s="2">
        <f t="shared" si="74"/>
        <v>2.4</v>
      </c>
      <c r="T530" s="2">
        <f t="shared" si="3"/>
        <v>2.4</v>
      </c>
    </row>
    <row r="531" ht="15.75" customHeight="1">
      <c r="A531" s="11" t="s">
        <v>36</v>
      </c>
      <c r="B531" s="10" t="s">
        <v>268</v>
      </c>
      <c r="C531" s="13" t="s">
        <v>8</v>
      </c>
      <c r="D531" s="13" t="s">
        <v>8</v>
      </c>
      <c r="E531" s="10" t="s">
        <v>377</v>
      </c>
      <c r="F531" s="10" t="s">
        <v>39</v>
      </c>
      <c r="G531" s="10" t="s">
        <v>40</v>
      </c>
      <c r="H531" s="10" t="s">
        <v>589</v>
      </c>
      <c r="I531" s="10" t="s">
        <v>47</v>
      </c>
      <c r="J531" s="12">
        <v>45442.0</v>
      </c>
      <c r="K531" s="10" t="s">
        <v>43</v>
      </c>
      <c r="L531" s="10">
        <v>20.0</v>
      </c>
      <c r="M531" s="10">
        <v>5.91</v>
      </c>
      <c r="N531" s="10">
        <f t="shared" si="1"/>
        <v>118.2</v>
      </c>
      <c r="O531" s="10" t="s">
        <v>44</v>
      </c>
      <c r="P531" s="10" t="s">
        <v>409</v>
      </c>
      <c r="R531" s="2">
        <f t="shared" si="74"/>
        <v>1.773</v>
      </c>
      <c r="T531" s="2">
        <f t="shared" si="3"/>
        <v>1.773</v>
      </c>
    </row>
    <row r="532" ht="15.75" customHeight="1">
      <c r="A532" s="7" t="s">
        <v>36</v>
      </c>
      <c r="B532" s="8" t="s">
        <v>381</v>
      </c>
      <c r="C532" s="14" t="s">
        <v>8</v>
      </c>
      <c r="D532" s="14" t="s">
        <v>8</v>
      </c>
      <c r="E532" s="8" t="s">
        <v>382</v>
      </c>
      <c r="F532" s="8" t="s">
        <v>39</v>
      </c>
      <c r="G532" s="8" t="s">
        <v>40</v>
      </c>
      <c r="H532" s="8" t="s">
        <v>590</v>
      </c>
      <c r="I532" s="8" t="s">
        <v>56</v>
      </c>
      <c r="J532" s="9">
        <v>45442.0</v>
      </c>
      <c r="K532" s="8" t="s">
        <v>43</v>
      </c>
      <c r="L532" s="8">
        <v>32.0</v>
      </c>
      <c r="M532" s="8">
        <v>26.68</v>
      </c>
      <c r="N532" s="10">
        <f t="shared" si="1"/>
        <v>853.76</v>
      </c>
      <c r="O532" s="8" t="s">
        <v>44</v>
      </c>
      <c r="P532" s="8" t="s">
        <v>409</v>
      </c>
      <c r="R532" s="2">
        <f t="shared" si="74"/>
        <v>12.8064</v>
      </c>
      <c r="T532" s="2">
        <f t="shared" si="3"/>
        <v>12.8064</v>
      </c>
    </row>
    <row r="533" ht="15.75" customHeight="1">
      <c r="A533" s="11" t="s">
        <v>36</v>
      </c>
      <c r="B533" s="10" t="s">
        <v>381</v>
      </c>
      <c r="C533" s="13" t="s">
        <v>8</v>
      </c>
      <c r="D533" s="13" t="s">
        <v>8</v>
      </c>
      <c r="E533" s="10" t="s">
        <v>382</v>
      </c>
      <c r="F533" s="10" t="s">
        <v>39</v>
      </c>
      <c r="G533" s="10" t="s">
        <v>40</v>
      </c>
      <c r="H533" s="10" t="s">
        <v>379</v>
      </c>
      <c r="I533" s="10" t="s">
        <v>56</v>
      </c>
      <c r="J533" s="12">
        <v>45442.0</v>
      </c>
      <c r="K533" s="10" t="s">
        <v>43</v>
      </c>
      <c r="L533" s="10">
        <v>24.0</v>
      </c>
      <c r="M533" s="10">
        <v>6.26</v>
      </c>
      <c r="N533" s="10">
        <f t="shared" si="1"/>
        <v>150.24</v>
      </c>
      <c r="O533" s="10" t="s">
        <v>44</v>
      </c>
      <c r="P533" s="10" t="s">
        <v>409</v>
      </c>
      <c r="R533" s="2">
        <f t="shared" si="74"/>
        <v>2.2536</v>
      </c>
      <c r="T533" s="2">
        <f t="shared" si="3"/>
        <v>2.2536</v>
      </c>
    </row>
    <row r="534" ht="15.75" customHeight="1">
      <c r="A534" s="7" t="s">
        <v>36</v>
      </c>
      <c r="B534" s="8" t="s">
        <v>381</v>
      </c>
      <c r="C534" s="14" t="s">
        <v>8</v>
      </c>
      <c r="D534" s="14" t="s">
        <v>8</v>
      </c>
      <c r="E534" s="8" t="s">
        <v>382</v>
      </c>
      <c r="F534" s="8" t="s">
        <v>39</v>
      </c>
      <c r="G534" s="8" t="s">
        <v>40</v>
      </c>
      <c r="H534" s="8" t="s">
        <v>591</v>
      </c>
      <c r="I534" s="8" t="s">
        <v>65</v>
      </c>
      <c r="J534" s="9">
        <v>45442.0</v>
      </c>
      <c r="K534" s="8" t="s">
        <v>43</v>
      </c>
      <c r="L534" s="8">
        <v>2.0</v>
      </c>
      <c r="M534" s="8">
        <v>206.46</v>
      </c>
      <c r="N534" s="10">
        <f t="shared" si="1"/>
        <v>412.92</v>
      </c>
      <c r="O534" s="8" t="s">
        <v>44</v>
      </c>
      <c r="P534" s="8" t="s">
        <v>409</v>
      </c>
      <c r="R534" s="2">
        <f t="shared" si="74"/>
        <v>6.1938</v>
      </c>
      <c r="T534" s="2">
        <f t="shared" si="3"/>
        <v>6.1938</v>
      </c>
    </row>
    <row r="535" ht="15.75" customHeight="1">
      <c r="A535" s="11" t="s">
        <v>36</v>
      </c>
      <c r="B535" s="10" t="s">
        <v>381</v>
      </c>
      <c r="C535" s="13" t="s">
        <v>8</v>
      </c>
      <c r="D535" s="13" t="s">
        <v>8</v>
      </c>
      <c r="E535" s="10" t="s">
        <v>382</v>
      </c>
      <c r="F535" s="10" t="s">
        <v>39</v>
      </c>
      <c r="G535" s="10" t="s">
        <v>40</v>
      </c>
      <c r="H535" s="10" t="s">
        <v>592</v>
      </c>
      <c r="I535" s="10" t="s">
        <v>56</v>
      </c>
      <c r="J535" s="12">
        <v>45442.0</v>
      </c>
      <c r="K535" s="10" t="s">
        <v>43</v>
      </c>
      <c r="L535" s="10">
        <v>8.0</v>
      </c>
      <c r="M535" s="10">
        <v>20.96</v>
      </c>
      <c r="N535" s="10">
        <f t="shared" si="1"/>
        <v>167.68</v>
      </c>
      <c r="O535" s="10" t="s">
        <v>44</v>
      </c>
      <c r="P535" s="10" t="s">
        <v>409</v>
      </c>
      <c r="R535" s="2">
        <f t="shared" si="74"/>
        <v>2.5152</v>
      </c>
      <c r="T535" s="2">
        <f t="shared" si="3"/>
        <v>2.5152</v>
      </c>
    </row>
    <row r="536" ht="15.75" customHeight="1">
      <c r="A536" s="7" t="s">
        <v>36</v>
      </c>
      <c r="B536" s="8" t="s">
        <v>381</v>
      </c>
      <c r="C536" s="14" t="s">
        <v>8</v>
      </c>
      <c r="D536" s="14" t="s">
        <v>8</v>
      </c>
      <c r="E536" s="8" t="s">
        <v>382</v>
      </c>
      <c r="F536" s="8" t="s">
        <v>39</v>
      </c>
      <c r="G536" s="8" t="s">
        <v>40</v>
      </c>
      <c r="H536" s="8" t="s">
        <v>379</v>
      </c>
      <c r="I536" s="8" t="s">
        <v>56</v>
      </c>
      <c r="J536" s="9">
        <v>45442.0</v>
      </c>
      <c r="K536" s="8" t="s">
        <v>43</v>
      </c>
      <c r="L536" s="8">
        <v>4.0</v>
      </c>
      <c r="M536" s="8">
        <v>6.26</v>
      </c>
      <c r="N536" s="10">
        <f t="shared" si="1"/>
        <v>25.04</v>
      </c>
      <c r="O536" s="8" t="s">
        <v>44</v>
      </c>
      <c r="P536" s="8" t="s">
        <v>409</v>
      </c>
      <c r="R536" s="2">
        <f t="shared" si="74"/>
        <v>0.3756</v>
      </c>
      <c r="T536" s="2">
        <f t="shared" si="3"/>
        <v>0.3756</v>
      </c>
    </row>
    <row r="537" ht="15.75" customHeight="1">
      <c r="A537" s="7" t="s">
        <v>36</v>
      </c>
      <c r="B537" s="8" t="s">
        <v>294</v>
      </c>
      <c r="C537" s="14" t="s">
        <v>8</v>
      </c>
      <c r="D537" s="14" t="s">
        <v>8</v>
      </c>
      <c r="E537" s="8" t="s">
        <v>593</v>
      </c>
      <c r="F537" s="8" t="s">
        <v>39</v>
      </c>
      <c r="G537" s="8" t="s">
        <v>40</v>
      </c>
      <c r="H537" s="8" t="s">
        <v>232</v>
      </c>
      <c r="I537" s="8" t="s">
        <v>51</v>
      </c>
      <c r="J537" s="9">
        <v>45442.0</v>
      </c>
      <c r="K537" s="8" t="s">
        <v>43</v>
      </c>
      <c r="L537" s="8">
        <v>4.0</v>
      </c>
      <c r="M537" s="8">
        <v>415.0</v>
      </c>
      <c r="N537" s="10">
        <f t="shared" si="1"/>
        <v>1660</v>
      </c>
      <c r="O537" s="8" t="s">
        <v>44</v>
      </c>
      <c r="P537" s="8" t="s">
        <v>409</v>
      </c>
      <c r="R537" s="2">
        <f t="shared" si="74"/>
        <v>24.9</v>
      </c>
      <c r="T537" s="2">
        <f t="shared" si="3"/>
        <v>24.9</v>
      </c>
    </row>
    <row r="538" ht="15.75" customHeight="1">
      <c r="A538" s="7" t="s">
        <v>36</v>
      </c>
      <c r="B538" s="8" t="s">
        <v>294</v>
      </c>
      <c r="C538" s="14" t="s">
        <v>8</v>
      </c>
      <c r="D538" s="14" t="s">
        <v>8</v>
      </c>
      <c r="E538" s="8" t="s">
        <v>594</v>
      </c>
      <c r="F538" s="8" t="s">
        <v>39</v>
      </c>
      <c r="G538" s="8" t="s">
        <v>40</v>
      </c>
      <c r="H538" s="8" t="s">
        <v>595</v>
      </c>
      <c r="I538" s="8" t="s">
        <v>47</v>
      </c>
      <c r="J538" s="9">
        <v>45443.0</v>
      </c>
      <c r="K538" s="8" t="s">
        <v>43</v>
      </c>
      <c r="L538" s="8">
        <v>1.0</v>
      </c>
      <c r="M538" s="8">
        <v>13.0</v>
      </c>
      <c r="N538" s="10">
        <f t="shared" si="1"/>
        <v>13</v>
      </c>
      <c r="O538" s="8" t="s">
        <v>44</v>
      </c>
      <c r="P538" s="8" t="s">
        <v>409</v>
      </c>
      <c r="R538" s="2">
        <f t="shared" si="74"/>
        <v>0.195</v>
      </c>
      <c r="T538" s="2">
        <f t="shared" si="3"/>
        <v>0.195</v>
      </c>
    </row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